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8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9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10.xml" ContentType="application/vnd.openxmlformats-officedocument.drawingml.chartshapes+xml"/>
  <Override PartName="/xl/charts/chart15.xml" ContentType="application/vnd.openxmlformats-officedocument.drawingml.chart+xml"/>
  <Override PartName="/xl/drawings/drawing11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1075" windowHeight="9780" firstSheet="11" activeTab="15"/>
  </bookViews>
  <sheets>
    <sheet name="Gini - INE" sheetId="14" r:id="rId1"/>
    <sheet name="Pobreza - INE" sheetId="13" r:id="rId2"/>
    <sheet name="Colheitas - BM" sheetId="1" r:id="rId3"/>
    <sheet name="Colheitas - Gráfico" sheetId="10" r:id="rId4"/>
    <sheet name="Exportações combustíveis - BM" sheetId="4" r:id="rId5"/>
    <sheet name="Câmbio - FMI" sheetId="5" r:id="rId6"/>
    <sheet name="Câmbios múltiplos - BCV" sheetId="11" r:id="rId7"/>
    <sheet name="CPI - BM" sheetId="7" r:id="rId8"/>
    <sheet name="CPI - INE" sheetId="12" r:id="rId9"/>
    <sheet name="CPI - FMI 16 e 17" sheetId="6" r:id="rId10"/>
    <sheet name="Inflação" sheetId="15" r:id="rId11"/>
    <sheet name="Câmbio real Bolívar - Dólar" sheetId="9" r:id="rId12"/>
    <sheet name="Reservas - BCV" sheetId="17" r:id="rId13"/>
    <sheet name="Dívida externa - BM" sheetId="18" r:id="rId14"/>
    <sheet name="PIB per Capita - BM e FMI" sheetId="16" r:id="rId15"/>
    <sheet name="Sites consultados" sheetId="19" r:id="rId16"/>
  </sheets>
  <externalReferences>
    <externalReference r:id="rId17"/>
  </externalReferences>
  <calcPr calcId="145621"/>
</workbook>
</file>

<file path=xl/calcChain.xml><?xml version="1.0" encoding="utf-8"?>
<calcChain xmlns="http://schemas.openxmlformats.org/spreadsheetml/2006/main">
  <c r="AV559" i="16" l="1"/>
  <c r="P60" i="11" l="1"/>
  <c r="BJ559" i="16" l="1"/>
  <c r="V10" i="9"/>
  <c r="Y11" i="9"/>
  <c r="Y10" i="9"/>
  <c r="S10" i="9"/>
  <c r="F542" i="16" l="1"/>
  <c r="G542" i="16" s="1"/>
  <c r="H542" i="16" s="1"/>
  <c r="I542" i="16" s="1"/>
  <c r="J542" i="16" s="1"/>
  <c r="K542" i="16" s="1"/>
  <c r="L542" i="16" s="1"/>
  <c r="M542" i="16" s="1"/>
  <c r="N542" i="16" s="1"/>
  <c r="O542" i="16" s="1"/>
  <c r="P542" i="16" s="1"/>
  <c r="Q542" i="16" s="1"/>
  <c r="R542" i="16" s="1"/>
  <c r="S542" i="16" s="1"/>
  <c r="T542" i="16" s="1"/>
  <c r="U542" i="16" s="1"/>
  <c r="V542" i="16" s="1"/>
  <c r="W542" i="16" s="1"/>
  <c r="X542" i="16" s="1"/>
  <c r="Y542" i="16" s="1"/>
  <c r="Z542" i="16" s="1"/>
  <c r="AA542" i="16" s="1"/>
  <c r="AB542" i="16" s="1"/>
  <c r="AC542" i="16" s="1"/>
  <c r="AD542" i="16" s="1"/>
  <c r="AE542" i="16" s="1"/>
  <c r="AF542" i="16" s="1"/>
  <c r="AG542" i="16" s="1"/>
  <c r="AH542" i="16" s="1"/>
  <c r="AI542" i="16" s="1"/>
  <c r="BQ536" i="16"/>
  <c r="BO536" i="16"/>
  <c r="BI536" i="16"/>
  <c r="BH536" i="16"/>
  <c r="CB536" i="16" s="1"/>
  <c r="BG536" i="16"/>
  <c r="BF536" i="16"/>
  <c r="BE536" i="16"/>
  <c r="BD536" i="16"/>
  <c r="BR536" i="16" s="1"/>
  <c r="BC536" i="16"/>
  <c r="BB536" i="16"/>
  <c r="BA536" i="16"/>
  <c r="AZ536" i="16"/>
  <c r="AY536" i="16"/>
  <c r="AX536" i="16"/>
  <c r="AW536" i="16"/>
  <c r="BV536" i="16" s="1"/>
  <c r="AV536" i="16"/>
  <c r="BS536" i="16" s="1"/>
  <c r="AU536" i="16"/>
  <c r="AT536" i="16"/>
  <c r="AS536" i="16"/>
  <c r="AR536" i="16"/>
  <c r="AQ536" i="16"/>
  <c r="AP536" i="16"/>
  <c r="AO536" i="16"/>
  <c r="AN536" i="16"/>
  <c r="AM536" i="16"/>
  <c r="AL536" i="16"/>
  <c r="AK536" i="16"/>
  <c r="AJ536" i="16"/>
  <c r="AI536" i="16"/>
  <c r="AH536" i="16"/>
  <c r="AG536" i="16"/>
  <c r="AF536" i="16"/>
  <c r="AE536" i="16"/>
  <c r="AD536" i="16"/>
  <c r="AC536" i="16"/>
  <c r="AB536" i="16"/>
  <c r="AA536" i="16"/>
  <c r="Z536" i="16"/>
  <c r="BZ536" i="16" s="1"/>
  <c r="Y536" i="16"/>
  <c r="BN536" i="16" s="1"/>
  <c r="X536" i="16"/>
  <c r="W536" i="16"/>
  <c r="V536" i="16"/>
  <c r="U536" i="16"/>
  <c r="T536" i="16"/>
  <c r="R536" i="16"/>
  <c r="Q536" i="16"/>
  <c r="P536" i="16"/>
  <c r="O536" i="16"/>
  <c r="BM536" i="16" s="1"/>
  <c r="N536" i="16"/>
  <c r="M536" i="16"/>
  <c r="L536" i="16"/>
  <c r="K536" i="16"/>
  <c r="J536" i="16"/>
  <c r="I536" i="16"/>
  <c r="H536" i="16"/>
  <c r="BK536" i="16" s="1"/>
  <c r="G536" i="16"/>
  <c r="F536" i="16"/>
  <c r="BT535" i="16"/>
  <c r="BS535" i="16"/>
  <c r="BL535" i="16"/>
  <c r="BI535" i="16"/>
  <c r="BH535" i="16"/>
  <c r="BG535" i="16"/>
  <c r="CB535" i="16" s="1"/>
  <c r="BF535" i="16"/>
  <c r="BE535" i="16"/>
  <c r="BD535" i="16"/>
  <c r="BC535" i="16"/>
  <c r="BB535" i="16"/>
  <c r="BA535" i="16"/>
  <c r="AZ535" i="16"/>
  <c r="AY535" i="16"/>
  <c r="AX535" i="16"/>
  <c r="AW535" i="16"/>
  <c r="AV535" i="16"/>
  <c r="AU535" i="16"/>
  <c r="AT535" i="16"/>
  <c r="AS535" i="16"/>
  <c r="AR535" i="16"/>
  <c r="AQ535" i="16"/>
  <c r="AP535" i="16"/>
  <c r="AO535" i="16"/>
  <c r="AN535" i="16"/>
  <c r="AM535" i="16"/>
  <c r="AL535" i="16"/>
  <c r="AK535" i="16"/>
  <c r="AJ535" i="16"/>
  <c r="AI535" i="16"/>
  <c r="BO535" i="16" s="1"/>
  <c r="AH535" i="16"/>
  <c r="AG535" i="16"/>
  <c r="AF535" i="16"/>
  <c r="AE535" i="16"/>
  <c r="AD535" i="16"/>
  <c r="AC535" i="16"/>
  <c r="AB535" i="16"/>
  <c r="AA535" i="16"/>
  <c r="BZ535" i="16" s="1"/>
  <c r="Z535" i="16"/>
  <c r="Y535" i="16"/>
  <c r="BN535" i="16" s="1"/>
  <c r="X535" i="16"/>
  <c r="W535" i="16"/>
  <c r="V535" i="16"/>
  <c r="U535" i="16"/>
  <c r="T535" i="16"/>
  <c r="R535" i="16"/>
  <c r="Q535" i="16"/>
  <c r="P535" i="16"/>
  <c r="O535" i="16"/>
  <c r="N535" i="16"/>
  <c r="M535" i="16"/>
  <c r="L535" i="16"/>
  <c r="K535" i="16"/>
  <c r="J535" i="16"/>
  <c r="I535" i="16"/>
  <c r="H535" i="16"/>
  <c r="G535" i="16"/>
  <c r="F535" i="16"/>
  <c r="BK535" i="16" s="1"/>
  <c r="CA534" i="16"/>
  <c r="BZ534" i="16"/>
  <c r="BS534" i="16"/>
  <c r="BR534" i="16"/>
  <c r="BL534" i="16"/>
  <c r="BI534" i="16"/>
  <c r="BH534" i="16"/>
  <c r="BG534" i="16"/>
  <c r="BF534" i="16"/>
  <c r="BE534" i="16"/>
  <c r="BD534" i="16"/>
  <c r="BC534" i="16"/>
  <c r="BT534" i="16" s="1"/>
  <c r="BB534" i="16"/>
  <c r="BA534" i="16"/>
  <c r="AZ534" i="16"/>
  <c r="AY534" i="16"/>
  <c r="AX534" i="16"/>
  <c r="AW534" i="16"/>
  <c r="AV534" i="16"/>
  <c r="AU534" i="16"/>
  <c r="AT534" i="16"/>
  <c r="AS534" i="16"/>
  <c r="AR534" i="16"/>
  <c r="AQ534" i="16"/>
  <c r="AP534" i="16"/>
  <c r="AO534" i="16"/>
  <c r="BP534" i="16" s="1"/>
  <c r="AN534" i="16"/>
  <c r="AM534" i="16"/>
  <c r="AL534" i="16"/>
  <c r="AK534" i="16"/>
  <c r="BO534" i="16" s="1"/>
  <c r="AJ534" i="16"/>
  <c r="AI534" i="16"/>
  <c r="AH534" i="16"/>
  <c r="AG534" i="16"/>
  <c r="AF534" i="16"/>
  <c r="AE534" i="16"/>
  <c r="AD534" i="16"/>
  <c r="AC534" i="16"/>
  <c r="AB534" i="16"/>
  <c r="AA534" i="16"/>
  <c r="Z534" i="16"/>
  <c r="Y534" i="16"/>
  <c r="BN534" i="16" s="1"/>
  <c r="X534" i="16"/>
  <c r="W534" i="16"/>
  <c r="V534" i="16"/>
  <c r="U534" i="16"/>
  <c r="T534" i="16"/>
  <c r="R534" i="16"/>
  <c r="Q534" i="16"/>
  <c r="P534" i="16"/>
  <c r="O534" i="16"/>
  <c r="N534" i="16"/>
  <c r="M534" i="16"/>
  <c r="L534" i="16"/>
  <c r="K534" i="16"/>
  <c r="J534" i="16"/>
  <c r="I534" i="16"/>
  <c r="BX534" i="16" s="1"/>
  <c r="H534" i="16"/>
  <c r="G534" i="16"/>
  <c r="F534" i="16"/>
  <c r="BI533" i="16"/>
  <c r="BH533" i="16"/>
  <c r="BG533" i="16"/>
  <c r="BF533" i="16"/>
  <c r="BE533" i="16"/>
  <c r="BR533" i="16" s="1"/>
  <c r="BD533" i="16"/>
  <c r="BC533" i="16"/>
  <c r="BB533" i="16"/>
  <c r="BA533" i="16"/>
  <c r="AZ533" i="16"/>
  <c r="AY533" i="16"/>
  <c r="AX533" i="16"/>
  <c r="AW533" i="16"/>
  <c r="AV533" i="16"/>
  <c r="AU533" i="16"/>
  <c r="AT533" i="16"/>
  <c r="AS533" i="16"/>
  <c r="AR533" i="16"/>
  <c r="AQ533" i="16"/>
  <c r="AP533" i="16"/>
  <c r="AO533" i="16"/>
  <c r="BP533" i="16" s="1"/>
  <c r="AN533" i="16"/>
  <c r="AM533" i="16"/>
  <c r="AL533" i="16"/>
  <c r="AK533" i="16"/>
  <c r="CA533" i="16" s="1"/>
  <c r="AJ533" i="16"/>
  <c r="AI533" i="16"/>
  <c r="AH533" i="16"/>
  <c r="AG533" i="16"/>
  <c r="AF533" i="16"/>
  <c r="AE533" i="16"/>
  <c r="AD533" i="16"/>
  <c r="AC533" i="16"/>
  <c r="AB533" i="16"/>
  <c r="AA533" i="16"/>
  <c r="Z533" i="16"/>
  <c r="Y533" i="16"/>
  <c r="BN533" i="16" s="1"/>
  <c r="X533" i="16"/>
  <c r="W533" i="16"/>
  <c r="V533" i="16"/>
  <c r="U533" i="16"/>
  <c r="T533" i="16"/>
  <c r="R533" i="16"/>
  <c r="Q533" i="16"/>
  <c r="P533" i="16"/>
  <c r="BM533" i="16" s="1"/>
  <c r="O533" i="16"/>
  <c r="N533" i="16"/>
  <c r="M533" i="16"/>
  <c r="L533" i="16"/>
  <c r="BX533" i="16" s="1"/>
  <c r="K533" i="16"/>
  <c r="J533" i="16"/>
  <c r="I533" i="16"/>
  <c r="H533" i="16"/>
  <c r="G533" i="16"/>
  <c r="F533" i="16"/>
  <c r="BZ532" i="16"/>
  <c r="BT532" i="16"/>
  <c r="BN532" i="16"/>
  <c r="BI532" i="16"/>
  <c r="BH532" i="16"/>
  <c r="BG532" i="16"/>
  <c r="CB532" i="16" s="1"/>
  <c r="BF532" i="16"/>
  <c r="BE532" i="16"/>
  <c r="BR532" i="16" s="1"/>
  <c r="BD532" i="16"/>
  <c r="BC532" i="16"/>
  <c r="BB532" i="16"/>
  <c r="BA532" i="16"/>
  <c r="AZ532" i="16"/>
  <c r="AY532" i="16"/>
  <c r="BS532" i="16" s="1"/>
  <c r="AX532" i="16"/>
  <c r="AW532" i="16"/>
  <c r="AV532" i="16"/>
  <c r="BV532" i="16" s="1"/>
  <c r="AU532" i="16"/>
  <c r="AT532" i="16"/>
  <c r="AS532" i="16"/>
  <c r="AR532" i="16"/>
  <c r="AQ532" i="16"/>
  <c r="AP532" i="16"/>
  <c r="AO532" i="16"/>
  <c r="AN532" i="16"/>
  <c r="AM532" i="16"/>
  <c r="AL532" i="16"/>
  <c r="AK532" i="16"/>
  <c r="AJ532" i="16"/>
  <c r="AI532" i="16"/>
  <c r="CA532" i="16" s="1"/>
  <c r="AH532" i="16"/>
  <c r="AG532" i="16"/>
  <c r="AF532" i="16"/>
  <c r="AE532" i="16"/>
  <c r="AD532" i="16"/>
  <c r="AC532" i="16"/>
  <c r="AB532" i="16"/>
  <c r="AA532" i="16"/>
  <c r="Z532" i="16"/>
  <c r="Y532" i="16"/>
  <c r="X532" i="16"/>
  <c r="W532" i="16"/>
  <c r="V532" i="16"/>
  <c r="U532" i="16"/>
  <c r="T532" i="16"/>
  <c r="R532" i="16"/>
  <c r="Q532" i="16"/>
  <c r="P532" i="16"/>
  <c r="O532" i="16"/>
  <c r="BM532" i="16" s="1"/>
  <c r="N532" i="16"/>
  <c r="M532" i="16"/>
  <c r="L532" i="16"/>
  <c r="K532" i="16"/>
  <c r="J532" i="16"/>
  <c r="BL532" i="16" s="1"/>
  <c r="I532" i="16"/>
  <c r="H532" i="16"/>
  <c r="G532" i="16"/>
  <c r="F532" i="16"/>
  <c r="BK532" i="16" s="1"/>
  <c r="BM531" i="16"/>
  <c r="BI531" i="16"/>
  <c r="BH531" i="16"/>
  <c r="BG531" i="16"/>
  <c r="CB531" i="16" s="1"/>
  <c r="BF531" i="16"/>
  <c r="BE531" i="16"/>
  <c r="BD531" i="16"/>
  <c r="BC531" i="16"/>
  <c r="BT531" i="16" s="1"/>
  <c r="BB531" i="16"/>
  <c r="BA531" i="16"/>
  <c r="AZ531" i="16"/>
  <c r="AY531" i="16"/>
  <c r="BV531" i="16" s="1"/>
  <c r="AX531" i="16"/>
  <c r="AW531" i="16"/>
  <c r="AV531" i="16"/>
  <c r="AU531" i="16"/>
  <c r="AT531" i="16"/>
  <c r="AS531" i="16"/>
  <c r="AR531" i="16"/>
  <c r="AQ531" i="16"/>
  <c r="AP531" i="16"/>
  <c r="AO531" i="16"/>
  <c r="AN531" i="16"/>
  <c r="AM531" i="16"/>
  <c r="AL531" i="16"/>
  <c r="AK531" i="16"/>
  <c r="AJ531" i="16"/>
  <c r="AI531" i="16"/>
  <c r="AH531" i="16"/>
  <c r="AG531" i="16"/>
  <c r="AF531" i="16"/>
  <c r="AE531" i="16"/>
  <c r="AD531" i="16"/>
  <c r="AC531" i="16"/>
  <c r="AB531" i="16"/>
  <c r="AA531" i="16"/>
  <c r="Z531" i="16"/>
  <c r="Y531" i="16"/>
  <c r="X531" i="16"/>
  <c r="W531" i="16"/>
  <c r="V531" i="16"/>
  <c r="U531" i="16"/>
  <c r="T531" i="16"/>
  <c r="R531" i="16"/>
  <c r="Q531" i="16"/>
  <c r="P531" i="16"/>
  <c r="O531" i="16"/>
  <c r="N531" i="16"/>
  <c r="M531" i="16"/>
  <c r="L531" i="16"/>
  <c r="K531" i="16"/>
  <c r="J531" i="16"/>
  <c r="I531" i="16"/>
  <c r="H531" i="16"/>
  <c r="G531" i="16"/>
  <c r="F531" i="16"/>
  <c r="BK531" i="16" s="1"/>
  <c r="BZ530" i="16"/>
  <c r="BS530" i="16"/>
  <c r="BR530" i="16"/>
  <c r="BI530" i="16"/>
  <c r="BH530" i="16"/>
  <c r="BG530" i="16"/>
  <c r="BF530" i="16"/>
  <c r="BE530" i="16"/>
  <c r="BD530" i="16"/>
  <c r="BC530" i="16"/>
  <c r="BT530" i="16" s="1"/>
  <c r="BB530" i="16"/>
  <c r="BA530" i="16"/>
  <c r="AZ530" i="16"/>
  <c r="AY530" i="16"/>
  <c r="AX530" i="16"/>
  <c r="AW530" i="16"/>
  <c r="AV530" i="16"/>
  <c r="AU530" i="16"/>
  <c r="AT530" i="16"/>
  <c r="AS530" i="16"/>
  <c r="AR530" i="16"/>
  <c r="AQ530" i="16"/>
  <c r="AP530" i="16"/>
  <c r="AO530" i="16"/>
  <c r="BP530" i="16" s="1"/>
  <c r="AN530" i="16"/>
  <c r="AM530" i="16"/>
  <c r="AL530" i="16"/>
  <c r="AK530" i="16"/>
  <c r="BO530" i="16" s="1"/>
  <c r="AJ530" i="16"/>
  <c r="AI530" i="16"/>
  <c r="AH530" i="16"/>
  <c r="AG530" i="16"/>
  <c r="AF530" i="16"/>
  <c r="AE530" i="16"/>
  <c r="AD530" i="16"/>
  <c r="AC530" i="16"/>
  <c r="AB530" i="16"/>
  <c r="AA530" i="16"/>
  <c r="Z530" i="16"/>
  <c r="Y530" i="16"/>
  <c r="BN530" i="16" s="1"/>
  <c r="X530" i="16"/>
  <c r="W530" i="16"/>
  <c r="V530" i="16"/>
  <c r="U530" i="16"/>
  <c r="T530" i="16"/>
  <c r="R530" i="16"/>
  <c r="Q530" i="16"/>
  <c r="P530" i="16"/>
  <c r="O530" i="16"/>
  <c r="N530" i="16"/>
  <c r="M530" i="16"/>
  <c r="L530" i="16"/>
  <c r="BL530" i="16" s="1"/>
  <c r="K530" i="16"/>
  <c r="J530" i="16"/>
  <c r="I530" i="16"/>
  <c r="H530" i="16"/>
  <c r="G530" i="16"/>
  <c r="F530" i="16"/>
  <c r="BX529" i="16"/>
  <c r="BQ529" i="16"/>
  <c r="BP529" i="16"/>
  <c r="BI529" i="16"/>
  <c r="BH529" i="16"/>
  <c r="BG529" i="16"/>
  <c r="BF529" i="16"/>
  <c r="BE529" i="16"/>
  <c r="BR529" i="16" s="1"/>
  <c r="BD529" i="16"/>
  <c r="BC529" i="16"/>
  <c r="BB529" i="16"/>
  <c r="BA529" i="16"/>
  <c r="AZ529" i="16"/>
  <c r="AY529" i="16"/>
  <c r="AX529" i="16"/>
  <c r="AW529" i="16"/>
  <c r="BV529" i="16" s="1"/>
  <c r="AV529" i="16"/>
  <c r="AU529" i="16"/>
  <c r="AT529" i="16"/>
  <c r="AS529" i="16"/>
  <c r="AR529" i="16"/>
  <c r="AQ529" i="16"/>
  <c r="AP529" i="16"/>
  <c r="AO529" i="16"/>
  <c r="AN529" i="16"/>
  <c r="AM529" i="16"/>
  <c r="AL529" i="16"/>
  <c r="AK529" i="16"/>
  <c r="CA529" i="16" s="1"/>
  <c r="AJ529" i="16"/>
  <c r="AI529" i="16"/>
  <c r="AH529" i="16"/>
  <c r="AG529" i="16"/>
  <c r="AF529" i="16"/>
  <c r="AE529" i="16"/>
  <c r="AD529" i="16"/>
  <c r="AC529" i="16"/>
  <c r="AB529" i="16"/>
  <c r="AA529" i="16"/>
  <c r="Z529" i="16"/>
  <c r="Y529" i="16"/>
  <c r="BN529" i="16" s="1"/>
  <c r="X529" i="16"/>
  <c r="W529" i="16"/>
  <c r="V529" i="16"/>
  <c r="U529" i="16"/>
  <c r="T529" i="16"/>
  <c r="R529" i="16"/>
  <c r="Q529" i="16"/>
  <c r="P529" i="16"/>
  <c r="BM529" i="16" s="1"/>
  <c r="O529" i="16"/>
  <c r="N529" i="16"/>
  <c r="M529" i="16"/>
  <c r="L529" i="16"/>
  <c r="K529" i="16"/>
  <c r="J529" i="16"/>
  <c r="BL529" i="16" s="1"/>
  <c r="I529" i="16"/>
  <c r="H529" i="16"/>
  <c r="G529" i="16"/>
  <c r="F529" i="16"/>
  <c r="BZ528" i="16"/>
  <c r="BN528" i="16"/>
  <c r="BI528" i="16"/>
  <c r="BH528" i="16"/>
  <c r="BG528" i="16"/>
  <c r="CB528" i="16" s="1"/>
  <c r="BF528" i="16"/>
  <c r="BE528" i="16"/>
  <c r="BR528" i="16" s="1"/>
  <c r="BD528" i="16"/>
  <c r="BC528" i="16"/>
  <c r="BT528" i="16" s="1"/>
  <c r="BB528" i="16"/>
  <c r="BA528" i="16"/>
  <c r="AZ528" i="16"/>
  <c r="AY528" i="16"/>
  <c r="BS528" i="16" s="1"/>
  <c r="AX528" i="16"/>
  <c r="AW528" i="16"/>
  <c r="AV528" i="16"/>
  <c r="AU528" i="16"/>
  <c r="AT528" i="16"/>
  <c r="AS528" i="16"/>
  <c r="AR528" i="16"/>
  <c r="AQ528" i="16"/>
  <c r="AP528" i="16"/>
  <c r="AO528" i="16"/>
  <c r="AN528" i="16"/>
  <c r="AM528" i="16"/>
  <c r="AL528" i="16"/>
  <c r="AK528" i="16"/>
  <c r="AJ528" i="16"/>
  <c r="AI528" i="16"/>
  <c r="CA528" i="16" s="1"/>
  <c r="AH528" i="16"/>
  <c r="AG528" i="16"/>
  <c r="AF528" i="16"/>
  <c r="AE528" i="16"/>
  <c r="AD528" i="16"/>
  <c r="AC528" i="16"/>
  <c r="AB528" i="16"/>
  <c r="AA528" i="16"/>
  <c r="Z528" i="16"/>
  <c r="Y528" i="16"/>
  <c r="X528" i="16"/>
  <c r="W528" i="16"/>
  <c r="V528" i="16"/>
  <c r="U528" i="16"/>
  <c r="T528" i="16"/>
  <c r="R528" i="16"/>
  <c r="Q528" i="16"/>
  <c r="P528" i="16"/>
  <c r="O528" i="16"/>
  <c r="N528" i="16"/>
  <c r="M528" i="16"/>
  <c r="L528" i="16"/>
  <c r="K528" i="16"/>
  <c r="J528" i="16"/>
  <c r="BL528" i="16" s="1"/>
  <c r="I528" i="16"/>
  <c r="H528" i="16"/>
  <c r="G528" i="16"/>
  <c r="F528" i="16"/>
  <c r="BK528" i="16" s="1"/>
  <c r="BV527" i="16"/>
  <c r="BR527" i="16"/>
  <c r="BL527" i="16"/>
  <c r="BI527" i="16"/>
  <c r="BH527" i="16"/>
  <c r="BG527" i="16"/>
  <c r="CB527" i="16" s="1"/>
  <c r="BF527" i="16"/>
  <c r="BE527" i="16"/>
  <c r="BD527" i="16"/>
  <c r="BC527" i="16"/>
  <c r="BT527" i="16" s="1"/>
  <c r="BB527" i="16"/>
  <c r="BA527" i="16"/>
  <c r="AZ527" i="16"/>
  <c r="AY527" i="16"/>
  <c r="AX527" i="16"/>
  <c r="AW527" i="16"/>
  <c r="BQ527" i="16" s="1"/>
  <c r="AV527" i="16"/>
  <c r="AU527" i="16"/>
  <c r="AT527" i="16"/>
  <c r="AS527" i="16"/>
  <c r="AR527" i="16"/>
  <c r="AQ527" i="16"/>
  <c r="AP527" i="16"/>
  <c r="AO527" i="16"/>
  <c r="BP527" i="16" s="1"/>
  <c r="AN527" i="16"/>
  <c r="AM527" i="16"/>
  <c r="AL527" i="16"/>
  <c r="AK527" i="16"/>
  <c r="AJ527" i="16"/>
  <c r="AI527" i="16"/>
  <c r="AH527" i="16"/>
  <c r="AG527" i="16"/>
  <c r="AF527" i="16"/>
  <c r="AE527" i="16"/>
  <c r="AD527" i="16"/>
  <c r="AC527" i="16"/>
  <c r="AB527" i="16"/>
  <c r="AA527" i="16"/>
  <c r="Z527" i="16"/>
  <c r="BZ527" i="16" s="1"/>
  <c r="Y527" i="16"/>
  <c r="X527" i="16"/>
  <c r="W527" i="16"/>
  <c r="V527" i="16"/>
  <c r="U527" i="16"/>
  <c r="T527" i="16"/>
  <c r="R527" i="16"/>
  <c r="BM527" i="16" s="1"/>
  <c r="Q527" i="16"/>
  <c r="P527" i="16"/>
  <c r="O527" i="16"/>
  <c r="N527" i="16"/>
  <c r="M527" i="16"/>
  <c r="L527" i="16"/>
  <c r="K527" i="16"/>
  <c r="J527" i="16"/>
  <c r="BX527" i="16" s="1"/>
  <c r="I527" i="16"/>
  <c r="H527" i="16"/>
  <c r="G527" i="16"/>
  <c r="F527" i="16"/>
  <c r="BK527" i="16" s="1"/>
  <c r="BZ526" i="16"/>
  <c r="BI526" i="16"/>
  <c r="BH526" i="16"/>
  <c r="BG526" i="16"/>
  <c r="BF526" i="16"/>
  <c r="BE526" i="16"/>
  <c r="BR526" i="16" s="1"/>
  <c r="BD526" i="16"/>
  <c r="BC526" i="16"/>
  <c r="BB526" i="16"/>
  <c r="BA526" i="16"/>
  <c r="AZ526" i="16"/>
  <c r="AY526" i="16"/>
  <c r="AX526" i="16"/>
  <c r="AW526" i="16"/>
  <c r="BS526" i="16" s="1"/>
  <c r="AV526" i="16"/>
  <c r="AU526" i="16"/>
  <c r="AT526" i="16"/>
  <c r="AS526" i="16"/>
  <c r="AR526" i="16"/>
  <c r="AQ526" i="16"/>
  <c r="AP526" i="16"/>
  <c r="AO526" i="16"/>
  <c r="BP526" i="16" s="1"/>
  <c r="AN526" i="16"/>
  <c r="AM526" i="16"/>
  <c r="AL526" i="16"/>
  <c r="AK526" i="16"/>
  <c r="AJ526" i="16"/>
  <c r="AI526" i="16"/>
  <c r="AH526" i="16"/>
  <c r="AG526" i="16"/>
  <c r="AF526" i="16"/>
  <c r="AE526" i="16"/>
  <c r="AD526" i="16"/>
  <c r="AC526" i="16"/>
  <c r="AB526" i="16"/>
  <c r="AA526" i="16"/>
  <c r="Z526" i="16"/>
  <c r="Y526" i="16"/>
  <c r="BN526" i="16" s="1"/>
  <c r="X526" i="16"/>
  <c r="W526" i="16"/>
  <c r="V526" i="16"/>
  <c r="U526" i="16"/>
  <c r="T526" i="16"/>
  <c r="R526" i="16"/>
  <c r="Q526" i="16"/>
  <c r="P526" i="16"/>
  <c r="O526" i="16"/>
  <c r="N526" i="16"/>
  <c r="M526" i="16"/>
  <c r="L526" i="16"/>
  <c r="BL526" i="16" s="1"/>
  <c r="K526" i="16"/>
  <c r="J526" i="16"/>
  <c r="I526" i="16"/>
  <c r="H526" i="16"/>
  <c r="G526" i="16"/>
  <c r="F526" i="16"/>
  <c r="CA525" i="16"/>
  <c r="BX525" i="16"/>
  <c r="BQ525" i="16"/>
  <c r="BP525" i="16"/>
  <c r="BF525" i="16"/>
  <c r="BE525" i="16"/>
  <c r="BD525" i="16"/>
  <c r="BC525" i="16"/>
  <c r="BB525" i="16"/>
  <c r="BA525" i="16"/>
  <c r="AZ525" i="16"/>
  <c r="AY525" i="16"/>
  <c r="AX525" i="16"/>
  <c r="AW525" i="16"/>
  <c r="AV525" i="16"/>
  <c r="AU525" i="16"/>
  <c r="AT525" i="16"/>
  <c r="AS525" i="16"/>
  <c r="AR525" i="16"/>
  <c r="AQ525" i="16"/>
  <c r="AP525" i="16"/>
  <c r="AO525" i="16"/>
  <c r="AN525" i="16"/>
  <c r="AM525" i="16"/>
  <c r="AL525" i="16"/>
  <c r="AK525" i="16"/>
  <c r="AJ525" i="16"/>
  <c r="AI525" i="16"/>
  <c r="BO525" i="16" s="1"/>
  <c r="AH525" i="16"/>
  <c r="AG525" i="16"/>
  <c r="AF525" i="16"/>
  <c r="AE525" i="16"/>
  <c r="AD525" i="16"/>
  <c r="AC525" i="16"/>
  <c r="AB525" i="16"/>
  <c r="AA525" i="16"/>
  <c r="Z525" i="16"/>
  <c r="BZ525" i="16" s="1"/>
  <c r="Y525" i="16"/>
  <c r="X525" i="16"/>
  <c r="W525" i="16"/>
  <c r="V525" i="16"/>
  <c r="U525" i="16"/>
  <c r="T525" i="16"/>
  <c r="R525" i="16"/>
  <c r="Q525" i="16"/>
  <c r="P525" i="16"/>
  <c r="BM525" i="16" s="1"/>
  <c r="O525" i="16"/>
  <c r="N525" i="16"/>
  <c r="M525" i="16"/>
  <c r="L525" i="16"/>
  <c r="K525" i="16"/>
  <c r="J525" i="16"/>
  <c r="I525" i="16"/>
  <c r="BL525" i="16" s="1"/>
  <c r="H525" i="16"/>
  <c r="G525" i="16"/>
  <c r="F525" i="16"/>
  <c r="F560" i="16" s="1"/>
  <c r="BV524" i="16"/>
  <c r="BO524" i="16"/>
  <c r="BM524" i="16"/>
  <c r="BI524" i="16"/>
  <c r="BH524" i="16"/>
  <c r="CB524" i="16" s="1"/>
  <c r="BG524" i="16"/>
  <c r="BF524" i="16"/>
  <c r="BE524" i="16"/>
  <c r="BD524" i="16"/>
  <c r="BR524" i="16" s="1"/>
  <c r="BC524" i="16"/>
  <c r="BB524" i="16"/>
  <c r="BA524" i="16"/>
  <c r="AZ524" i="16"/>
  <c r="AY524" i="16"/>
  <c r="AX524" i="16"/>
  <c r="AW524" i="16"/>
  <c r="AV524" i="16"/>
  <c r="AU524" i="16"/>
  <c r="AT524" i="16"/>
  <c r="AS524" i="16"/>
  <c r="AR524" i="16"/>
  <c r="AQ524" i="16"/>
  <c r="AP524" i="16"/>
  <c r="AO524" i="16"/>
  <c r="AN524" i="16"/>
  <c r="BP524" i="16" s="1"/>
  <c r="AM524" i="16"/>
  <c r="AL524" i="16"/>
  <c r="AK524" i="16"/>
  <c r="AJ524" i="16"/>
  <c r="CA524" i="16" s="1"/>
  <c r="AI524" i="16"/>
  <c r="AH524" i="16"/>
  <c r="AG524" i="16"/>
  <c r="AF524" i="16"/>
  <c r="AE524" i="16"/>
  <c r="AD524" i="16"/>
  <c r="AC524" i="16"/>
  <c r="AB524" i="16"/>
  <c r="AA524" i="16"/>
  <c r="Z524" i="16"/>
  <c r="Y524" i="16"/>
  <c r="X524" i="16"/>
  <c r="W524" i="16"/>
  <c r="V524" i="16"/>
  <c r="U524" i="16"/>
  <c r="T524" i="16"/>
  <c r="R524" i="16"/>
  <c r="Q524" i="16"/>
  <c r="P524" i="16"/>
  <c r="O524" i="16"/>
  <c r="N524" i="16"/>
  <c r="M524" i="16"/>
  <c r="L524" i="16"/>
  <c r="K524" i="16"/>
  <c r="J524" i="16"/>
  <c r="I524" i="16"/>
  <c r="H524" i="16"/>
  <c r="G524" i="16"/>
  <c r="BK524" i="16" s="1"/>
  <c r="F524" i="16"/>
  <c r="BI523" i="16"/>
  <c r="BH523" i="16"/>
  <c r="CB523" i="16" s="1"/>
  <c r="BG523" i="16"/>
  <c r="BF523" i="16"/>
  <c r="BE523" i="16"/>
  <c r="BD523" i="16"/>
  <c r="BR523" i="16" s="1"/>
  <c r="BC523" i="16"/>
  <c r="BB523" i="16"/>
  <c r="BA523" i="16"/>
  <c r="AZ523" i="16"/>
  <c r="AY523" i="16"/>
  <c r="AX523" i="16"/>
  <c r="AW523" i="16"/>
  <c r="AV523" i="16"/>
  <c r="AU523" i="16"/>
  <c r="AT523" i="16"/>
  <c r="AS523" i="16"/>
  <c r="AR523" i="16"/>
  <c r="AQ523" i="16"/>
  <c r="AP523" i="16"/>
  <c r="AO523" i="16"/>
  <c r="AN523" i="16"/>
  <c r="BP523" i="16" s="1"/>
  <c r="AM523" i="16"/>
  <c r="AL523" i="16"/>
  <c r="AK523" i="16"/>
  <c r="AJ523" i="16"/>
  <c r="BO523" i="16" s="1"/>
  <c r="AI523" i="16"/>
  <c r="AH523" i="16"/>
  <c r="AG523" i="16"/>
  <c r="AF523" i="16"/>
  <c r="AE523" i="16"/>
  <c r="AD523" i="16"/>
  <c r="AC523" i="16"/>
  <c r="AB523" i="16"/>
  <c r="BN523" i="16" s="1"/>
  <c r="AA523" i="16"/>
  <c r="Z523" i="16"/>
  <c r="Y523" i="16"/>
  <c r="X523" i="16"/>
  <c r="W523" i="16"/>
  <c r="V523" i="16"/>
  <c r="U523" i="16"/>
  <c r="T523" i="16"/>
  <c r="R523" i="16"/>
  <c r="Q523" i="16"/>
  <c r="P523" i="16"/>
  <c r="O523" i="16"/>
  <c r="BM523" i="16" s="1"/>
  <c r="N523" i="16"/>
  <c r="M523" i="16"/>
  <c r="L523" i="16"/>
  <c r="K523" i="16"/>
  <c r="BX523" i="16" s="1"/>
  <c r="J523" i="16"/>
  <c r="I523" i="16"/>
  <c r="H523" i="16"/>
  <c r="G523" i="16"/>
  <c r="BK523" i="16" s="1"/>
  <c r="F523" i="16"/>
  <c r="BO522" i="16"/>
  <c r="BI522" i="16"/>
  <c r="BH522" i="16"/>
  <c r="BG522" i="16"/>
  <c r="CB522" i="16" s="1"/>
  <c r="BF522" i="16"/>
  <c r="BE522" i="16"/>
  <c r="BD522" i="16"/>
  <c r="BC522" i="16"/>
  <c r="BT522" i="16" s="1"/>
  <c r="BB522" i="16"/>
  <c r="BA522" i="16"/>
  <c r="AZ522" i="16"/>
  <c r="AY522" i="16"/>
  <c r="BV522" i="16" s="1"/>
  <c r="AX522" i="16"/>
  <c r="AW522" i="16"/>
  <c r="AV522" i="16"/>
  <c r="AU522" i="16"/>
  <c r="AT522" i="16"/>
  <c r="AS522" i="16"/>
  <c r="AR522" i="16"/>
  <c r="AQ522" i="16"/>
  <c r="AP522" i="16"/>
  <c r="AO522" i="16"/>
  <c r="AN522" i="16"/>
  <c r="AM522" i="16"/>
  <c r="AL522" i="16"/>
  <c r="AK522" i="16"/>
  <c r="AJ522" i="16"/>
  <c r="AI522" i="16"/>
  <c r="CA522" i="16" s="1"/>
  <c r="AH522" i="16"/>
  <c r="AG522" i="16"/>
  <c r="AF522" i="16"/>
  <c r="AE522" i="16"/>
  <c r="AD522" i="16"/>
  <c r="AC522" i="16"/>
  <c r="AB522" i="16"/>
  <c r="AA522" i="16"/>
  <c r="Z522" i="16"/>
  <c r="Y522" i="16"/>
  <c r="X522" i="16"/>
  <c r="W522" i="16"/>
  <c r="V522" i="16"/>
  <c r="U522" i="16"/>
  <c r="T522" i="16"/>
  <c r="R522" i="16"/>
  <c r="Q522" i="16"/>
  <c r="P522" i="16"/>
  <c r="O522" i="16"/>
  <c r="N522" i="16"/>
  <c r="M522" i="16"/>
  <c r="L522" i="16"/>
  <c r="K522" i="16"/>
  <c r="J522" i="16"/>
  <c r="BL522" i="16" s="1"/>
  <c r="I522" i="16"/>
  <c r="H522" i="16"/>
  <c r="G522" i="16"/>
  <c r="F522" i="16"/>
  <c r="BK522" i="16" s="1"/>
  <c r="BV521" i="16"/>
  <c r="BS521" i="16"/>
  <c r="BN521" i="16"/>
  <c r="BM521" i="16"/>
  <c r="BI521" i="16"/>
  <c r="CB521" i="16" s="1"/>
  <c r="BH521" i="16"/>
  <c r="BG521" i="16"/>
  <c r="BF521" i="16"/>
  <c r="BE521" i="16"/>
  <c r="BR521" i="16" s="1"/>
  <c r="BD521" i="16"/>
  <c r="BC521" i="16"/>
  <c r="BB521" i="16"/>
  <c r="BA521" i="16"/>
  <c r="AZ521" i="16"/>
  <c r="AY521" i="16"/>
  <c r="AX521" i="16"/>
  <c r="AW521" i="16"/>
  <c r="AV521" i="16"/>
  <c r="AU521" i="16"/>
  <c r="AT521" i="16"/>
  <c r="AS521" i="16"/>
  <c r="AR521" i="16"/>
  <c r="AQ521" i="16"/>
  <c r="AP521" i="16"/>
  <c r="AO521" i="16"/>
  <c r="AN521" i="16"/>
  <c r="AM521" i="16"/>
  <c r="AL521" i="16"/>
  <c r="AK521" i="16"/>
  <c r="AJ521" i="16"/>
  <c r="BO521" i="16" s="1"/>
  <c r="AI521" i="16"/>
  <c r="CA521" i="16" s="1"/>
  <c r="AH521" i="16"/>
  <c r="AG521" i="16"/>
  <c r="AF521" i="16"/>
  <c r="AE521" i="16"/>
  <c r="AD521" i="16"/>
  <c r="AC521" i="16"/>
  <c r="AB521" i="16"/>
  <c r="BZ521" i="16" s="1"/>
  <c r="AA521" i="16"/>
  <c r="Z521" i="16"/>
  <c r="Y521" i="16"/>
  <c r="X521" i="16"/>
  <c r="W521" i="16"/>
  <c r="V521" i="16"/>
  <c r="U521" i="16"/>
  <c r="T521" i="16"/>
  <c r="R521" i="16"/>
  <c r="Q521" i="16"/>
  <c r="P521" i="16"/>
  <c r="O521" i="16"/>
  <c r="N521" i="16"/>
  <c r="M521" i="16"/>
  <c r="L521" i="16"/>
  <c r="K521" i="16"/>
  <c r="J521" i="16"/>
  <c r="I521" i="16"/>
  <c r="H521" i="16"/>
  <c r="G521" i="16"/>
  <c r="F521" i="16"/>
  <c r="BK520" i="16"/>
  <c r="BI520" i="16"/>
  <c r="BH520" i="16"/>
  <c r="BG520" i="16"/>
  <c r="CB520" i="16" s="1"/>
  <c r="BF520" i="16"/>
  <c r="BE520" i="16"/>
  <c r="BD520" i="16"/>
  <c r="BC520" i="16"/>
  <c r="BB520" i="16"/>
  <c r="BT520" i="16" s="1"/>
  <c r="BA520" i="16"/>
  <c r="AZ520" i="16"/>
  <c r="AY520" i="16"/>
  <c r="AX520" i="16"/>
  <c r="AW520" i="16"/>
  <c r="AV520" i="16"/>
  <c r="AU520" i="16"/>
  <c r="AT520" i="16"/>
  <c r="AS520" i="16"/>
  <c r="AR520" i="16"/>
  <c r="AQ520" i="16"/>
  <c r="AP520" i="16"/>
  <c r="BP520" i="16" s="1"/>
  <c r="AO520" i="16"/>
  <c r="AN520" i="16"/>
  <c r="AM520" i="16"/>
  <c r="AL520" i="16"/>
  <c r="AK520" i="16"/>
  <c r="AJ520" i="16"/>
  <c r="AI520" i="16"/>
  <c r="AH520" i="16"/>
  <c r="AG520" i="16"/>
  <c r="AF520" i="16"/>
  <c r="AE520" i="16"/>
  <c r="AD520" i="16"/>
  <c r="AC520" i="16"/>
  <c r="AB520" i="16"/>
  <c r="AA520" i="16"/>
  <c r="Z520" i="16"/>
  <c r="BZ520" i="16" s="1"/>
  <c r="Y520" i="16"/>
  <c r="X520" i="16"/>
  <c r="W520" i="16"/>
  <c r="V520" i="16"/>
  <c r="U520" i="16"/>
  <c r="T520" i="16"/>
  <c r="R520" i="16"/>
  <c r="Q520" i="16"/>
  <c r="P520" i="16"/>
  <c r="O520" i="16"/>
  <c r="N520" i="16"/>
  <c r="M520" i="16"/>
  <c r="L520" i="16"/>
  <c r="K520" i="16"/>
  <c r="J520" i="16"/>
  <c r="I520" i="16"/>
  <c r="H520" i="16"/>
  <c r="G520" i="16"/>
  <c r="F520" i="16"/>
  <c r="CB519" i="16"/>
  <c r="BI519" i="16"/>
  <c r="BH519" i="16"/>
  <c r="BG519" i="16"/>
  <c r="BF519" i="16"/>
  <c r="BE519" i="16"/>
  <c r="BD519" i="16"/>
  <c r="BC519" i="16"/>
  <c r="BB519" i="16"/>
  <c r="BA519" i="16"/>
  <c r="AZ519" i="16"/>
  <c r="AY519" i="16"/>
  <c r="AX519" i="16"/>
  <c r="AW519" i="16"/>
  <c r="AV519" i="16"/>
  <c r="AU519" i="16"/>
  <c r="AT519" i="16"/>
  <c r="AS519" i="16"/>
  <c r="AR519" i="16"/>
  <c r="AQ519" i="16"/>
  <c r="AP519" i="16"/>
  <c r="AO519" i="16"/>
  <c r="AN519" i="16"/>
  <c r="AM519" i="16"/>
  <c r="AL519" i="16"/>
  <c r="AK519" i="16"/>
  <c r="AJ519" i="16"/>
  <c r="AI519" i="16"/>
  <c r="AH519" i="16"/>
  <c r="AG519" i="16"/>
  <c r="AF519" i="16"/>
  <c r="AE519" i="16"/>
  <c r="AD519" i="16"/>
  <c r="AC519" i="16"/>
  <c r="AB519" i="16"/>
  <c r="AA519" i="16"/>
  <c r="Z519" i="16"/>
  <c r="BZ519" i="16" s="1"/>
  <c r="Y519" i="16"/>
  <c r="BN519" i="16" s="1"/>
  <c r="X519" i="16"/>
  <c r="W519" i="16"/>
  <c r="V519" i="16"/>
  <c r="U519" i="16"/>
  <c r="T519" i="16"/>
  <c r="R519" i="16"/>
  <c r="Q519" i="16"/>
  <c r="P519" i="16"/>
  <c r="O519" i="16"/>
  <c r="N519" i="16"/>
  <c r="M519" i="16"/>
  <c r="L519" i="16"/>
  <c r="K519" i="16"/>
  <c r="J519" i="16"/>
  <c r="I519" i="16"/>
  <c r="H519" i="16"/>
  <c r="BK519" i="16" s="1"/>
  <c r="G519" i="16"/>
  <c r="F519" i="16"/>
  <c r="CB518" i="16"/>
  <c r="CA518" i="16"/>
  <c r="BS518" i="16"/>
  <c r="BQ518" i="16"/>
  <c r="BL518" i="16"/>
  <c r="BI518" i="16"/>
  <c r="BH518" i="16"/>
  <c r="BG518" i="16"/>
  <c r="BF518" i="16"/>
  <c r="BE518" i="16"/>
  <c r="BD518" i="16"/>
  <c r="BR518" i="16" s="1"/>
  <c r="BC518" i="16"/>
  <c r="BT518" i="16" s="1"/>
  <c r="BB518" i="16"/>
  <c r="BA518" i="16"/>
  <c r="AZ518" i="16"/>
  <c r="AY518" i="16"/>
  <c r="AX518" i="16"/>
  <c r="AW518" i="16"/>
  <c r="AV518" i="16"/>
  <c r="BV518" i="16" s="1"/>
  <c r="AU518" i="16"/>
  <c r="AT518" i="16"/>
  <c r="AS518" i="16"/>
  <c r="AR518" i="16"/>
  <c r="AQ518" i="16"/>
  <c r="AP518" i="16"/>
  <c r="AO518" i="16"/>
  <c r="AN518" i="16"/>
  <c r="BP518" i="16" s="1"/>
  <c r="AM518" i="16"/>
  <c r="AL518" i="16"/>
  <c r="AK518" i="16"/>
  <c r="AJ518" i="16"/>
  <c r="BO518" i="16" s="1"/>
  <c r="AI518" i="16"/>
  <c r="AH518" i="16"/>
  <c r="AG518" i="16"/>
  <c r="AF518" i="16"/>
  <c r="AE518" i="16"/>
  <c r="AD518" i="16"/>
  <c r="AC518" i="16"/>
  <c r="AB518" i="16"/>
  <c r="BZ518" i="16" s="1"/>
  <c r="AA518" i="16"/>
  <c r="Z518" i="16"/>
  <c r="Y518" i="16"/>
  <c r="BN518" i="16" s="1"/>
  <c r="X518" i="16"/>
  <c r="W518" i="16"/>
  <c r="V518" i="16"/>
  <c r="U518" i="16"/>
  <c r="T518" i="16"/>
  <c r="R518" i="16"/>
  <c r="Q518" i="16"/>
  <c r="P518" i="16"/>
  <c r="O518" i="16"/>
  <c r="BM518" i="16" s="1"/>
  <c r="N518" i="16"/>
  <c r="M518" i="16"/>
  <c r="L518" i="16"/>
  <c r="K518" i="16"/>
  <c r="J518" i="16"/>
  <c r="I518" i="16"/>
  <c r="H518" i="16"/>
  <c r="G518" i="16"/>
  <c r="F518" i="16"/>
  <c r="BZ517" i="16"/>
  <c r="BI517" i="16"/>
  <c r="BH517" i="16"/>
  <c r="CB517" i="16" s="1"/>
  <c r="BG517" i="16"/>
  <c r="BF517" i="16"/>
  <c r="BE517" i="16"/>
  <c r="BR517" i="16" s="1"/>
  <c r="BD517" i="16"/>
  <c r="BC517" i="16"/>
  <c r="BB517" i="16"/>
  <c r="BA517" i="16"/>
  <c r="AZ517" i="16"/>
  <c r="AY517" i="16"/>
  <c r="AX517" i="16"/>
  <c r="AW517" i="16"/>
  <c r="AV517" i="16"/>
  <c r="BS517" i="16" s="1"/>
  <c r="AU517" i="16"/>
  <c r="AT517" i="16"/>
  <c r="AS517" i="16"/>
  <c r="AR517" i="16"/>
  <c r="AQ517" i="16"/>
  <c r="AP517" i="16"/>
  <c r="AO517" i="16"/>
  <c r="AN517" i="16"/>
  <c r="AM517" i="16"/>
  <c r="AL517" i="16"/>
  <c r="AK517" i="16"/>
  <c r="BO517" i="16" s="1"/>
  <c r="AJ517" i="16"/>
  <c r="AI517" i="16"/>
  <c r="AH517" i="16"/>
  <c r="AG517" i="16"/>
  <c r="AF517" i="16"/>
  <c r="AE517" i="16"/>
  <c r="AD517" i="16"/>
  <c r="AC517" i="16"/>
  <c r="AB517" i="16"/>
  <c r="AA517" i="16"/>
  <c r="Z517" i="16"/>
  <c r="Y517" i="16"/>
  <c r="BN517" i="16" s="1"/>
  <c r="X517" i="16"/>
  <c r="W517" i="16"/>
  <c r="V517" i="16"/>
  <c r="U517" i="16"/>
  <c r="T517" i="16"/>
  <c r="R517" i="16"/>
  <c r="Q517" i="16"/>
  <c r="P517" i="16"/>
  <c r="BM517" i="16" s="1"/>
  <c r="O517" i="16"/>
  <c r="N517" i="16"/>
  <c r="M517" i="16"/>
  <c r="L517" i="16"/>
  <c r="BX517" i="16" s="1"/>
  <c r="K517" i="16"/>
  <c r="J517" i="16"/>
  <c r="I517" i="16"/>
  <c r="H517" i="16"/>
  <c r="BK517" i="16" s="1"/>
  <c r="G517" i="16"/>
  <c r="F517" i="16"/>
  <c r="BV516" i="16"/>
  <c r="BP516" i="16"/>
  <c r="BI516" i="16"/>
  <c r="BH516" i="16"/>
  <c r="CB516" i="16" s="1"/>
  <c r="BG516" i="16"/>
  <c r="BF516" i="16"/>
  <c r="BE516" i="16"/>
  <c r="BD516" i="16"/>
  <c r="BC516" i="16"/>
  <c r="BB516" i="16"/>
  <c r="BA516" i="16"/>
  <c r="AZ516" i="16"/>
  <c r="AY516" i="16"/>
  <c r="AX516" i="16"/>
  <c r="AW516" i="16"/>
  <c r="AV516" i="16"/>
  <c r="AU516" i="16"/>
  <c r="AT516" i="16"/>
  <c r="AS516" i="16"/>
  <c r="AR516" i="16"/>
  <c r="AQ516" i="16"/>
  <c r="AP516" i="16"/>
  <c r="AO516" i="16"/>
  <c r="AN516" i="16"/>
  <c r="AM516" i="16"/>
  <c r="AL516" i="16"/>
  <c r="AK516" i="16"/>
  <c r="AJ516" i="16"/>
  <c r="AI516" i="16"/>
  <c r="AH516" i="16"/>
  <c r="AG516" i="16"/>
  <c r="AF516" i="16"/>
  <c r="AE516" i="16"/>
  <c r="AD516" i="16"/>
  <c r="AC516" i="16"/>
  <c r="AB516" i="16"/>
  <c r="AA516" i="16"/>
  <c r="Z516" i="16"/>
  <c r="Y516" i="16"/>
  <c r="X516" i="16"/>
  <c r="W516" i="16"/>
  <c r="V516" i="16"/>
  <c r="U516" i="16"/>
  <c r="T516" i="16"/>
  <c r="R516" i="16"/>
  <c r="Q516" i="16"/>
  <c r="P516" i="16"/>
  <c r="O516" i="16"/>
  <c r="BM516" i="16" s="1"/>
  <c r="N516" i="16"/>
  <c r="M516" i="16"/>
  <c r="L516" i="16"/>
  <c r="K516" i="16"/>
  <c r="J516" i="16"/>
  <c r="I516" i="16"/>
  <c r="H516" i="16"/>
  <c r="G516" i="16"/>
  <c r="BK516" i="16" s="1"/>
  <c r="F516" i="16"/>
  <c r="BQ515" i="16"/>
  <c r="BN515" i="16"/>
  <c r="BI515" i="16"/>
  <c r="BH515" i="16"/>
  <c r="CB515" i="16" s="1"/>
  <c r="BG515" i="16"/>
  <c r="BF515" i="16"/>
  <c r="BE515" i="16"/>
  <c r="BD515" i="16"/>
  <c r="BR515" i="16" s="1"/>
  <c r="BC515" i="16"/>
  <c r="BB515" i="16"/>
  <c r="BA515" i="16"/>
  <c r="AZ515" i="16"/>
  <c r="AY515" i="16"/>
  <c r="AX515" i="16"/>
  <c r="AW515" i="16"/>
  <c r="AV515" i="16"/>
  <c r="AU515" i="16"/>
  <c r="AT515" i="16"/>
  <c r="AS515" i="16"/>
  <c r="AR515" i="16"/>
  <c r="AQ515" i="16"/>
  <c r="AP515" i="16"/>
  <c r="AO515" i="16"/>
  <c r="AN515" i="16"/>
  <c r="BP515" i="16" s="1"/>
  <c r="AM515" i="16"/>
  <c r="AL515" i="16"/>
  <c r="AK515" i="16"/>
  <c r="AJ515" i="16"/>
  <c r="BO515" i="16" s="1"/>
  <c r="AI515" i="16"/>
  <c r="AH515" i="16"/>
  <c r="AG515" i="16"/>
  <c r="AF515" i="16"/>
  <c r="AE515" i="16"/>
  <c r="AD515" i="16"/>
  <c r="AC515" i="16"/>
  <c r="AB515" i="16"/>
  <c r="BZ515" i="16" s="1"/>
  <c r="AA515" i="16"/>
  <c r="Z515" i="16"/>
  <c r="Y515" i="16"/>
  <c r="X515" i="16"/>
  <c r="W515" i="16"/>
  <c r="V515" i="16"/>
  <c r="U515" i="16"/>
  <c r="T515" i="16"/>
  <c r="R515" i="16"/>
  <c r="Q515" i="16"/>
  <c r="P515" i="16"/>
  <c r="O515" i="16"/>
  <c r="BM515" i="16" s="1"/>
  <c r="N515" i="16"/>
  <c r="M515" i="16"/>
  <c r="L515" i="16"/>
  <c r="K515" i="16"/>
  <c r="BX515" i="16" s="1"/>
  <c r="J515" i="16"/>
  <c r="I515" i="16"/>
  <c r="H515" i="16"/>
  <c r="G515" i="16"/>
  <c r="BK515" i="16" s="1"/>
  <c r="F515" i="16"/>
  <c r="BZ514" i="16"/>
  <c r="BV514" i="16"/>
  <c r="BP514" i="16"/>
  <c r="BO514" i="16"/>
  <c r="BI514" i="16"/>
  <c r="BH514" i="16"/>
  <c r="BG514" i="16"/>
  <c r="CB514" i="16" s="1"/>
  <c r="BF514" i="16"/>
  <c r="BE514" i="16"/>
  <c r="BD514" i="16"/>
  <c r="BC514" i="16"/>
  <c r="BT514" i="16" s="1"/>
  <c r="BB514" i="16"/>
  <c r="BA514" i="16"/>
  <c r="AZ514" i="16"/>
  <c r="AY514" i="16"/>
  <c r="AX514" i="16"/>
  <c r="BQ514" i="16" s="1"/>
  <c r="AW514" i="16"/>
  <c r="AV514" i="16"/>
  <c r="BS514" i="16" s="1"/>
  <c r="AU514" i="16"/>
  <c r="AT514" i="16"/>
  <c r="AS514" i="16"/>
  <c r="AR514" i="16"/>
  <c r="AQ514" i="16"/>
  <c r="AP514" i="16"/>
  <c r="AO514" i="16"/>
  <c r="AN514" i="16"/>
  <c r="AM514" i="16"/>
  <c r="AL514" i="16"/>
  <c r="AK514" i="16"/>
  <c r="AJ514" i="16"/>
  <c r="AI514" i="16"/>
  <c r="CA514" i="16" s="1"/>
  <c r="AH514" i="16"/>
  <c r="AG514" i="16"/>
  <c r="AF514" i="16"/>
  <c r="AE514" i="16"/>
  <c r="AD514" i="16"/>
  <c r="AC514" i="16"/>
  <c r="AB514" i="16"/>
  <c r="AA514" i="16"/>
  <c r="Z514" i="16"/>
  <c r="Y514" i="16"/>
  <c r="BN514" i="16" s="1"/>
  <c r="X514" i="16"/>
  <c r="W514" i="16"/>
  <c r="V514" i="16"/>
  <c r="U514" i="16"/>
  <c r="T514" i="16"/>
  <c r="R514" i="16"/>
  <c r="Q514" i="16"/>
  <c r="P514" i="16"/>
  <c r="O514" i="16"/>
  <c r="BM514" i="16" s="1"/>
  <c r="N514" i="16"/>
  <c r="M514" i="16"/>
  <c r="L514" i="16"/>
  <c r="K514" i="16"/>
  <c r="J514" i="16"/>
  <c r="I514" i="16"/>
  <c r="H514" i="16"/>
  <c r="G514" i="16"/>
  <c r="F514" i="16"/>
  <c r="BK514" i="16" s="1"/>
  <c r="BZ513" i="16"/>
  <c r="BV513" i="16"/>
  <c r="BI513" i="16"/>
  <c r="BH513" i="16"/>
  <c r="CB513" i="16" s="1"/>
  <c r="BG513" i="16"/>
  <c r="BF513" i="16"/>
  <c r="BE513" i="16"/>
  <c r="BD513" i="16"/>
  <c r="BR513" i="16" s="1"/>
  <c r="BC513" i="16"/>
  <c r="BB513" i="16"/>
  <c r="BA513" i="16"/>
  <c r="AZ513" i="16"/>
  <c r="AY513" i="16"/>
  <c r="AX513" i="16"/>
  <c r="AW513" i="16"/>
  <c r="AV513" i="16"/>
  <c r="AU513" i="16"/>
  <c r="AT513" i="16"/>
  <c r="AS513" i="16"/>
  <c r="AR513" i="16"/>
  <c r="AQ513" i="16"/>
  <c r="AP513" i="16"/>
  <c r="AO513" i="16"/>
  <c r="AN513" i="16"/>
  <c r="BP513" i="16" s="1"/>
  <c r="AM513" i="16"/>
  <c r="AL513" i="16"/>
  <c r="AK513" i="16"/>
  <c r="AJ513" i="16"/>
  <c r="BO513" i="16" s="1"/>
  <c r="AI513" i="16"/>
  <c r="AH513" i="16"/>
  <c r="AG513" i="16"/>
  <c r="AF513" i="16"/>
  <c r="AE513" i="16"/>
  <c r="AD513" i="16"/>
  <c r="AC513" i="16"/>
  <c r="AB513" i="16"/>
  <c r="BN513" i="16" s="1"/>
  <c r="AA513" i="16"/>
  <c r="Z513" i="16"/>
  <c r="Y513" i="16"/>
  <c r="X513" i="16"/>
  <c r="W513" i="16"/>
  <c r="V513" i="16"/>
  <c r="U513" i="16"/>
  <c r="T513" i="16"/>
  <c r="R513" i="16"/>
  <c r="Q513" i="16"/>
  <c r="P513" i="16"/>
  <c r="O513" i="16"/>
  <c r="BM513" i="16" s="1"/>
  <c r="N513" i="16"/>
  <c r="M513" i="16"/>
  <c r="L513" i="16"/>
  <c r="K513" i="16"/>
  <c r="J513" i="16"/>
  <c r="I513" i="16"/>
  <c r="H513" i="16"/>
  <c r="G513" i="16"/>
  <c r="BK513" i="16" s="1"/>
  <c r="F513" i="16"/>
  <c r="BI512" i="16"/>
  <c r="BH512" i="16"/>
  <c r="BG512" i="16"/>
  <c r="BF512" i="16"/>
  <c r="BE512" i="16"/>
  <c r="BD512" i="16"/>
  <c r="BR512" i="16" s="1"/>
  <c r="BC512" i="16"/>
  <c r="BB512" i="16"/>
  <c r="BA512" i="16"/>
  <c r="AZ512" i="16"/>
  <c r="AY512" i="16"/>
  <c r="AX512" i="16"/>
  <c r="AW512" i="16"/>
  <c r="AV512" i="16"/>
  <c r="AU512" i="16"/>
  <c r="AT512" i="16"/>
  <c r="AS512" i="16"/>
  <c r="AR512" i="16"/>
  <c r="AQ512" i="16"/>
  <c r="AP512" i="16"/>
  <c r="AO512" i="16"/>
  <c r="AN512" i="16"/>
  <c r="BP512" i="16" s="1"/>
  <c r="AM512" i="16"/>
  <c r="AL512" i="16"/>
  <c r="AK512" i="16"/>
  <c r="AJ512" i="16"/>
  <c r="AI512" i="16"/>
  <c r="AH512" i="16"/>
  <c r="AG512" i="16"/>
  <c r="AF512" i="16"/>
  <c r="AE512" i="16"/>
  <c r="AD512" i="16"/>
  <c r="AC512" i="16"/>
  <c r="AB512" i="16"/>
  <c r="AA512" i="16"/>
  <c r="Z512" i="16"/>
  <c r="Y512" i="16"/>
  <c r="X512" i="16"/>
  <c r="W512" i="16"/>
  <c r="V512" i="16"/>
  <c r="U512" i="16"/>
  <c r="T512" i="16"/>
  <c r="R512" i="16"/>
  <c r="Q512" i="16"/>
  <c r="P512" i="16"/>
  <c r="O512" i="16"/>
  <c r="BM512" i="16" s="1"/>
  <c r="N512" i="16"/>
  <c r="M512" i="16"/>
  <c r="L512" i="16"/>
  <c r="K512" i="16"/>
  <c r="J512" i="16"/>
  <c r="I512" i="16"/>
  <c r="H512" i="16"/>
  <c r="G512" i="16"/>
  <c r="F512" i="16"/>
  <c r="BK511" i="16"/>
  <c r="BI511" i="16"/>
  <c r="CB511" i="16" s="1"/>
  <c r="BH511" i="16"/>
  <c r="BG511" i="16"/>
  <c r="BF511" i="16"/>
  <c r="BE511" i="16"/>
  <c r="BD511" i="16"/>
  <c r="BC511" i="16"/>
  <c r="BB511" i="16"/>
  <c r="BT511" i="16" s="1"/>
  <c r="BA511" i="16"/>
  <c r="AZ511" i="16"/>
  <c r="AY511" i="16"/>
  <c r="AX511" i="16"/>
  <c r="AW511" i="16"/>
  <c r="AV511" i="16"/>
  <c r="AU511" i="16"/>
  <c r="AT511" i="16"/>
  <c r="AS511" i="16"/>
  <c r="AR511" i="16"/>
  <c r="AQ511" i="16"/>
  <c r="AP511" i="16"/>
  <c r="AO511" i="16"/>
  <c r="AN511" i="16"/>
  <c r="AM511" i="16"/>
  <c r="AL511" i="16"/>
  <c r="AK511" i="16"/>
  <c r="AJ511" i="16"/>
  <c r="AI511" i="16"/>
  <c r="AH511" i="16"/>
  <c r="AG511" i="16"/>
  <c r="AF511" i="16"/>
  <c r="AE511" i="16"/>
  <c r="AD511" i="16"/>
  <c r="AC511" i="16"/>
  <c r="AB511" i="16"/>
  <c r="AA511" i="16"/>
  <c r="Z511" i="16"/>
  <c r="BZ511" i="16" s="1"/>
  <c r="Y511" i="16"/>
  <c r="X511" i="16"/>
  <c r="W511" i="16"/>
  <c r="V511" i="16"/>
  <c r="U511" i="16"/>
  <c r="T511" i="16"/>
  <c r="R511" i="16"/>
  <c r="Q511" i="16"/>
  <c r="P511" i="16"/>
  <c r="O511" i="16"/>
  <c r="N511" i="16"/>
  <c r="M511" i="16"/>
  <c r="L511" i="16"/>
  <c r="K511" i="16"/>
  <c r="J511" i="16"/>
  <c r="I511" i="16"/>
  <c r="H511" i="16"/>
  <c r="G511" i="16"/>
  <c r="F511" i="16"/>
  <c r="BL510" i="16"/>
  <c r="BI510" i="16"/>
  <c r="BH510" i="16"/>
  <c r="BG510" i="16"/>
  <c r="CB510" i="16" s="1"/>
  <c r="BF510" i="16"/>
  <c r="BE510" i="16"/>
  <c r="BD510" i="16"/>
  <c r="BC510" i="16"/>
  <c r="BT510" i="16" s="1"/>
  <c r="BB510" i="16"/>
  <c r="BA510" i="16"/>
  <c r="AZ510" i="16"/>
  <c r="AY510" i="16"/>
  <c r="AX510" i="16"/>
  <c r="AW510" i="16"/>
  <c r="AV510" i="16"/>
  <c r="AU510" i="16"/>
  <c r="AT510" i="16"/>
  <c r="AS510" i="16"/>
  <c r="AR510" i="16"/>
  <c r="AQ510" i="16"/>
  <c r="AP510" i="16"/>
  <c r="AO510" i="16"/>
  <c r="AN510" i="16"/>
  <c r="AM510" i="16"/>
  <c r="AL510" i="16"/>
  <c r="AK510" i="16"/>
  <c r="AJ510" i="16"/>
  <c r="AI510" i="16"/>
  <c r="AH510" i="16"/>
  <c r="AG510" i="16"/>
  <c r="AF510" i="16"/>
  <c r="AE510" i="16"/>
  <c r="AD510" i="16"/>
  <c r="AC510" i="16"/>
  <c r="AB510" i="16"/>
  <c r="AA510" i="16"/>
  <c r="BZ510" i="16" s="1"/>
  <c r="Z510" i="16"/>
  <c r="Y510" i="16"/>
  <c r="X510" i="16"/>
  <c r="W510" i="16"/>
  <c r="V510" i="16"/>
  <c r="U510" i="16"/>
  <c r="T510" i="16"/>
  <c r="R510" i="16"/>
  <c r="BM510" i="16" s="1"/>
  <c r="Q510" i="16"/>
  <c r="P510" i="16"/>
  <c r="O510" i="16"/>
  <c r="N510" i="16"/>
  <c r="M510" i="16"/>
  <c r="L510" i="16"/>
  <c r="K510" i="16"/>
  <c r="J510" i="16"/>
  <c r="I510" i="16"/>
  <c r="H510" i="16"/>
  <c r="G510" i="16"/>
  <c r="F510" i="16"/>
  <c r="BK510" i="16" s="1"/>
  <c r="BZ509" i="16"/>
  <c r="BI509" i="16"/>
  <c r="BH509" i="16"/>
  <c r="BG509" i="16"/>
  <c r="BF509" i="16"/>
  <c r="BE509" i="16"/>
  <c r="BR509" i="16" s="1"/>
  <c r="BD509" i="16"/>
  <c r="BC509" i="16"/>
  <c r="BB509" i="16"/>
  <c r="BA509" i="16"/>
  <c r="AZ509" i="16"/>
  <c r="AY509" i="16"/>
  <c r="AX509" i="16"/>
  <c r="AW509" i="16"/>
  <c r="AV509" i="16"/>
  <c r="AU509" i="16"/>
  <c r="AT509" i="16"/>
  <c r="AS509" i="16"/>
  <c r="AR509" i="16"/>
  <c r="AQ509" i="16"/>
  <c r="AP509" i="16"/>
  <c r="AO509" i="16"/>
  <c r="AN509" i="16"/>
  <c r="AM509" i="16"/>
  <c r="AL509" i="16"/>
  <c r="AK509" i="16"/>
  <c r="BO509" i="16" s="1"/>
  <c r="AJ509" i="16"/>
  <c r="AI509" i="16"/>
  <c r="AH509" i="16"/>
  <c r="AG509" i="16"/>
  <c r="AF509" i="16"/>
  <c r="AE509" i="16"/>
  <c r="AD509" i="16"/>
  <c r="AC509" i="16"/>
  <c r="AB509" i="16"/>
  <c r="AA509" i="16"/>
  <c r="Z509" i="16"/>
  <c r="Y509" i="16"/>
  <c r="BN509" i="16" s="1"/>
  <c r="X509" i="16"/>
  <c r="W509" i="16"/>
  <c r="V509" i="16"/>
  <c r="U509" i="16"/>
  <c r="T509" i="16"/>
  <c r="R509" i="16"/>
  <c r="Q509" i="16"/>
  <c r="P509" i="16"/>
  <c r="BM509" i="16" s="1"/>
  <c r="O509" i="16"/>
  <c r="N509" i="16"/>
  <c r="M509" i="16"/>
  <c r="L509" i="16"/>
  <c r="K509" i="16"/>
  <c r="J509" i="16"/>
  <c r="I509" i="16"/>
  <c r="H509" i="16"/>
  <c r="BK509" i="16" s="1"/>
  <c r="G509" i="16"/>
  <c r="F509" i="16"/>
  <c r="CB508" i="16"/>
  <c r="CA508" i="16"/>
  <c r="BK508" i="16"/>
  <c r="BI508" i="16"/>
  <c r="BH508" i="16"/>
  <c r="BG508" i="16"/>
  <c r="BF508" i="16"/>
  <c r="BE508" i="16"/>
  <c r="BD508" i="16"/>
  <c r="BC508" i="16"/>
  <c r="BB508" i="16"/>
  <c r="BT508" i="16" s="1"/>
  <c r="BA508" i="16"/>
  <c r="AZ508" i="16"/>
  <c r="AY508" i="16"/>
  <c r="AX508" i="16"/>
  <c r="BS508" i="16" s="1"/>
  <c r="AW508" i="16"/>
  <c r="AV508" i="16"/>
  <c r="AU508" i="16"/>
  <c r="AT508" i="16"/>
  <c r="AS508" i="16"/>
  <c r="AR508" i="16"/>
  <c r="AQ508" i="16"/>
  <c r="AP508" i="16"/>
  <c r="BP508" i="16" s="1"/>
  <c r="AO508" i="16"/>
  <c r="AN508" i="16"/>
  <c r="AM508" i="16"/>
  <c r="AL508" i="16"/>
  <c r="AK508" i="16"/>
  <c r="AJ508" i="16"/>
  <c r="AI508" i="16"/>
  <c r="AH508" i="16"/>
  <c r="AG508" i="16"/>
  <c r="AF508" i="16"/>
  <c r="AE508" i="16"/>
  <c r="AD508" i="16"/>
  <c r="AC508" i="16"/>
  <c r="AB508" i="16"/>
  <c r="AA508" i="16"/>
  <c r="Z508" i="16"/>
  <c r="BZ508" i="16" s="1"/>
  <c r="Y508" i="16"/>
  <c r="BN508" i="16" s="1"/>
  <c r="X508" i="16"/>
  <c r="W508" i="16"/>
  <c r="V508" i="16"/>
  <c r="U508" i="16"/>
  <c r="T508" i="16"/>
  <c r="R508" i="16"/>
  <c r="Q508" i="16"/>
  <c r="P508" i="16"/>
  <c r="O508" i="16"/>
  <c r="N508" i="16"/>
  <c r="M508" i="16"/>
  <c r="L508" i="16"/>
  <c r="K508" i="16"/>
  <c r="J508" i="16"/>
  <c r="I508" i="16"/>
  <c r="H508" i="16"/>
  <c r="G508" i="16"/>
  <c r="F508" i="16"/>
  <c r="CB507" i="16"/>
  <c r="BZ507" i="16"/>
  <c r="BK507" i="16"/>
  <c r="BI507" i="16"/>
  <c r="BH507" i="16"/>
  <c r="BG507" i="16"/>
  <c r="BF507" i="16"/>
  <c r="BR507" i="16" s="1"/>
  <c r="BE507" i="16"/>
  <c r="BD507" i="16"/>
  <c r="BC507" i="16"/>
  <c r="BB507" i="16"/>
  <c r="BT507" i="16" s="1"/>
  <c r="BA507" i="16"/>
  <c r="AZ507" i="16"/>
  <c r="AY507" i="16"/>
  <c r="AX507" i="16"/>
  <c r="BQ507" i="16" s="1"/>
  <c r="AW507" i="16"/>
  <c r="AV507" i="16"/>
  <c r="AU507" i="16"/>
  <c r="AT507" i="16"/>
  <c r="AS507" i="16"/>
  <c r="AR507" i="16"/>
  <c r="AQ507" i="16"/>
  <c r="AP507" i="16"/>
  <c r="AO507" i="16"/>
  <c r="AN507" i="16"/>
  <c r="AM507" i="16"/>
  <c r="AL507" i="16"/>
  <c r="AK507" i="16"/>
  <c r="AJ507" i="16"/>
  <c r="AI507" i="16"/>
  <c r="AH507" i="16"/>
  <c r="AG507" i="16"/>
  <c r="AF507" i="16"/>
  <c r="AE507" i="16"/>
  <c r="AD507" i="16"/>
  <c r="AC507" i="16"/>
  <c r="AB507" i="16"/>
  <c r="AA507" i="16"/>
  <c r="Z507" i="16"/>
  <c r="BN507" i="16" s="1"/>
  <c r="Y507" i="16"/>
  <c r="X507" i="16"/>
  <c r="W507" i="16"/>
  <c r="V507" i="16"/>
  <c r="U507" i="16"/>
  <c r="T507" i="16"/>
  <c r="R507" i="16"/>
  <c r="Q507" i="16"/>
  <c r="P507" i="16"/>
  <c r="O507" i="16"/>
  <c r="N507" i="16"/>
  <c r="M507" i="16"/>
  <c r="L507" i="16"/>
  <c r="K507" i="16"/>
  <c r="J507" i="16"/>
  <c r="I507" i="16"/>
  <c r="H507" i="16"/>
  <c r="G507" i="16"/>
  <c r="F507" i="16"/>
  <c r="BL506" i="16"/>
  <c r="BI506" i="16"/>
  <c r="BH506" i="16"/>
  <c r="BG506" i="16"/>
  <c r="BF506" i="16"/>
  <c r="BE506" i="16"/>
  <c r="BD506" i="16"/>
  <c r="BC506" i="16"/>
  <c r="BT506" i="16" s="1"/>
  <c r="BB506" i="16"/>
  <c r="BA506" i="16"/>
  <c r="AZ506" i="16"/>
  <c r="AY506" i="16"/>
  <c r="BQ506" i="16" s="1"/>
  <c r="AX506" i="16"/>
  <c r="AW506" i="16"/>
  <c r="AV506" i="16"/>
  <c r="AU506" i="16"/>
  <c r="AT506" i="16"/>
  <c r="AS506" i="16"/>
  <c r="AR506" i="16"/>
  <c r="AQ506" i="16"/>
  <c r="AP506" i="16"/>
  <c r="AO506" i="16"/>
  <c r="AN506" i="16"/>
  <c r="AM506" i="16"/>
  <c r="AL506" i="16"/>
  <c r="AK506" i="16"/>
  <c r="AJ506" i="16"/>
  <c r="AI506" i="16"/>
  <c r="AH506" i="16"/>
  <c r="AG506" i="16"/>
  <c r="AF506" i="16"/>
  <c r="AE506" i="16"/>
  <c r="AD506" i="16"/>
  <c r="AC506" i="16"/>
  <c r="AB506" i="16"/>
  <c r="AA506" i="16"/>
  <c r="BZ506" i="16" s="1"/>
  <c r="Z506" i="16"/>
  <c r="Y506" i="16"/>
  <c r="X506" i="16"/>
  <c r="W506" i="16"/>
  <c r="V506" i="16"/>
  <c r="U506" i="16"/>
  <c r="T506" i="16"/>
  <c r="R506" i="16"/>
  <c r="BM506" i="16" s="1"/>
  <c r="Q506" i="16"/>
  <c r="P506" i="16"/>
  <c r="O506" i="16"/>
  <c r="N506" i="16"/>
  <c r="M506" i="16"/>
  <c r="L506" i="16"/>
  <c r="K506" i="16"/>
  <c r="J506" i="16"/>
  <c r="I506" i="16"/>
  <c r="H506" i="16"/>
  <c r="G506" i="16"/>
  <c r="F506" i="16"/>
  <c r="BK506" i="16" s="1"/>
  <c r="CA505" i="16"/>
  <c r="BS505" i="16"/>
  <c r="BO505" i="16"/>
  <c r="BN505" i="16"/>
  <c r="BI505" i="16"/>
  <c r="BH505" i="16"/>
  <c r="BG505" i="16"/>
  <c r="BF505" i="16"/>
  <c r="BE505" i="16"/>
  <c r="BR505" i="16" s="1"/>
  <c r="BD505" i="16"/>
  <c r="BC505" i="16"/>
  <c r="BB505" i="16"/>
  <c r="BA505" i="16"/>
  <c r="AZ505" i="16"/>
  <c r="AY505" i="16"/>
  <c r="AX505" i="16"/>
  <c r="AW505" i="16"/>
  <c r="AV505" i="16"/>
  <c r="BV505" i="16" s="1"/>
  <c r="AU505" i="16"/>
  <c r="AT505" i="16"/>
  <c r="AS505" i="16"/>
  <c r="AR505" i="16"/>
  <c r="AQ505" i="16"/>
  <c r="AP505" i="16"/>
  <c r="AO505" i="16"/>
  <c r="BP505" i="16" s="1"/>
  <c r="AN505" i="16"/>
  <c r="AM505" i="16"/>
  <c r="AL505" i="16"/>
  <c r="AK505" i="16"/>
  <c r="AJ505" i="16"/>
  <c r="AI505" i="16"/>
  <c r="AH505" i="16"/>
  <c r="AG505" i="16"/>
  <c r="AF505" i="16"/>
  <c r="AE505" i="16"/>
  <c r="AD505" i="16"/>
  <c r="AC505" i="16"/>
  <c r="AB505" i="16"/>
  <c r="AA505" i="16"/>
  <c r="BZ505" i="16" s="1"/>
  <c r="Z505" i="16"/>
  <c r="Y505" i="16"/>
  <c r="X505" i="16"/>
  <c r="W505" i="16"/>
  <c r="V505" i="16"/>
  <c r="U505" i="16"/>
  <c r="T505" i="16"/>
  <c r="R505" i="16"/>
  <c r="Q505" i="16"/>
  <c r="P505" i="16"/>
  <c r="O505" i="16"/>
  <c r="BM505" i="16" s="1"/>
  <c r="N505" i="16"/>
  <c r="M505" i="16"/>
  <c r="L505" i="16"/>
  <c r="K505" i="16"/>
  <c r="J505" i="16"/>
  <c r="BL505" i="16" s="1"/>
  <c r="I505" i="16"/>
  <c r="BX505" i="16" s="1"/>
  <c r="H505" i="16"/>
  <c r="G505" i="16"/>
  <c r="F505" i="16"/>
  <c r="BK505" i="16" s="1"/>
  <c r="BQ504" i="16"/>
  <c r="BI504" i="16"/>
  <c r="BH504" i="16"/>
  <c r="BG504" i="16"/>
  <c r="BF504" i="16"/>
  <c r="BE504" i="16"/>
  <c r="BD504" i="16"/>
  <c r="BC504" i="16"/>
  <c r="BT504" i="16" s="1"/>
  <c r="BB504" i="16"/>
  <c r="BA504" i="16"/>
  <c r="AZ504" i="16"/>
  <c r="AY504" i="16"/>
  <c r="AX504" i="16"/>
  <c r="AW504" i="16"/>
  <c r="AV504" i="16"/>
  <c r="AU504" i="16"/>
  <c r="AT504" i="16"/>
  <c r="AS504" i="16"/>
  <c r="AR504" i="16"/>
  <c r="AQ504" i="16"/>
  <c r="AP504" i="16"/>
  <c r="AO504" i="16"/>
  <c r="AN504" i="16"/>
  <c r="AM504" i="16"/>
  <c r="AL504" i="16"/>
  <c r="AK504" i="16"/>
  <c r="AJ504" i="16"/>
  <c r="AI504" i="16"/>
  <c r="BO504" i="16" s="1"/>
  <c r="AH504" i="16"/>
  <c r="AG504" i="16"/>
  <c r="AF504" i="16"/>
  <c r="AE504" i="16"/>
  <c r="AD504" i="16"/>
  <c r="AC504" i="16"/>
  <c r="AB504" i="16"/>
  <c r="AA504" i="16"/>
  <c r="Z504" i="16"/>
  <c r="Y504" i="16"/>
  <c r="X504" i="16"/>
  <c r="W504" i="16"/>
  <c r="V504" i="16"/>
  <c r="U504" i="16"/>
  <c r="T504" i="16"/>
  <c r="R504" i="16"/>
  <c r="BM504" i="16" s="1"/>
  <c r="Q504" i="16"/>
  <c r="P504" i="16"/>
  <c r="O504" i="16"/>
  <c r="N504" i="16"/>
  <c r="M504" i="16"/>
  <c r="L504" i="16"/>
  <c r="K504" i="16"/>
  <c r="J504" i="16"/>
  <c r="I504" i="16"/>
  <c r="H504" i="16"/>
  <c r="G504" i="16"/>
  <c r="F504" i="16"/>
  <c r="BK504" i="16" s="1"/>
  <c r="BS503" i="16"/>
  <c r="BO503" i="16"/>
  <c r="BI503" i="16"/>
  <c r="BH503" i="16"/>
  <c r="BG503" i="16"/>
  <c r="BF503" i="16"/>
  <c r="BE503" i="16"/>
  <c r="BR503" i="16" s="1"/>
  <c r="BD503" i="16"/>
  <c r="BC503" i="16"/>
  <c r="BB503" i="16"/>
  <c r="BA503" i="16"/>
  <c r="AZ503" i="16"/>
  <c r="AY503" i="16"/>
  <c r="AX503" i="16"/>
  <c r="AW503" i="16"/>
  <c r="AV503" i="16"/>
  <c r="BV503" i="16" s="1"/>
  <c r="AU503" i="16"/>
  <c r="AT503" i="16"/>
  <c r="AS503" i="16"/>
  <c r="AR503" i="16"/>
  <c r="AQ503" i="16"/>
  <c r="AP503" i="16"/>
  <c r="AO503" i="16"/>
  <c r="BP503" i="16" s="1"/>
  <c r="AN503" i="16"/>
  <c r="AM503" i="16"/>
  <c r="AL503" i="16"/>
  <c r="AK503" i="16"/>
  <c r="CA503" i="16" s="1"/>
  <c r="AJ503" i="16"/>
  <c r="AI503" i="16"/>
  <c r="AH503" i="16"/>
  <c r="AG503" i="16"/>
  <c r="AF503" i="16"/>
  <c r="AE503" i="16"/>
  <c r="AD503" i="16"/>
  <c r="AC503" i="16"/>
  <c r="AB503" i="16"/>
  <c r="AA503" i="16"/>
  <c r="BZ503" i="16" s="1"/>
  <c r="Z503" i="16"/>
  <c r="Y503" i="16"/>
  <c r="BN503" i="16" s="1"/>
  <c r="X503" i="16"/>
  <c r="W503" i="16"/>
  <c r="V503" i="16"/>
  <c r="U503" i="16"/>
  <c r="T503" i="16"/>
  <c r="R503" i="16"/>
  <c r="Q503" i="16"/>
  <c r="P503" i="16"/>
  <c r="O503" i="16"/>
  <c r="BM503" i="16" s="1"/>
  <c r="N503" i="16"/>
  <c r="M503" i="16"/>
  <c r="L503" i="16"/>
  <c r="K503" i="16"/>
  <c r="J503" i="16"/>
  <c r="I503" i="16"/>
  <c r="H503" i="16"/>
  <c r="G503" i="16"/>
  <c r="F503" i="16"/>
  <c r="BK503" i="16" s="1"/>
  <c r="BX502" i="16"/>
  <c r="BR502" i="16"/>
  <c r="BQ502" i="16"/>
  <c r="BL502" i="16"/>
  <c r="BI502" i="16"/>
  <c r="BH502" i="16"/>
  <c r="BG502" i="16"/>
  <c r="CB502" i="16" s="1"/>
  <c r="BF502" i="16"/>
  <c r="BE502" i="16"/>
  <c r="BD502" i="16"/>
  <c r="BC502" i="16"/>
  <c r="BT502" i="16" s="1"/>
  <c r="BB502" i="16"/>
  <c r="BA502" i="16"/>
  <c r="AZ502" i="16"/>
  <c r="AY502" i="16"/>
  <c r="AX502" i="16"/>
  <c r="AW502" i="16"/>
  <c r="BV502" i="16" s="1"/>
  <c r="AV502" i="16"/>
  <c r="AU502" i="16"/>
  <c r="AT502" i="16"/>
  <c r="AS502" i="16"/>
  <c r="AR502" i="16"/>
  <c r="AQ502" i="16"/>
  <c r="AP502" i="16"/>
  <c r="AO502" i="16"/>
  <c r="BP502" i="16" s="1"/>
  <c r="AN502" i="16"/>
  <c r="AM502" i="16"/>
  <c r="AL502" i="16"/>
  <c r="AK502" i="16"/>
  <c r="AJ502" i="16"/>
  <c r="AI502" i="16"/>
  <c r="BO502" i="16" s="1"/>
  <c r="AH502" i="16"/>
  <c r="AG502" i="16"/>
  <c r="AF502" i="16"/>
  <c r="AE502" i="16"/>
  <c r="AD502" i="16"/>
  <c r="AC502" i="16"/>
  <c r="AB502" i="16"/>
  <c r="AA502" i="16"/>
  <c r="Z502" i="16"/>
  <c r="BZ502" i="16" s="1"/>
  <c r="Y502" i="16"/>
  <c r="BN502" i="16" s="1"/>
  <c r="X502" i="16"/>
  <c r="W502" i="16"/>
  <c r="V502" i="16"/>
  <c r="U502" i="16"/>
  <c r="T502" i="16"/>
  <c r="R502" i="16"/>
  <c r="BM502" i="16" s="1"/>
  <c r="Q502" i="16"/>
  <c r="P502" i="16"/>
  <c r="O502" i="16"/>
  <c r="N502" i="16"/>
  <c r="M502" i="16"/>
  <c r="L502" i="16"/>
  <c r="K502" i="16"/>
  <c r="J502" i="16"/>
  <c r="I502" i="16"/>
  <c r="H502" i="16"/>
  <c r="G502" i="16"/>
  <c r="F502" i="16"/>
  <c r="BK502" i="16" s="1"/>
  <c r="BI501" i="16"/>
  <c r="BH501" i="16"/>
  <c r="BG501" i="16"/>
  <c r="BF501" i="16"/>
  <c r="BE501" i="16"/>
  <c r="BD501" i="16"/>
  <c r="BC501" i="16"/>
  <c r="BB501" i="16"/>
  <c r="BA501" i="16"/>
  <c r="AZ501" i="16"/>
  <c r="AY501" i="16"/>
  <c r="AX501" i="16"/>
  <c r="AW501" i="16"/>
  <c r="BS501" i="16" s="1"/>
  <c r="AV501" i="16"/>
  <c r="AU501" i="16"/>
  <c r="AT501" i="16"/>
  <c r="AS501" i="16"/>
  <c r="AR501" i="16"/>
  <c r="AQ501" i="16"/>
  <c r="AP501" i="16"/>
  <c r="AO501" i="16"/>
  <c r="BP501" i="16" s="1"/>
  <c r="AN501" i="16"/>
  <c r="AM501" i="16"/>
  <c r="AL501" i="16"/>
  <c r="AK501" i="16"/>
  <c r="AJ501" i="16"/>
  <c r="AI501" i="16"/>
  <c r="AH501" i="16"/>
  <c r="AG501" i="16"/>
  <c r="AF501" i="16"/>
  <c r="AE501" i="16"/>
  <c r="AD501" i="16"/>
  <c r="AC501" i="16"/>
  <c r="AB501" i="16"/>
  <c r="AA501" i="16"/>
  <c r="Z501" i="16"/>
  <c r="BZ501" i="16" s="1"/>
  <c r="Y501" i="16"/>
  <c r="BN501" i="16" s="1"/>
  <c r="X501" i="16"/>
  <c r="W501" i="16"/>
  <c r="V501" i="16"/>
  <c r="U501" i="16"/>
  <c r="T501" i="16"/>
  <c r="R501" i="16"/>
  <c r="Q501" i="16"/>
  <c r="P501" i="16"/>
  <c r="O501" i="16"/>
  <c r="N501" i="16"/>
  <c r="M501" i="16"/>
  <c r="L501" i="16"/>
  <c r="K501" i="16"/>
  <c r="J501" i="16"/>
  <c r="I501" i="16"/>
  <c r="H501" i="16"/>
  <c r="G501" i="16"/>
  <c r="F501" i="16"/>
  <c r="BX500" i="16"/>
  <c r="BR500" i="16"/>
  <c r="BL500" i="16"/>
  <c r="BI500" i="16"/>
  <c r="BH500" i="16"/>
  <c r="BG500" i="16"/>
  <c r="CB500" i="16" s="1"/>
  <c r="BF500" i="16"/>
  <c r="BE500" i="16"/>
  <c r="BD500" i="16"/>
  <c r="BC500" i="16"/>
  <c r="BT500" i="16" s="1"/>
  <c r="BB500" i="16"/>
  <c r="BA500" i="16"/>
  <c r="AZ500" i="16"/>
  <c r="AY500" i="16"/>
  <c r="BQ500" i="16" s="1"/>
  <c r="AX500" i="16"/>
  <c r="AW500" i="16"/>
  <c r="AV500" i="16"/>
  <c r="AU500" i="16"/>
  <c r="AT500" i="16"/>
  <c r="AS500" i="16"/>
  <c r="AR500" i="16"/>
  <c r="AQ500" i="16"/>
  <c r="AP500" i="16"/>
  <c r="AO500" i="16"/>
  <c r="AN500" i="16"/>
  <c r="AM500" i="16"/>
  <c r="AL500" i="16"/>
  <c r="AK500" i="16"/>
  <c r="AJ500" i="16"/>
  <c r="AI500" i="16"/>
  <c r="BO500" i="16" s="1"/>
  <c r="AH500" i="16"/>
  <c r="AG500" i="16"/>
  <c r="AF500" i="16"/>
  <c r="AE500" i="16"/>
  <c r="AD500" i="16"/>
  <c r="AC500" i="16"/>
  <c r="AB500" i="16"/>
  <c r="AA500" i="16"/>
  <c r="Z500" i="16"/>
  <c r="BZ500" i="16" s="1"/>
  <c r="Y500" i="16"/>
  <c r="BN500" i="16" s="1"/>
  <c r="X500" i="16"/>
  <c r="W500" i="16"/>
  <c r="V500" i="16"/>
  <c r="U500" i="16"/>
  <c r="T500" i="16"/>
  <c r="R500" i="16"/>
  <c r="BM500" i="16" s="1"/>
  <c r="Q500" i="16"/>
  <c r="P500" i="16"/>
  <c r="O500" i="16"/>
  <c r="N500" i="16"/>
  <c r="M500" i="16"/>
  <c r="L500" i="16"/>
  <c r="K500" i="16"/>
  <c r="J500" i="16"/>
  <c r="I500" i="16"/>
  <c r="H500" i="16"/>
  <c r="G500" i="16"/>
  <c r="F500" i="16"/>
  <c r="BK500" i="16" s="1"/>
  <c r="BI499" i="16"/>
  <c r="BH499" i="16"/>
  <c r="BG499" i="16"/>
  <c r="BF499" i="16"/>
  <c r="BE499" i="16"/>
  <c r="BT499" i="16" s="1"/>
  <c r="BD499" i="16"/>
  <c r="BC499" i="16"/>
  <c r="BB499" i="16"/>
  <c r="BA499" i="16"/>
  <c r="AZ499" i="16"/>
  <c r="AY499" i="16"/>
  <c r="AX499" i="16"/>
  <c r="AW499" i="16"/>
  <c r="AV499" i="16"/>
  <c r="AU499" i="16"/>
  <c r="AT499" i="16"/>
  <c r="AS499" i="16"/>
  <c r="AR499" i="16"/>
  <c r="AQ499" i="16"/>
  <c r="AP499" i="16"/>
  <c r="AO499" i="16"/>
  <c r="AN499" i="16"/>
  <c r="AM499" i="16"/>
  <c r="AL499" i="16"/>
  <c r="AK499" i="16"/>
  <c r="BO499" i="16" s="1"/>
  <c r="AJ499" i="16"/>
  <c r="AI499" i="16"/>
  <c r="AH499" i="16"/>
  <c r="AG499" i="16"/>
  <c r="AF499" i="16"/>
  <c r="AE499" i="16"/>
  <c r="AD499" i="16"/>
  <c r="AC499" i="16"/>
  <c r="AB499" i="16"/>
  <c r="AA499" i="16"/>
  <c r="Z499" i="16"/>
  <c r="BZ499" i="16" s="1"/>
  <c r="Y499" i="16"/>
  <c r="BN499" i="16" s="1"/>
  <c r="X499" i="16"/>
  <c r="W499" i="16"/>
  <c r="V499" i="16"/>
  <c r="U499" i="16"/>
  <c r="T499" i="16"/>
  <c r="R499" i="16"/>
  <c r="Q499" i="16"/>
  <c r="P499" i="16"/>
  <c r="O499" i="16"/>
  <c r="N499" i="16"/>
  <c r="M499" i="16"/>
  <c r="L499" i="16"/>
  <c r="K499" i="16"/>
  <c r="J499" i="16"/>
  <c r="I499" i="16"/>
  <c r="H499" i="16"/>
  <c r="G499" i="16"/>
  <c r="F499" i="16"/>
  <c r="CA498" i="16"/>
  <c r="BZ498" i="16"/>
  <c r="BP498" i="16"/>
  <c r="BO498" i="16"/>
  <c r="BK498" i="16"/>
  <c r="BI498" i="16"/>
  <c r="BH498" i="16"/>
  <c r="BG498" i="16"/>
  <c r="CB498" i="16" s="1"/>
  <c r="BF498" i="16"/>
  <c r="BE498" i="16"/>
  <c r="BD498" i="16"/>
  <c r="BR498" i="16" s="1"/>
  <c r="BC498" i="16"/>
  <c r="BB498" i="16"/>
  <c r="BT498" i="16" s="1"/>
  <c r="BA498" i="16"/>
  <c r="AZ498" i="16"/>
  <c r="AY498" i="16"/>
  <c r="AX498" i="16"/>
  <c r="BS498" i="16" s="1"/>
  <c r="AW498" i="16"/>
  <c r="AV498" i="16"/>
  <c r="BV498" i="16" s="1"/>
  <c r="AU498" i="16"/>
  <c r="AT498" i="16"/>
  <c r="AS498" i="16"/>
  <c r="AR498" i="16"/>
  <c r="AQ498" i="16"/>
  <c r="AP498" i="16"/>
  <c r="AO498" i="16"/>
  <c r="AN498" i="16"/>
  <c r="AM498" i="16"/>
  <c r="AL498" i="16"/>
  <c r="AK498" i="16"/>
  <c r="AJ498" i="16"/>
  <c r="AI498" i="16"/>
  <c r="AH498" i="16"/>
  <c r="AG498" i="16"/>
  <c r="AF498" i="16"/>
  <c r="AE498" i="16"/>
  <c r="AD498" i="16"/>
  <c r="AC498" i="16"/>
  <c r="AB498" i="16"/>
  <c r="AA498" i="16"/>
  <c r="Z498" i="16"/>
  <c r="Y498" i="16"/>
  <c r="BN498" i="16" s="1"/>
  <c r="X498" i="16"/>
  <c r="W498" i="16"/>
  <c r="V498" i="16"/>
  <c r="U498" i="16"/>
  <c r="T498" i="16"/>
  <c r="R498" i="16"/>
  <c r="Q498" i="16"/>
  <c r="P498" i="16"/>
  <c r="O498" i="16"/>
  <c r="BM498" i="16" s="1"/>
  <c r="N498" i="16"/>
  <c r="M498" i="16"/>
  <c r="L498" i="16"/>
  <c r="K498" i="16"/>
  <c r="J498" i="16"/>
  <c r="I498" i="16"/>
  <c r="BX498" i="16" s="1"/>
  <c r="H498" i="16"/>
  <c r="G498" i="16"/>
  <c r="F498" i="16"/>
  <c r="BX497" i="16"/>
  <c r="BV497" i="16"/>
  <c r="BN497" i="16"/>
  <c r="BM497" i="16"/>
  <c r="BI497" i="16"/>
  <c r="BH497" i="16"/>
  <c r="CB497" i="16" s="1"/>
  <c r="BG497" i="16"/>
  <c r="BF497" i="16"/>
  <c r="BE497" i="16"/>
  <c r="BD497" i="16"/>
  <c r="BR497" i="16" s="1"/>
  <c r="BC497" i="16"/>
  <c r="BB497" i="16"/>
  <c r="BT497" i="16" s="1"/>
  <c r="BA497" i="16"/>
  <c r="AZ497" i="16"/>
  <c r="AY497" i="16"/>
  <c r="AX497" i="16"/>
  <c r="AW497" i="16"/>
  <c r="AV497" i="16"/>
  <c r="BS497" i="16" s="1"/>
  <c r="AU497" i="16"/>
  <c r="AT497" i="16"/>
  <c r="AS497" i="16"/>
  <c r="AR497" i="16"/>
  <c r="AQ497" i="16"/>
  <c r="AP497" i="16"/>
  <c r="AO497" i="16"/>
  <c r="AN497" i="16"/>
  <c r="BP497" i="16" s="1"/>
  <c r="AM497" i="16"/>
  <c r="AL497" i="16"/>
  <c r="AK497" i="16"/>
  <c r="AJ497" i="16"/>
  <c r="AI497" i="16"/>
  <c r="CA497" i="16" s="1"/>
  <c r="AH497" i="16"/>
  <c r="AG497" i="16"/>
  <c r="AF497" i="16"/>
  <c r="AE497" i="16"/>
  <c r="AD497" i="16"/>
  <c r="AC497" i="16"/>
  <c r="AB497" i="16"/>
  <c r="AA497" i="16"/>
  <c r="Z497" i="16"/>
  <c r="BZ497" i="16" s="1"/>
  <c r="Y497" i="16"/>
  <c r="X497" i="16"/>
  <c r="W497" i="16"/>
  <c r="V497" i="16"/>
  <c r="U497" i="16"/>
  <c r="T497" i="16"/>
  <c r="R497" i="16"/>
  <c r="Q497" i="16"/>
  <c r="P497" i="16"/>
  <c r="O497" i="16"/>
  <c r="N497" i="16"/>
  <c r="M497" i="16"/>
  <c r="L497" i="16"/>
  <c r="K497" i="16"/>
  <c r="J497" i="16"/>
  <c r="I497" i="16"/>
  <c r="BL497" i="16" s="1"/>
  <c r="H497" i="16"/>
  <c r="G497" i="16"/>
  <c r="F497" i="16"/>
  <c r="BK497" i="16" s="1"/>
  <c r="CA496" i="16"/>
  <c r="BK496" i="16"/>
  <c r="BI496" i="16"/>
  <c r="BH496" i="16"/>
  <c r="BG496" i="16"/>
  <c r="CB496" i="16" s="1"/>
  <c r="BF496" i="16"/>
  <c r="BE496" i="16"/>
  <c r="BD496" i="16"/>
  <c r="BC496" i="16"/>
  <c r="BB496" i="16"/>
  <c r="BT496" i="16" s="1"/>
  <c r="BA496" i="16"/>
  <c r="AZ496" i="16"/>
  <c r="AY496" i="16"/>
  <c r="AX496" i="16"/>
  <c r="BS496" i="16" s="1"/>
  <c r="AW496" i="16"/>
  <c r="AV496" i="16"/>
  <c r="AU496" i="16"/>
  <c r="AT496" i="16"/>
  <c r="AS496" i="16"/>
  <c r="AR496" i="16"/>
  <c r="AQ496" i="16"/>
  <c r="AP496" i="16"/>
  <c r="BP496" i="16" s="1"/>
  <c r="AO496" i="16"/>
  <c r="AN496" i="16"/>
  <c r="AM496" i="16"/>
  <c r="AL496" i="16"/>
  <c r="AK496" i="16"/>
  <c r="AJ496" i="16"/>
  <c r="AI496" i="16"/>
  <c r="AH496" i="16"/>
  <c r="AG496" i="16"/>
  <c r="AF496" i="16"/>
  <c r="AE496" i="16"/>
  <c r="AD496" i="16"/>
  <c r="AC496" i="16"/>
  <c r="AB496" i="16"/>
  <c r="AA496" i="16"/>
  <c r="Z496" i="16"/>
  <c r="BZ496" i="16" s="1"/>
  <c r="Y496" i="16"/>
  <c r="X496" i="16"/>
  <c r="W496" i="16"/>
  <c r="V496" i="16"/>
  <c r="U496" i="16"/>
  <c r="T496" i="16"/>
  <c r="R496" i="16"/>
  <c r="Q496" i="16"/>
  <c r="P496" i="16"/>
  <c r="O496" i="16"/>
  <c r="N496" i="16"/>
  <c r="M496" i="16"/>
  <c r="L496" i="16"/>
  <c r="K496" i="16"/>
  <c r="J496" i="16"/>
  <c r="I496" i="16"/>
  <c r="H496" i="16"/>
  <c r="G496" i="16"/>
  <c r="F496" i="16"/>
  <c r="CB495" i="16"/>
  <c r="BQ495" i="16"/>
  <c r="BN495" i="16"/>
  <c r="BI495" i="16"/>
  <c r="BH495" i="16"/>
  <c r="BG495" i="16"/>
  <c r="BF495" i="16"/>
  <c r="BE495" i="16"/>
  <c r="BD495" i="16"/>
  <c r="BR495" i="16" s="1"/>
  <c r="BC495" i="16"/>
  <c r="BB495" i="16"/>
  <c r="BA495" i="16"/>
  <c r="AZ495" i="16"/>
  <c r="AY495" i="16"/>
  <c r="AX495" i="16"/>
  <c r="AW495" i="16"/>
  <c r="AV495" i="16"/>
  <c r="AU495" i="16"/>
  <c r="AT495" i="16"/>
  <c r="AS495" i="16"/>
  <c r="AR495" i="16"/>
  <c r="AQ495" i="16"/>
  <c r="AP495" i="16"/>
  <c r="AO495" i="16"/>
  <c r="AN495" i="16"/>
  <c r="BP495" i="16" s="1"/>
  <c r="AM495" i="16"/>
  <c r="AL495" i="16"/>
  <c r="AK495" i="16"/>
  <c r="AJ495" i="16"/>
  <c r="AI495" i="16"/>
  <c r="CA495" i="16" s="1"/>
  <c r="AH495" i="16"/>
  <c r="AG495" i="16"/>
  <c r="AF495" i="16"/>
  <c r="AE495" i="16"/>
  <c r="AD495" i="16"/>
  <c r="AC495" i="16"/>
  <c r="AB495" i="16"/>
  <c r="AA495" i="16"/>
  <c r="Z495" i="16"/>
  <c r="Y495" i="16"/>
  <c r="X495" i="16"/>
  <c r="W495" i="16"/>
  <c r="V495" i="16"/>
  <c r="U495" i="16"/>
  <c r="T495" i="16"/>
  <c r="R495" i="16"/>
  <c r="Q495" i="16"/>
  <c r="P495" i="16"/>
  <c r="O495" i="16"/>
  <c r="BM495" i="16" s="1"/>
  <c r="N495" i="16"/>
  <c r="M495" i="16"/>
  <c r="L495" i="16"/>
  <c r="K495" i="16"/>
  <c r="BX495" i="16" s="1"/>
  <c r="J495" i="16"/>
  <c r="I495" i="16"/>
  <c r="H495" i="16"/>
  <c r="G495" i="16"/>
  <c r="F495" i="16"/>
  <c r="BK495" i="16" s="1"/>
  <c r="BT494" i="16"/>
  <c r="BS494" i="16"/>
  <c r="BK494" i="16"/>
  <c r="BI494" i="16"/>
  <c r="BH494" i="16"/>
  <c r="BG494" i="16"/>
  <c r="CB494" i="16" s="1"/>
  <c r="BF494" i="16"/>
  <c r="BE494" i="16"/>
  <c r="BD494" i="16"/>
  <c r="BC494" i="16"/>
  <c r="BB494" i="16"/>
  <c r="BA494" i="16"/>
  <c r="AZ494" i="16"/>
  <c r="AY494" i="16"/>
  <c r="AX494" i="16"/>
  <c r="AW494" i="16"/>
  <c r="AV494" i="16"/>
  <c r="AU494" i="16"/>
  <c r="AT494" i="16"/>
  <c r="AS494" i="16"/>
  <c r="AR494" i="16"/>
  <c r="AQ494" i="16"/>
  <c r="AP494" i="16"/>
  <c r="BP494" i="16" s="1"/>
  <c r="AO494" i="16"/>
  <c r="AN494" i="16"/>
  <c r="AM494" i="16"/>
  <c r="AL494" i="16"/>
  <c r="AK494" i="16"/>
  <c r="AJ494" i="16"/>
  <c r="AI494" i="16"/>
  <c r="AH494" i="16"/>
  <c r="AG494" i="16"/>
  <c r="AF494" i="16"/>
  <c r="AE494" i="16"/>
  <c r="AD494" i="16"/>
  <c r="AC494" i="16"/>
  <c r="AB494" i="16"/>
  <c r="AA494" i="16"/>
  <c r="Z494" i="16"/>
  <c r="BZ494" i="16" s="1"/>
  <c r="Y494" i="16"/>
  <c r="X494" i="16"/>
  <c r="W494" i="16"/>
  <c r="V494" i="16"/>
  <c r="U494" i="16"/>
  <c r="T494" i="16"/>
  <c r="R494" i="16"/>
  <c r="Q494" i="16"/>
  <c r="P494" i="16"/>
  <c r="O494" i="16"/>
  <c r="N494" i="16"/>
  <c r="M494" i="16"/>
  <c r="L494" i="16"/>
  <c r="K494" i="16"/>
  <c r="J494" i="16"/>
  <c r="I494" i="16"/>
  <c r="BX494" i="16" s="1"/>
  <c r="H494" i="16"/>
  <c r="G494" i="16"/>
  <c r="F494" i="16"/>
  <c r="BR493" i="16"/>
  <c r="BQ493" i="16"/>
  <c r="BI493" i="16"/>
  <c r="BH493" i="16"/>
  <c r="CB493" i="16" s="1"/>
  <c r="BG493" i="16"/>
  <c r="BF493" i="16"/>
  <c r="BE493" i="16"/>
  <c r="BD493" i="16"/>
  <c r="BC493" i="16"/>
  <c r="BB493" i="16"/>
  <c r="BA493" i="16"/>
  <c r="AZ493" i="16"/>
  <c r="AY493" i="16"/>
  <c r="AX493" i="16"/>
  <c r="AW493" i="16"/>
  <c r="AV493" i="16"/>
  <c r="AU493" i="16"/>
  <c r="AT493" i="16"/>
  <c r="AS493" i="16"/>
  <c r="AR493" i="16"/>
  <c r="AQ493" i="16"/>
  <c r="AP493" i="16"/>
  <c r="AO493" i="16"/>
  <c r="AN493" i="16"/>
  <c r="BP493" i="16" s="1"/>
  <c r="AM493" i="16"/>
  <c r="AL493" i="16"/>
  <c r="AK493" i="16"/>
  <c r="AJ493" i="16"/>
  <c r="AI493" i="16"/>
  <c r="AH493" i="16"/>
  <c r="AG493" i="16"/>
  <c r="AF493" i="16"/>
  <c r="AE493" i="16"/>
  <c r="AD493" i="16"/>
  <c r="AC493" i="16"/>
  <c r="AB493" i="16"/>
  <c r="AA493" i="16"/>
  <c r="Z493" i="16"/>
  <c r="Y493" i="16"/>
  <c r="X493" i="16"/>
  <c r="W493" i="16"/>
  <c r="V493" i="16"/>
  <c r="U493" i="16"/>
  <c r="T493" i="16"/>
  <c r="R493" i="16"/>
  <c r="Q493" i="16"/>
  <c r="P493" i="16"/>
  <c r="O493" i="16"/>
  <c r="BM493" i="16" s="1"/>
  <c r="N493" i="16"/>
  <c r="M493" i="16"/>
  <c r="L493" i="16"/>
  <c r="K493" i="16"/>
  <c r="BX493" i="16" s="1"/>
  <c r="J493" i="16"/>
  <c r="I493" i="16"/>
  <c r="H493" i="16"/>
  <c r="G493" i="16"/>
  <c r="F493" i="16"/>
  <c r="BZ492" i="16"/>
  <c r="BL492" i="16"/>
  <c r="BI492" i="16"/>
  <c r="BH492" i="16"/>
  <c r="BG492" i="16"/>
  <c r="CB492" i="16" s="1"/>
  <c r="BF492" i="16"/>
  <c r="BE492" i="16"/>
  <c r="BD492" i="16"/>
  <c r="BC492" i="16"/>
  <c r="BT492" i="16" s="1"/>
  <c r="BB492" i="16"/>
  <c r="BA492" i="16"/>
  <c r="AZ492" i="16"/>
  <c r="AY492" i="16"/>
  <c r="AX492" i="16"/>
  <c r="BS492" i="16" s="1"/>
  <c r="AW492" i="16"/>
  <c r="AV492" i="16"/>
  <c r="AU492" i="16"/>
  <c r="AT492" i="16"/>
  <c r="AS492" i="16"/>
  <c r="AR492" i="16"/>
  <c r="AQ492" i="16"/>
  <c r="BP492" i="16" s="1"/>
  <c r="AP492" i="16"/>
  <c r="AO492" i="16"/>
  <c r="AN492" i="16"/>
  <c r="AM492" i="16"/>
  <c r="AL492" i="16"/>
  <c r="AK492" i="16"/>
  <c r="AJ492" i="16"/>
  <c r="AI492" i="16"/>
  <c r="CA492" i="16" s="1"/>
  <c r="AH492" i="16"/>
  <c r="AG492" i="16"/>
  <c r="AF492" i="16"/>
  <c r="AE492" i="16"/>
  <c r="AD492" i="16"/>
  <c r="AC492" i="16"/>
  <c r="AB492" i="16"/>
  <c r="AA492" i="16"/>
  <c r="Z492" i="16"/>
  <c r="Y492" i="16"/>
  <c r="X492" i="16"/>
  <c r="W492" i="16"/>
  <c r="V492" i="16"/>
  <c r="U492" i="16"/>
  <c r="T492" i="16"/>
  <c r="R492" i="16"/>
  <c r="Q492" i="16"/>
  <c r="P492" i="16"/>
  <c r="O492" i="16"/>
  <c r="N492" i="16"/>
  <c r="M492" i="16"/>
  <c r="L492" i="16"/>
  <c r="K492" i="16"/>
  <c r="J492" i="16"/>
  <c r="I492" i="16"/>
  <c r="H492" i="16"/>
  <c r="G492" i="16"/>
  <c r="F492" i="16"/>
  <c r="BK492" i="16" s="1"/>
  <c r="BV491" i="16"/>
  <c r="BR491" i="16"/>
  <c r="BI491" i="16"/>
  <c r="BH491" i="16"/>
  <c r="CB491" i="16" s="1"/>
  <c r="BG491" i="16"/>
  <c r="BF491" i="16"/>
  <c r="BE491" i="16"/>
  <c r="BD491" i="16"/>
  <c r="BC491" i="16"/>
  <c r="BB491" i="16"/>
  <c r="BA491" i="16"/>
  <c r="AZ491" i="16"/>
  <c r="AY491" i="16"/>
  <c r="AX491" i="16"/>
  <c r="AW491" i="16"/>
  <c r="AV491" i="16"/>
  <c r="AU491" i="16"/>
  <c r="AT491" i="16"/>
  <c r="AS491" i="16"/>
  <c r="AR491" i="16"/>
  <c r="AQ491" i="16"/>
  <c r="AP491" i="16"/>
  <c r="AO491" i="16"/>
  <c r="AN491" i="16"/>
  <c r="AM491" i="16"/>
  <c r="AL491" i="16"/>
  <c r="AK491" i="16"/>
  <c r="AJ491" i="16"/>
  <c r="AI491" i="16"/>
  <c r="AH491" i="16"/>
  <c r="AG491" i="16"/>
  <c r="AF491" i="16"/>
  <c r="AE491" i="16"/>
  <c r="AD491" i="16"/>
  <c r="AC491" i="16"/>
  <c r="AB491" i="16"/>
  <c r="AA491" i="16"/>
  <c r="Z491" i="16"/>
  <c r="BZ491" i="16" s="1"/>
  <c r="Y491" i="16"/>
  <c r="BN491" i="16" s="1"/>
  <c r="X491" i="16"/>
  <c r="W491" i="16"/>
  <c r="V491" i="16"/>
  <c r="U491" i="16"/>
  <c r="T491" i="16"/>
  <c r="R491" i="16"/>
  <c r="Q491" i="16"/>
  <c r="P491" i="16"/>
  <c r="BM491" i="16" s="1"/>
  <c r="O491" i="16"/>
  <c r="N491" i="16"/>
  <c r="M491" i="16"/>
  <c r="L491" i="16"/>
  <c r="BX491" i="16" s="1"/>
  <c r="K491" i="16"/>
  <c r="J491" i="16"/>
  <c r="I491" i="16"/>
  <c r="H491" i="16"/>
  <c r="G491" i="16"/>
  <c r="F491" i="16"/>
  <c r="CA490" i="16"/>
  <c r="BZ490" i="16"/>
  <c r="BP490" i="16"/>
  <c r="BO490" i="16"/>
  <c r="BK490" i="16"/>
  <c r="BI490" i="16"/>
  <c r="BH490" i="16"/>
  <c r="BG490" i="16"/>
  <c r="CB490" i="16" s="1"/>
  <c r="BF490" i="16"/>
  <c r="BE490" i="16"/>
  <c r="BD490" i="16"/>
  <c r="BR490" i="16" s="1"/>
  <c r="BC490" i="16"/>
  <c r="BB490" i="16"/>
  <c r="BT490" i="16" s="1"/>
  <c r="BA490" i="16"/>
  <c r="AZ490" i="16"/>
  <c r="AY490" i="16"/>
  <c r="AX490" i="16"/>
  <c r="BS490" i="16" s="1"/>
  <c r="AW490" i="16"/>
  <c r="AV490" i="16"/>
  <c r="BV490" i="16" s="1"/>
  <c r="AU490" i="16"/>
  <c r="AT490" i="16"/>
  <c r="AS490" i="16"/>
  <c r="AR490" i="16"/>
  <c r="AQ490" i="16"/>
  <c r="AP490" i="16"/>
  <c r="AO490" i="16"/>
  <c r="AN490" i="16"/>
  <c r="AM490" i="16"/>
  <c r="AL490" i="16"/>
  <c r="AK490" i="16"/>
  <c r="AJ490" i="16"/>
  <c r="AI490" i="16"/>
  <c r="AH490" i="16"/>
  <c r="AG490" i="16"/>
  <c r="AF490" i="16"/>
  <c r="AE490" i="16"/>
  <c r="AD490" i="16"/>
  <c r="AC490" i="16"/>
  <c r="AB490" i="16"/>
  <c r="AA490" i="16"/>
  <c r="Z490" i="16"/>
  <c r="Y490" i="16"/>
  <c r="BN490" i="16" s="1"/>
  <c r="X490" i="16"/>
  <c r="W490" i="16"/>
  <c r="V490" i="16"/>
  <c r="U490" i="16"/>
  <c r="T490" i="16"/>
  <c r="R490" i="16"/>
  <c r="Q490" i="16"/>
  <c r="P490" i="16"/>
  <c r="O490" i="16"/>
  <c r="BM490" i="16" s="1"/>
  <c r="N490" i="16"/>
  <c r="M490" i="16"/>
  <c r="L490" i="16"/>
  <c r="K490" i="16"/>
  <c r="J490" i="16"/>
  <c r="I490" i="16"/>
  <c r="BX490" i="16" s="1"/>
  <c r="H490" i="16"/>
  <c r="G490" i="16"/>
  <c r="F490" i="16"/>
  <c r="BN489" i="16"/>
  <c r="BM489" i="16"/>
  <c r="BI489" i="16"/>
  <c r="BH489" i="16"/>
  <c r="CB489" i="16" s="1"/>
  <c r="BG489" i="16"/>
  <c r="BF489" i="16"/>
  <c r="BE489" i="16"/>
  <c r="BD489" i="16"/>
  <c r="BR489" i="16" s="1"/>
  <c r="BC489" i="16"/>
  <c r="BB489" i="16"/>
  <c r="BT489" i="16" s="1"/>
  <c r="BA489" i="16"/>
  <c r="AZ489" i="16"/>
  <c r="AY489" i="16"/>
  <c r="AX489" i="16"/>
  <c r="AW489" i="16"/>
  <c r="AV489" i="16"/>
  <c r="AU489" i="16"/>
  <c r="AT489" i="16"/>
  <c r="AS489" i="16"/>
  <c r="AR489" i="16"/>
  <c r="AQ489" i="16"/>
  <c r="AP489" i="16"/>
  <c r="AO489" i="16"/>
  <c r="AN489" i="16"/>
  <c r="BP489" i="16" s="1"/>
  <c r="AM489" i="16"/>
  <c r="AL489" i="16"/>
  <c r="AK489" i="16"/>
  <c r="AJ489" i="16"/>
  <c r="BO489" i="16" s="1"/>
  <c r="AI489" i="16"/>
  <c r="CA489" i="16" s="1"/>
  <c r="AH489" i="16"/>
  <c r="AG489" i="16"/>
  <c r="AF489" i="16"/>
  <c r="AE489" i="16"/>
  <c r="AD489" i="16"/>
  <c r="AC489" i="16"/>
  <c r="AB489" i="16"/>
  <c r="AA489" i="16"/>
  <c r="Z489" i="16"/>
  <c r="BZ489" i="16" s="1"/>
  <c r="Y489" i="16"/>
  <c r="X489" i="16"/>
  <c r="W489" i="16"/>
  <c r="V489" i="16"/>
  <c r="U489" i="16"/>
  <c r="T489" i="16"/>
  <c r="R489" i="16"/>
  <c r="Q489" i="16"/>
  <c r="P489" i="16"/>
  <c r="O489" i="16"/>
  <c r="N489" i="16"/>
  <c r="M489" i="16"/>
  <c r="L489" i="16"/>
  <c r="K489" i="16"/>
  <c r="BX489" i="16" s="1"/>
  <c r="J489" i="16"/>
  <c r="I489" i="16"/>
  <c r="BL489" i="16" s="1"/>
  <c r="H489" i="16"/>
  <c r="G489" i="16"/>
  <c r="F489" i="16"/>
  <c r="BK489" i="16" s="1"/>
  <c r="BL488" i="16"/>
  <c r="BI488" i="16"/>
  <c r="BH488" i="16"/>
  <c r="BG488" i="16"/>
  <c r="CB488" i="16" s="1"/>
  <c r="BF488" i="16"/>
  <c r="BE488" i="16"/>
  <c r="BD488" i="16"/>
  <c r="BC488" i="16"/>
  <c r="BB488" i="16"/>
  <c r="BT488" i="16" s="1"/>
  <c r="BA488" i="16"/>
  <c r="AZ488" i="16"/>
  <c r="AY488" i="16"/>
  <c r="BS488" i="16" s="1"/>
  <c r="AX488" i="16"/>
  <c r="AW488" i="16"/>
  <c r="AV488" i="16"/>
  <c r="AU488" i="16"/>
  <c r="AT488" i="16"/>
  <c r="AS488" i="16"/>
  <c r="AR488" i="16"/>
  <c r="AQ488" i="16"/>
  <c r="BP488" i="16" s="1"/>
  <c r="AP488" i="16"/>
  <c r="AO488" i="16"/>
  <c r="AN488" i="16"/>
  <c r="AM488" i="16"/>
  <c r="AL488" i="16"/>
  <c r="AK488" i="16"/>
  <c r="AJ488" i="16"/>
  <c r="AI488" i="16"/>
  <c r="BO488" i="16" s="1"/>
  <c r="AH488" i="16"/>
  <c r="AG488" i="16"/>
  <c r="AF488" i="16"/>
  <c r="AE488" i="16"/>
  <c r="AD488" i="16"/>
  <c r="AC488" i="16"/>
  <c r="AB488" i="16"/>
  <c r="AA488" i="16"/>
  <c r="Z488" i="16"/>
  <c r="Y488" i="16"/>
  <c r="X488" i="16"/>
  <c r="W488" i="16"/>
  <c r="V488" i="16"/>
  <c r="U488" i="16"/>
  <c r="T488" i="16"/>
  <c r="R488" i="16"/>
  <c r="Q488" i="16"/>
  <c r="P488" i="16"/>
  <c r="O488" i="16"/>
  <c r="N488" i="16"/>
  <c r="M488" i="16"/>
  <c r="L488" i="16"/>
  <c r="K488" i="16"/>
  <c r="J488" i="16"/>
  <c r="I488" i="16"/>
  <c r="H488" i="16"/>
  <c r="G488" i="16"/>
  <c r="F488" i="16"/>
  <c r="BK488" i="16" s="1"/>
  <c r="BR487" i="16"/>
  <c r="BI487" i="16"/>
  <c r="BH487" i="16"/>
  <c r="CB487" i="16" s="1"/>
  <c r="BG487" i="16"/>
  <c r="BF487" i="16"/>
  <c r="BE487" i="16"/>
  <c r="BD487" i="16"/>
  <c r="BC487" i="16"/>
  <c r="BB487" i="16"/>
  <c r="BA487" i="16"/>
  <c r="AZ487" i="16"/>
  <c r="AY487" i="16"/>
  <c r="AX487" i="16"/>
  <c r="AW487" i="16"/>
  <c r="AV487" i="16"/>
  <c r="AU487" i="16"/>
  <c r="AT487" i="16"/>
  <c r="AS487" i="16"/>
  <c r="AR487" i="16"/>
  <c r="AQ487" i="16"/>
  <c r="AP487" i="16"/>
  <c r="AO487" i="16"/>
  <c r="AN487" i="16"/>
  <c r="BP487" i="16" s="1"/>
  <c r="AM487" i="16"/>
  <c r="AL487" i="16"/>
  <c r="AK487" i="16"/>
  <c r="AJ487" i="16"/>
  <c r="BO487" i="16" s="1"/>
  <c r="AI487" i="16"/>
  <c r="CA487" i="16" s="1"/>
  <c r="AH487" i="16"/>
  <c r="AG487" i="16"/>
  <c r="AF487" i="16"/>
  <c r="AE487" i="16"/>
  <c r="AD487" i="16"/>
  <c r="AC487" i="16"/>
  <c r="AB487" i="16"/>
  <c r="AA487" i="16"/>
  <c r="Z487" i="16"/>
  <c r="Y487" i="16"/>
  <c r="X487" i="16"/>
  <c r="W487" i="16"/>
  <c r="V487" i="16"/>
  <c r="U487" i="16"/>
  <c r="T487" i="16"/>
  <c r="R487" i="16"/>
  <c r="Q487" i="16"/>
  <c r="P487" i="16"/>
  <c r="O487" i="16"/>
  <c r="BM487" i="16" s="1"/>
  <c r="N487" i="16"/>
  <c r="M487" i="16"/>
  <c r="L487" i="16"/>
  <c r="K487" i="16"/>
  <c r="BX487" i="16" s="1"/>
  <c r="J487" i="16"/>
  <c r="I487" i="16"/>
  <c r="H487" i="16"/>
  <c r="G487" i="16"/>
  <c r="BK487" i="16" s="1"/>
  <c r="F487" i="16"/>
  <c r="BS486" i="16"/>
  <c r="BO486" i="16"/>
  <c r="BK486" i="16"/>
  <c r="BI486" i="16"/>
  <c r="BH486" i="16"/>
  <c r="BG486" i="16"/>
  <c r="CB486" i="16" s="1"/>
  <c r="BF486" i="16"/>
  <c r="BE486" i="16"/>
  <c r="BD486" i="16"/>
  <c r="BR486" i="16" s="1"/>
  <c r="BC486" i="16"/>
  <c r="BB486" i="16"/>
  <c r="BT486" i="16" s="1"/>
  <c r="BA486" i="16"/>
  <c r="AZ486" i="16"/>
  <c r="AY486" i="16"/>
  <c r="AX486" i="16"/>
  <c r="AW486" i="16"/>
  <c r="AV486" i="16"/>
  <c r="BV486" i="16" s="1"/>
  <c r="AU486" i="16"/>
  <c r="AT486" i="16"/>
  <c r="AS486" i="16"/>
  <c r="AR486" i="16"/>
  <c r="AQ486" i="16"/>
  <c r="AP486" i="16"/>
  <c r="BP486" i="16" s="1"/>
  <c r="AO486" i="16"/>
  <c r="AN486" i="16"/>
  <c r="AM486" i="16"/>
  <c r="AL486" i="16"/>
  <c r="AK486" i="16"/>
  <c r="AJ486" i="16"/>
  <c r="AI486" i="16"/>
  <c r="CA486" i="16" s="1"/>
  <c r="AH486" i="16"/>
  <c r="AG486" i="16"/>
  <c r="AF486" i="16"/>
  <c r="AE486" i="16"/>
  <c r="AD486" i="16"/>
  <c r="AC486" i="16"/>
  <c r="AB486" i="16"/>
  <c r="AA486" i="16"/>
  <c r="Z486" i="16"/>
  <c r="BZ486" i="16" s="1"/>
  <c r="Y486" i="16"/>
  <c r="X486" i="16"/>
  <c r="W486" i="16"/>
  <c r="V486" i="16"/>
  <c r="U486" i="16"/>
  <c r="T486" i="16"/>
  <c r="R486" i="16"/>
  <c r="Q486" i="16"/>
  <c r="P486" i="16"/>
  <c r="O486" i="16"/>
  <c r="BM486" i="16" s="1"/>
  <c r="N486" i="16"/>
  <c r="M486" i="16"/>
  <c r="L486" i="16"/>
  <c r="K486" i="16"/>
  <c r="J486" i="16"/>
  <c r="I486" i="16"/>
  <c r="BX486" i="16" s="1"/>
  <c r="H486" i="16"/>
  <c r="G486" i="16"/>
  <c r="F486" i="16"/>
  <c r="BV485" i="16"/>
  <c r="BR485" i="16"/>
  <c r="BI485" i="16"/>
  <c r="BH485" i="16"/>
  <c r="CB485" i="16" s="1"/>
  <c r="BG485" i="16"/>
  <c r="BF485" i="16"/>
  <c r="BE485" i="16"/>
  <c r="BD485" i="16"/>
  <c r="BC485" i="16"/>
  <c r="BB485" i="16"/>
  <c r="BA485" i="16"/>
  <c r="AZ485" i="16"/>
  <c r="AY485" i="16"/>
  <c r="AX485" i="16"/>
  <c r="AW485" i="16"/>
  <c r="AV485" i="16"/>
  <c r="AU485" i="16"/>
  <c r="AT485" i="16"/>
  <c r="AS485" i="16"/>
  <c r="AR485" i="16"/>
  <c r="AQ485" i="16"/>
  <c r="AP485" i="16"/>
  <c r="AO485" i="16"/>
  <c r="AN485" i="16"/>
  <c r="BP485" i="16" s="1"/>
  <c r="AM485" i="16"/>
  <c r="AL485" i="16"/>
  <c r="AK485" i="16"/>
  <c r="AJ485" i="16"/>
  <c r="AI485" i="16"/>
  <c r="AH485" i="16"/>
  <c r="AG485" i="16"/>
  <c r="AF485" i="16"/>
  <c r="AE485" i="16"/>
  <c r="AD485" i="16"/>
  <c r="AC485" i="16"/>
  <c r="AB485" i="16"/>
  <c r="AA485" i="16"/>
  <c r="Z485" i="16"/>
  <c r="Y485" i="16"/>
  <c r="X485" i="16"/>
  <c r="W485" i="16"/>
  <c r="V485" i="16"/>
  <c r="U485" i="16"/>
  <c r="T485" i="16"/>
  <c r="R485" i="16"/>
  <c r="Q485" i="16"/>
  <c r="P485" i="16"/>
  <c r="O485" i="16"/>
  <c r="BM485" i="16" s="1"/>
  <c r="N485" i="16"/>
  <c r="M485" i="16"/>
  <c r="L485" i="16"/>
  <c r="K485" i="16"/>
  <c r="BX485" i="16" s="1"/>
  <c r="J485" i="16"/>
  <c r="I485" i="16"/>
  <c r="H485" i="16"/>
  <c r="G485" i="16"/>
  <c r="F485" i="16"/>
  <c r="BZ484" i="16"/>
  <c r="BT484" i="16"/>
  <c r="BL484" i="16"/>
  <c r="BI484" i="16"/>
  <c r="BH484" i="16"/>
  <c r="BG484" i="16"/>
  <c r="CB484" i="16" s="1"/>
  <c r="BF484" i="16"/>
  <c r="BE484" i="16"/>
  <c r="BR484" i="16" s="1"/>
  <c r="BD484" i="16"/>
  <c r="BC484" i="16"/>
  <c r="BB484" i="16"/>
  <c r="BA484" i="16"/>
  <c r="AZ484" i="16"/>
  <c r="AY484" i="16"/>
  <c r="AX484" i="16"/>
  <c r="BS484" i="16" s="1"/>
  <c r="AW484" i="16"/>
  <c r="AV484" i="16"/>
  <c r="AU484" i="16"/>
  <c r="AT484" i="16"/>
  <c r="AS484" i="16"/>
  <c r="AR484" i="16"/>
  <c r="AQ484" i="16"/>
  <c r="BP484" i="16" s="1"/>
  <c r="AP484" i="16"/>
  <c r="AO484" i="16"/>
  <c r="AN484" i="16"/>
  <c r="AM484" i="16"/>
  <c r="AL484" i="16"/>
  <c r="AK484" i="16"/>
  <c r="AJ484" i="16"/>
  <c r="AI484" i="16"/>
  <c r="CA484" i="16" s="1"/>
  <c r="AH484" i="16"/>
  <c r="AG484" i="16"/>
  <c r="AF484" i="16"/>
  <c r="AE484" i="16"/>
  <c r="AD484" i="16"/>
  <c r="AC484" i="16"/>
  <c r="AB484" i="16"/>
  <c r="AA484" i="16"/>
  <c r="Z484" i="16"/>
  <c r="Y484" i="16"/>
  <c r="BN484" i="16" s="1"/>
  <c r="X484" i="16"/>
  <c r="W484" i="16"/>
  <c r="V484" i="16"/>
  <c r="U484" i="16"/>
  <c r="T484" i="16"/>
  <c r="R484" i="16"/>
  <c r="Q484" i="16"/>
  <c r="P484" i="16"/>
  <c r="O484" i="16"/>
  <c r="N484" i="16"/>
  <c r="M484" i="16"/>
  <c r="L484" i="16"/>
  <c r="K484" i="16"/>
  <c r="J484" i="16"/>
  <c r="I484" i="16"/>
  <c r="H484" i="16"/>
  <c r="G484" i="16"/>
  <c r="F484" i="16"/>
  <c r="BK484" i="16" s="1"/>
  <c r="BX483" i="16"/>
  <c r="BV483" i="16"/>
  <c r="BM483" i="16"/>
  <c r="BI483" i="16"/>
  <c r="BH483" i="16"/>
  <c r="BG483" i="16"/>
  <c r="BF483" i="16"/>
  <c r="BE483" i="16"/>
  <c r="BR483" i="16" s="1"/>
  <c r="BD483" i="16"/>
  <c r="BC483" i="16"/>
  <c r="BB483" i="16"/>
  <c r="BA483" i="16"/>
  <c r="AZ483" i="16"/>
  <c r="AY483" i="16"/>
  <c r="AX483" i="16"/>
  <c r="AW483" i="16"/>
  <c r="AV483" i="16"/>
  <c r="AU483" i="16"/>
  <c r="AT483" i="16"/>
  <c r="AS483" i="16"/>
  <c r="AR483" i="16"/>
  <c r="AQ483" i="16"/>
  <c r="AP483" i="16"/>
  <c r="AO483" i="16"/>
  <c r="AN483" i="16"/>
  <c r="AM483" i="16"/>
  <c r="AL483" i="16"/>
  <c r="AK483" i="16"/>
  <c r="AJ483" i="16"/>
  <c r="AI483" i="16"/>
  <c r="AH483" i="16"/>
  <c r="AG483" i="16"/>
  <c r="AF483" i="16"/>
  <c r="AE483" i="16"/>
  <c r="AD483" i="16"/>
  <c r="AC483" i="16"/>
  <c r="AB483" i="16"/>
  <c r="AA483" i="16"/>
  <c r="Z483" i="16"/>
  <c r="BZ483" i="16" s="1"/>
  <c r="Y483" i="16"/>
  <c r="BN483" i="16" s="1"/>
  <c r="X483" i="16"/>
  <c r="W483" i="16"/>
  <c r="V483" i="16"/>
  <c r="U483" i="16"/>
  <c r="T483" i="16"/>
  <c r="R483" i="16"/>
  <c r="Q483" i="16"/>
  <c r="P483" i="16"/>
  <c r="O483" i="16"/>
  <c r="N483" i="16"/>
  <c r="M483" i="16"/>
  <c r="L483" i="16"/>
  <c r="K483" i="16"/>
  <c r="J483" i="16"/>
  <c r="I483" i="16"/>
  <c r="H483" i="16"/>
  <c r="G483" i="16"/>
  <c r="F483" i="16"/>
  <c r="CA482" i="16"/>
  <c r="BK482" i="16"/>
  <c r="BI482" i="16"/>
  <c r="BH482" i="16"/>
  <c r="BG482" i="16"/>
  <c r="CB482" i="16" s="1"/>
  <c r="BF482" i="16"/>
  <c r="BE482" i="16"/>
  <c r="BD482" i="16"/>
  <c r="BC482" i="16"/>
  <c r="BB482" i="16"/>
  <c r="BT482" i="16" s="1"/>
  <c r="BA482" i="16"/>
  <c r="AZ482" i="16"/>
  <c r="AY482" i="16"/>
  <c r="AX482" i="16"/>
  <c r="BS482" i="16" s="1"/>
  <c r="AW482" i="16"/>
  <c r="AV482" i="16"/>
  <c r="AU482" i="16"/>
  <c r="AT482" i="16"/>
  <c r="AS482" i="16"/>
  <c r="AR482" i="16"/>
  <c r="AQ482" i="16"/>
  <c r="AP482" i="16"/>
  <c r="BP482" i="16" s="1"/>
  <c r="AO482" i="16"/>
  <c r="AN482" i="16"/>
  <c r="AM482" i="16"/>
  <c r="AL482" i="16"/>
  <c r="BO482" i="16" s="1"/>
  <c r="AK482" i="16"/>
  <c r="AJ482" i="16"/>
  <c r="AI482" i="16"/>
  <c r="AH482" i="16"/>
  <c r="AG482" i="16"/>
  <c r="AF482" i="16"/>
  <c r="AE482" i="16"/>
  <c r="AD482" i="16"/>
  <c r="AC482" i="16"/>
  <c r="AB482" i="16"/>
  <c r="AA482" i="16"/>
  <c r="Z482" i="16"/>
  <c r="BZ482" i="16" s="1"/>
  <c r="Y482" i="16"/>
  <c r="X482" i="16"/>
  <c r="W482" i="16"/>
  <c r="V482" i="16"/>
  <c r="U482" i="16"/>
  <c r="T482" i="16"/>
  <c r="R482" i="16"/>
  <c r="Q482" i="16"/>
  <c r="P482" i="16"/>
  <c r="O482" i="16"/>
  <c r="N482" i="16"/>
  <c r="M482" i="16"/>
  <c r="L482" i="16"/>
  <c r="K482" i="16"/>
  <c r="J482" i="16"/>
  <c r="I482" i="16"/>
  <c r="H482" i="16"/>
  <c r="G482" i="16"/>
  <c r="F482" i="16"/>
  <c r="BQ481" i="16"/>
  <c r="BI481" i="16"/>
  <c r="BH481" i="16"/>
  <c r="CB481" i="16" s="1"/>
  <c r="BG481" i="16"/>
  <c r="BF481" i="16"/>
  <c r="BE481" i="16"/>
  <c r="BD481" i="16"/>
  <c r="BR481" i="16" s="1"/>
  <c r="BC481" i="16"/>
  <c r="BT481" i="16" s="1"/>
  <c r="BB481" i="16"/>
  <c r="BA481" i="16"/>
  <c r="AZ481" i="16"/>
  <c r="AY481" i="16"/>
  <c r="AX481" i="16"/>
  <c r="AW481" i="16"/>
  <c r="AV481" i="16"/>
  <c r="AU481" i="16"/>
  <c r="AT481" i="16"/>
  <c r="AS481" i="16"/>
  <c r="AR481" i="16"/>
  <c r="AQ481" i="16"/>
  <c r="AP481" i="16"/>
  <c r="AO481" i="16"/>
  <c r="AN481" i="16"/>
  <c r="BP481" i="16" s="1"/>
  <c r="AM481" i="16"/>
  <c r="AL481" i="16"/>
  <c r="AK481" i="16"/>
  <c r="AJ481" i="16"/>
  <c r="AI481" i="16"/>
  <c r="CA481" i="16" s="1"/>
  <c r="AH481" i="16"/>
  <c r="AG481" i="16"/>
  <c r="AF481" i="16"/>
  <c r="AE481" i="16"/>
  <c r="AD481" i="16"/>
  <c r="AC481" i="16"/>
  <c r="AB481" i="16"/>
  <c r="BN481" i="16" s="1"/>
  <c r="AA481" i="16"/>
  <c r="Z481" i="16"/>
  <c r="Y481" i="16"/>
  <c r="X481" i="16"/>
  <c r="W481" i="16"/>
  <c r="V481" i="16"/>
  <c r="U481" i="16"/>
  <c r="T481" i="16"/>
  <c r="R481" i="16"/>
  <c r="Q481" i="16"/>
  <c r="P481" i="16"/>
  <c r="O481" i="16"/>
  <c r="BM481" i="16" s="1"/>
  <c r="N481" i="16"/>
  <c r="M481" i="16"/>
  <c r="L481" i="16"/>
  <c r="K481" i="16"/>
  <c r="BX481" i="16" s="1"/>
  <c r="J481" i="16"/>
  <c r="BL481" i="16" s="1"/>
  <c r="I481" i="16"/>
  <c r="H481" i="16"/>
  <c r="G481" i="16"/>
  <c r="F481" i="16"/>
  <c r="BK481" i="16" s="1"/>
  <c r="BS480" i="16"/>
  <c r="BP480" i="16"/>
  <c r="BK480" i="16"/>
  <c r="BI480" i="16"/>
  <c r="BH480" i="16"/>
  <c r="BG480" i="16"/>
  <c r="CB480" i="16" s="1"/>
  <c r="BF480" i="16"/>
  <c r="BE480" i="16"/>
  <c r="BR480" i="16" s="1"/>
  <c r="BD480" i="16"/>
  <c r="BC480" i="16"/>
  <c r="BB480" i="16"/>
  <c r="BT480" i="16" s="1"/>
  <c r="BA480" i="16"/>
  <c r="AZ480" i="16"/>
  <c r="AY480" i="16"/>
  <c r="AX480" i="16"/>
  <c r="AW480" i="16"/>
  <c r="AV480" i="16"/>
  <c r="AU480" i="16"/>
  <c r="AT480" i="16"/>
  <c r="AS480" i="16"/>
  <c r="AR480" i="16"/>
  <c r="AQ480" i="16"/>
  <c r="AP480" i="16"/>
  <c r="AO480" i="16"/>
  <c r="AN480" i="16"/>
  <c r="AM480" i="16"/>
  <c r="AL480" i="16"/>
  <c r="AK480" i="16"/>
  <c r="AJ480" i="16"/>
  <c r="AI480" i="16"/>
  <c r="AH480" i="16"/>
  <c r="AG480" i="16"/>
  <c r="AF480" i="16"/>
  <c r="AE480" i="16"/>
  <c r="AD480" i="16"/>
  <c r="AC480" i="16"/>
  <c r="AB480" i="16"/>
  <c r="AA480" i="16"/>
  <c r="Z480" i="16"/>
  <c r="BZ480" i="16" s="1"/>
  <c r="Y480" i="16"/>
  <c r="BN480" i="16" s="1"/>
  <c r="X480" i="16"/>
  <c r="W480" i="16"/>
  <c r="V480" i="16"/>
  <c r="U480" i="16"/>
  <c r="T480" i="16"/>
  <c r="R480" i="16"/>
  <c r="Q480" i="16"/>
  <c r="P480" i="16"/>
  <c r="O480" i="16"/>
  <c r="N480" i="16"/>
  <c r="M480" i="16"/>
  <c r="L480" i="16"/>
  <c r="K480" i="16"/>
  <c r="J480" i="16"/>
  <c r="I480" i="16"/>
  <c r="BX480" i="16" s="1"/>
  <c r="H480" i="16"/>
  <c r="G480" i="16"/>
  <c r="F480" i="16"/>
  <c r="BX479" i="16"/>
  <c r="BR479" i="16"/>
  <c r="BI479" i="16"/>
  <c r="BH479" i="16"/>
  <c r="CB479" i="16" s="1"/>
  <c r="BG479" i="16"/>
  <c r="BF479" i="16"/>
  <c r="BE479" i="16"/>
  <c r="BD479" i="16"/>
  <c r="BC479" i="16"/>
  <c r="BB479" i="16"/>
  <c r="BA479" i="16"/>
  <c r="AZ479" i="16"/>
  <c r="AY479" i="16"/>
  <c r="AX479" i="16"/>
  <c r="AW479" i="16"/>
  <c r="AV479" i="16"/>
  <c r="AU479" i="16"/>
  <c r="AT479" i="16"/>
  <c r="AS479" i="16"/>
  <c r="AR479" i="16"/>
  <c r="AQ479" i="16"/>
  <c r="AP479" i="16"/>
  <c r="AO479" i="16"/>
  <c r="AN479" i="16"/>
  <c r="BP479" i="16" s="1"/>
  <c r="AM479" i="16"/>
  <c r="AL479" i="16"/>
  <c r="AK479" i="16"/>
  <c r="AJ479" i="16"/>
  <c r="AI479" i="16"/>
  <c r="AH479" i="16"/>
  <c r="AG479" i="16"/>
  <c r="AF479" i="16"/>
  <c r="AE479" i="16"/>
  <c r="AD479" i="16"/>
  <c r="AC479" i="16"/>
  <c r="AB479" i="16"/>
  <c r="AA479" i="16"/>
  <c r="Z479" i="16"/>
  <c r="Y479" i="16"/>
  <c r="X479" i="16"/>
  <c r="W479" i="16"/>
  <c r="V479" i="16"/>
  <c r="U479" i="16"/>
  <c r="T479" i="16"/>
  <c r="R479" i="16"/>
  <c r="Q479" i="16"/>
  <c r="P479" i="16"/>
  <c r="O479" i="16"/>
  <c r="BM479" i="16" s="1"/>
  <c r="N479" i="16"/>
  <c r="M479" i="16"/>
  <c r="L479" i="16"/>
  <c r="K479" i="16"/>
  <c r="J479" i="16"/>
  <c r="I479" i="16"/>
  <c r="H479" i="16"/>
  <c r="G479" i="16"/>
  <c r="F479" i="16"/>
  <c r="BT478" i="16"/>
  <c r="BK478" i="16"/>
  <c r="BI478" i="16"/>
  <c r="BH478" i="16"/>
  <c r="BG478" i="16"/>
  <c r="CB478" i="16" s="1"/>
  <c r="BF478" i="16"/>
  <c r="BE478" i="16"/>
  <c r="BD478" i="16"/>
  <c r="BC478" i="16"/>
  <c r="BB478" i="16"/>
  <c r="BA478" i="16"/>
  <c r="AZ478" i="16"/>
  <c r="AY478" i="16"/>
  <c r="AX478" i="16"/>
  <c r="BS478" i="16" s="1"/>
  <c r="AW478" i="16"/>
  <c r="AV478" i="16"/>
  <c r="AU478" i="16"/>
  <c r="AT478" i="16"/>
  <c r="AS478" i="16"/>
  <c r="AR478" i="16"/>
  <c r="AQ478" i="16"/>
  <c r="AP478" i="16"/>
  <c r="BP478" i="16" s="1"/>
  <c r="AO478" i="16"/>
  <c r="AN478" i="16"/>
  <c r="AM478" i="16"/>
  <c r="AL478" i="16"/>
  <c r="AK478" i="16"/>
  <c r="AJ478" i="16"/>
  <c r="AI478" i="16"/>
  <c r="CA478" i="16" s="1"/>
  <c r="AH478" i="16"/>
  <c r="AG478" i="16"/>
  <c r="AF478" i="16"/>
  <c r="AE478" i="16"/>
  <c r="AD478" i="16"/>
  <c r="AC478" i="16"/>
  <c r="AB478" i="16"/>
  <c r="AA478" i="16"/>
  <c r="Z478" i="16"/>
  <c r="BZ478" i="16" s="1"/>
  <c r="Y478" i="16"/>
  <c r="X478" i="16"/>
  <c r="W478" i="16"/>
  <c r="V478" i="16"/>
  <c r="U478" i="16"/>
  <c r="T478" i="16"/>
  <c r="R478" i="16"/>
  <c r="Q478" i="16"/>
  <c r="P478" i="16"/>
  <c r="O478" i="16"/>
  <c r="N478" i="16"/>
  <c r="M478" i="16"/>
  <c r="L478" i="16"/>
  <c r="K478" i="16"/>
  <c r="J478" i="16"/>
  <c r="I478" i="16"/>
  <c r="H478" i="16"/>
  <c r="G478" i="16"/>
  <c r="F478" i="16"/>
  <c r="CB477" i="16"/>
  <c r="BV477" i="16"/>
  <c r="BM477" i="16"/>
  <c r="BI477" i="16"/>
  <c r="BH477" i="16"/>
  <c r="BG477" i="16"/>
  <c r="BF477" i="16"/>
  <c r="BE477" i="16"/>
  <c r="BD477" i="16"/>
  <c r="BR477" i="16" s="1"/>
  <c r="BC477" i="16"/>
  <c r="BB477" i="16"/>
  <c r="BA477" i="16"/>
  <c r="AZ477" i="16"/>
  <c r="AY477" i="16"/>
  <c r="AX477" i="16"/>
  <c r="AW477" i="16"/>
  <c r="BQ477" i="16" s="1"/>
  <c r="AV477" i="16"/>
  <c r="AU477" i="16"/>
  <c r="AT477" i="16"/>
  <c r="AS477" i="16"/>
  <c r="AR477" i="16"/>
  <c r="AQ477" i="16"/>
  <c r="AP477" i="16"/>
  <c r="AO477" i="16"/>
  <c r="AN477" i="16"/>
  <c r="AM477" i="16"/>
  <c r="AL477" i="16"/>
  <c r="AK477" i="16"/>
  <c r="AJ477" i="16"/>
  <c r="AI477" i="16"/>
  <c r="AH477" i="16"/>
  <c r="AG477" i="16"/>
  <c r="AF477" i="16"/>
  <c r="AE477" i="16"/>
  <c r="AD477" i="16"/>
  <c r="AC477" i="16"/>
  <c r="AB477" i="16"/>
  <c r="AA477" i="16"/>
  <c r="Z477" i="16"/>
  <c r="BZ477" i="16" s="1"/>
  <c r="Y477" i="16"/>
  <c r="BN477" i="16" s="1"/>
  <c r="X477" i="16"/>
  <c r="W477" i="16"/>
  <c r="V477" i="16"/>
  <c r="U477" i="16"/>
  <c r="T477" i="16"/>
  <c r="R477" i="16"/>
  <c r="Q477" i="16"/>
  <c r="P477" i="16"/>
  <c r="O477" i="16"/>
  <c r="N477" i="16"/>
  <c r="M477" i="16"/>
  <c r="L477" i="16"/>
  <c r="K477" i="16"/>
  <c r="J477" i="16"/>
  <c r="I477" i="16"/>
  <c r="H477" i="16"/>
  <c r="G477" i="16"/>
  <c r="F477" i="16"/>
  <c r="CA476" i="16"/>
  <c r="BL476" i="16"/>
  <c r="BI476" i="16"/>
  <c r="BH476" i="16"/>
  <c r="BG476" i="16"/>
  <c r="CB476" i="16" s="1"/>
  <c r="BF476" i="16"/>
  <c r="BE476" i="16"/>
  <c r="BD476" i="16"/>
  <c r="BC476" i="16"/>
  <c r="BT476" i="16" s="1"/>
  <c r="BB476" i="16"/>
  <c r="BA476" i="16"/>
  <c r="AZ476" i="16"/>
  <c r="AY476" i="16"/>
  <c r="AX476" i="16"/>
  <c r="BS476" i="16" s="1"/>
  <c r="AW476" i="16"/>
  <c r="AV476" i="16"/>
  <c r="AU476" i="16"/>
  <c r="AT476" i="16"/>
  <c r="AS476" i="16"/>
  <c r="AR476" i="16"/>
  <c r="AQ476" i="16"/>
  <c r="BP476" i="16" s="1"/>
  <c r="AP476" i="16"/>
  <c r="AO476" i="16"/>
  <c r="AN476" i="16"/>
  <c r="AM476" i="16"/>
  <c r="AL476" i="16"/>
  <c r="AK476" i="16"/>
  <c r="AJ476" i="16"/>
  <c r="AI476" i="16"/>
  <c r="BO476" i="16" s="1"/>
  <c r="AH476" i="16"/>
  <c r="AG476" i="16"/>
  <c r="AF476" i="16"/>
  <c r="AE476" i="16"/>
  <c r="AD476" i="16"/>
  <c r="AC476" i="16"/>
  <c r="AB476" i="16"/>
  <c r="AA476" i="16"/>
  <c r="BZ476" i="16" s="1"/>
  <c r="Z476" i="16"/>
  <c r="Y476" i="16"/>
  <c r="X476" i="16"/>
  <c r="W476" i="16"/>
  <c r="V476" i="16"/>
  <c r="U476" i="16"/>
  <c r="T476" i="16"/>
  <c r="R476" i="16"/>
  <c r="Q476" i="16"/>
  <c r="P476" i="16"/>
  <c r="O476" i="16"/>
  <c r="N476" i="16"/>
  <c r="M476" i="16"/>
  <c r="L476" i="16"/>
  <c r="K476" i="16"/>
  <c r="J476" i="16"/>
  <c r="I476" i="16"/>
  <c r="H476" i="16"/>
  <c r="G476" i="16"/>
  <c r="F476" i="16"/>
  <c r="BK476" i="16" s="1"/>
  <c r="BX475" i="16"/>
  <c r="BR475" i="16"/>
  <c r="BN475" i="16"/>
  <c r="BM475" i="16"/>
  <c r="BI475" i="16"/>
  <c r="BH475" i="16"/>
  <c r="CB475" i="16" s="1"/>
  <c r="BG475" i="16"/>
  <c r="BF475" i="16"/>
  <c r="BE475" i="16"/>
  <c r="BD475" i="16"/>
  <c r="BC475" i="16"/>
  <c r="BT475" i="16" s="1"/>
  <c r="BB475" i="16"/>
  <c r="BA475" i="16"/>
  <c r="AZ475" i="16"/>
  <c r="AY475" i="16"/>
  <c r="AX475" i="16"/>
  <c r="AW475" i="16"/>
  <c r="BV475" i="16" s="1"/>
  <c r="AV475" i="16"/>
  <c r="AU475" i="16"/>
  <c r="AT475" i="16"/>
  <c r="AS475" i="16"/>
  <c r="AR475" i="16"/>
  <c r="AQ475" i="16"/>
  <c r="AP475" i="16"/>
  <c r="AO475" i="16"/>
  <c r="AN475" i="16"/>
  <c r="AM475" i="16"/>
  <c r="AL475" i="16"/>
  <c r="AK475" i="16"/>
  <c r="AJ475" i="16"/>
  <c r="AI475" i="16"/>
  <c r="CA475" i="16" s="1"/>
  <c r="AH475" i="16"/>
  <c r="AG475" i="16"/>
  <c r="AF475" i="16"/>
  <c r="AE475" i="16"/>
  <c r="AD475" i="16"/>
  <c r="AC475" i="16"/>
  <c r="AB475" i="16"/>
  <c r="AA475" i="16"/>
  <c r="Z475" i="16"/>
  <c r="BZ475" i="16" s="1"/>
  <c r="Y475" i="16"/>
  <c r="X475" i="16"/>
  <c r="W475" i="16"/>
  <c r="V475" i="16"/>
  <c r="U475" i="16"/>
  <c r="T475" i="16"/>
  <c r="R475" i="16"/>
  <c r="Q475" i="16"/>
  <c r="P475" i="16"/>
  <c r="O475" i="16"/>
  <c r="N475" i="16"/>
  <c r="M475" i="16"/>
  <c r="L475" i="16"/>
  <c r="K475" i="16"/>
  <c r="J475" i="16"/>
  <c r="BL475" i="16" s="1"/>
  <c r="I475" i="16"/>
  <c r="H475" i="16"/>
  <c r="G475" i="16"/>
  <c r="F475" i="16"/>
  <c r="BK475" i="16" s="1"/>
  <c r="CA474" i="16"/>
  <c r="BS474" i="16"/>
  <c r="BP474" i="16"/>
  <c r="BO474" i="16"/>
  <c r="BK474" i="16"/>
  <c r="BI474" i="16"/>
  <c r="BH474" i="16"/>
  <c r="BG474" i="16"/>
  <c r="CB474" i="16" s="1"/>
  <c r="BF474" i="16"/>
  <c r="BE474" i="16"/>
  <c r="BR474" i="16" s="1"/>
  <c r="BD474" i="16"/>
  <c r="BC474" i="16"/>
  <c r="BB474" i="16"/>
  <c r="BT474" i="16" s="1"/>
  <c r="BA474" i="16"/>
  <c r="AZ474" i="16"/>
  <c r="AY474" i="16"/>
  <c r="AX474" i="16"/>
  <c r="AW474" i="16"/>
  <c r="AV474" i="16"/>
  <c r="BV474" i="16" s="1"/>
  <c r="AU474" i="16"/>
  <c r="AT474" i="16"/>
  <c r="AS474" i="16"/>
  <c r="AR474" i="16"/>
  <c r="AQ474" i="16"/>
  <c r="AP474" i="16"/>
  <c r="AO474" i="16"/>
  <c r="AN474" i="16"/>
  <c r="AM474" i="16"/>
  <c r="AL474" i="16"/>
  <c r="AK474" i="16"/>
  <c r="AJ474" i="16"/>
  <c r="AI474" i="16"/>
  <c r="AH474" i="16"/>
  <c r="AG474" i="16"/>
  <c r="AF474" i="16"/>
  <c r="AE474" i="16"/>
  <c r="AD474" i="16"/>
  <c r="AC474" i="16"/>
  <c r="AB474" i="16"/>
  <c r="AA474" i="16"/>
  <c r="Z474" i="16"/>
  <c r="BZ474" i="16" s="1"/>
  <c r="Y474" i="16"/>
  <c r="BN474" i="16" s="1"/>
  <c r="X474" i="16"/>
  <c r="W474" i="16"/>
  <c r="V474" i="16"/>
  <c r="U474" i="16"/>
  <c r="T474" i="16"/>
  <c r="R474" i="16"/>
  <c r="Q474" i="16"/>
  <c r="P474" i="16"/>
  <c r="O474" i="16"/>
  <c r="BM474" i="16" s="1"/>
  <c r="N474" i="16"/>
  <c r="M474" i="16"/>
  <c r="L474" i="16"/>
  <c r="K474" i="16"/>
  <c r="J474" i="16"/>
  <c r="I474" i="16"/>
  <c r="H474" i="16"/>
  <c r="G474" i="16"/>
  <c r="F474" i="16"/>
  <c r="BV473" i="16"/>
  <c r="BQ473" i="16"/>
  <c r="BI473" i="16"/>
  <c r="BH473" i="16"/>
  <c r="CB473" i="16" s="1"/>
  <c r="BG473" i="16"/>
  <c r="BF473" i="16"/>
  <c r="BE473" i="16"/>
  <c r="BD473" i="16"/>
  <c r="BR473" i="16" s="1"/>
  <c r="BC473" i="16"/>
  <c r="BB473" i="16"/>
  <c r="BA473" i="16"/>
  <c r="AZ473" i="16"/>
  <c r="AY473" i="16"/>
  <c r="AX473" i="16"/>
  <c r="AW473" i="16"/>
  <c r="AV473" i="16"/>
  <c r="BS473" i="16" s="1"/>
  <c r="AU473" i="16"/>
  <c r="AT473" i="16"/>
  <c r="AS473" i="16"/>
  <c r="AR473" i="16"/>
  <c r="AQ473" i="16"/>
  <c r="AP473" i="16"/>
  <c r="AO473" i="16"/>
  <c r="AN473" i="16"/>
  <c r="BP473" i="16" s="1"/>
  <c r="AM473" i="16"/>
  <c r="AL473" i="16"/>
  <c r="AK473" i="16"/>
  <c r="AJ473" i="16"/>
  <c r="AI473" i="16"/>
  <c r="AH473" i="16"/>
  <c r="AG473" i="16"/>
  <c r="AF473" i="16"/>
  <c r="AE473" i="16"/>
  <c r="AD473" i="16"/>
  <c r="AC473" i="16"/>
  <c r="AB473" i="16"/>
  <c r="BN473" i="16" s="1"/>
  <c r="AA473" i="16"/>
  <c r="Z473" i="16"/>
  <c r="Y473" i="16"/>
  <c r="X473" i="16"/>
  <c r="W473" i="16"/>
  <c r="V473" i="16"/>
  <c r="U473" i="16"/>
  <c r="T473" i="16"/>
  <c r="R473" i="16"/>
  <c r="Q473" i="16"/>
  <c r="P473" i="16"/>
  <c r="O473" i="16"/>
  <c r="BM473" i="16" s="1"/>
  <c r="N473" i="16"/>
  <c r="M473" i="16"/>
  <c r="L473" i="16"/>
  <c r="K473" i="16"/>
  <c r="BX473" i="16" s="1"/>
  <c r="J473" i="16"/>
  <c r="I473" i="16"/>
  <c r="H473" i="16"/>
  <c r="G473" i="16"/>
  <c r="F473" i="16"/>
  <c r="BT472" i="16"/>
  <c r="BS472" i="16"/>
  <c r="BK472" i="16"/>
  <c r="BI472" i="16"/>
  <c r="BH472" i="16"/>
  <c r="BG472" i="16"/>
  <c r="CB472" i="16" s="1"/>
  <c r="BF472" i="16"/>
  <c r="BE472" i="16"/>
  <c r="BR472" i="16" s="1"/>
  <c r="BD472" i="16"/>
  <c r="BC472" i="16"/>
  <c r="BB472" i="16"/>
  <c r="BA472" i="16"/>
  <c r="AZ472" i="16"/>
  <c r="AY472" i="16"/>
  <c r="AX472" i="16"/>
  <c r="AW472" i="16"/>
  <c r="AV472" i="16"/>
  <c r="AU472" i="16"/>
  <c r="AT472" i="16"/>
  <c r="AS472" i="16"/>
  <c r="AR472" i="16"/>
  <c r="AQ472" i="16"/>
  <c r="AP472" i="16"/>
  <c r="BP472" i="16" s="1"/>
  <c r="AO472" i="16"/>
  <c r="AN472" i="16"/>
  <c r="AM472" i="16"/>
  <c r="AL472" i="16"/>
  <c r="AK472" i="16"/>
  <c r="AJ472" i="16"/>
  <c r="AI472" i="16"/>
  <c r="AH472" i="16"/>
  <c r="AG472" i="16"/>
  <c r="AF472" i="16"/>
  <c r="AE472" i="16"/>
  <c r="AD472" i="16"/>
  <c r="AC472" i="16"/>
  <c r="AB472" i="16"/>
  <c r="AA472" i="16"/>
  <c r="Z472" i="16"/>
  <c r="BZ472" i="16" s="1"/>
  <c r="Y472" i="16"/>
  <c r="BN472" i="16" s="1"/>
  <c r="X472" i="16"/>
  <c r="W472" i="16"/>
  <c r="V472" i="16"/>
  <c r="U472" i="16"/>
  <c r="T472" i="16"/>
  <c r="R472" i="16"/>
  <c r="Q472" i="16"/>
  <c r="P472" i="16"/>
  <c r="O472" i="16"/>
  <c r="N472" i="16"/>
  <c r="M472" i="16"/>
  <c r="L472" i="16"/>
  <c r="K472" i="16"/>
  <c r="J472" i="16"/>
  <c r="I472" i="16"/>
  <c r="H472" i="16"/>
  <c r="G472" i="16"/>
  <c r="F472" i="16"/>
  <c r="BI471" i="16"/>
  <c r="CB471" i="16" s="1"/>
  <c r="BH471" i="16"/>
  <c r="BG471" i="16"/>
  <c r="BF471" i="16"/>
  <c r="BE471" i="16"/>
  <c r="BD471" i="16"/>
  <c r="BC471" i="16"/>
  <c r="BB471" i="16"/>
  <c r="BA471" i="16"/>
  <c r="AZ471" i="16"/>
  <c r="AY471" i="16"/>
  <c r="AX471" i="16"/>
  <c r="AW471" i="16"/>
  <c r="BQ471" i="16" s="1"/>
  <c r="AV471" i="16"/>
  <c r="AU471" i="16"/>
  <c r="AT471" i="16"/>
  <c r="AS471" i="16"/>
  <c r="AR471" i="16"/>
  <c r="AQ471" i="16"/>
  <c r="AP471" i="16"/>
  <c r="AO471" i="16"/>
  <c r="AN471" i="16"/>
  <c r="AM471" i="16"/>
  <c r="AL471" i="16"/>
  <c r="AK471" i="16"/>
  <c r="AJ471" i="16"/>
  <c r="AI471" i="16"/>
  <c r="AH471" i="16"/>
  <c r="AG471" i="16"/>
  <c r="AF471" i="16"/>
  <c r="AE471" i="16"/>
  <c r="AD471" i="16"/>
  <c r="AC471" i="16"/>
  <c r="AB471" i="16"/>
  <c r="AA471" i="16"/>
  <c r="Z471" i="16"/>
  <c r="Y471" i="16"/>
  <c r="BN471" i="16" s="1"/>
  <c r="X471" i="16"/>
  <c r="W471" i="16"/>
  <c r="V471" i="16"/>
  <c r="U471" i="16"/>
  <c r="T471" i="16"/>
  <c r="R471" i="16"/>
  <c r="Q471" i="16"/>
  <c r="P471" i="16"/>
  <c r="O471" i="16"/>
  <c r="N471" i="16"/>
  <c r="M471" i="16"/>
  <c r="L471" i="16"/>
  <c r="BX471" i="16" s="1"/>
  <c r="K471" i="16"/>
  <c r="J471" i="16"/>
  <c r="I471" i="16"/>
  <c r="H471" i="16"/>
  <c r="G471" i="16"/>
  <c r="F471" i="16"/>
  <c r="BZ470" i="16"/>
  <c r="BT470" i="16"/>
  <c r="BI470" i="16"/>
  <c r="BH470" i="16"/>
  <c r="BG470" i="16"/>
  <c r="CB470" i="16" s="1"/>
  <c r="BF470" i="16"/>
  <c r="BE470" i="16"/>
  <c r="BD470" i="16"/>
  <c r="BC470" i="16"/>
  <c r="BB470" i="16"/>
  <c r="BA470" i="16"/>
  <c r="AZ470" i="16"/>
  <c r="AY470" i="16"/>
  <c r="AX470" i="16"/>
  <c r="BS470" i="16" s="1"/>
  <c r="AW470" i="16"/>
  <c r="AV470" i="16"/>
  <c r="AU470" i="16"/>
  <c r="AT470" i="16"/>
  <c r="AS470" i="16"/>
  <c r="AR470" i="16"/>
  <c r="AQ470" i="16"/>
  <c r="AP470" i="16"/>
  <c r="BP470" i="16" s="1"/>
  <c r="AO470" i="16"/>
  <c r="AN470" i="16"/>
  <c r="AM470" i="16"/>
  <c r="AL470" i="16"/>
  <c r="AK470" i="16"/>
  <c r="AJ470" i="16"/>
  <c r="AI470" i="16"/>
  <c r="AH470" i="16"/>
  <c r="AG470" i="16"/>
  <c r="AF470" i="16"/>
  <c r="AE470" i="16"/>
  <c r="AD470" i="16"/>
  <c r="AC470" i="16"/>
  <c r="AB470" i="16"/>
  <c r="AA470" i="16"/>
  <c r="Z470" i="16"/>
  <c r="Y470" i="16"/>
  <c r="X470" i="16"/>
  <c r="W470" i="16"/>
  <c r="V470" i="16"/>
  <c r="U470" i="16"/>
  <c r="T470" i="16"/>
  <c r="R470" i="16"/>
  <c r="Q470" i="16"/>
  <c r="P470" i="16"/>
  <c r="O470" i="16"/>
  <c r="N470" i="16"/>
  <c r="M470" i="16"/>
  <c r="L470" i="16"/>
  <c r="K470" i="16"/>
  <c r="J470" i="16"/>
  <c r="I470" i="16"/>
  <c r="BX470" i="16" s="1"/>
  <c r="H470" i="16"/>
  <c r="G470" i="16"/>
  <c r="F470" i="16"/>
  <c r="BK470" i="16" s="1"/>
  <c r="CB469" i="16"/>
  <c r="BQ469" i="16"/>
  <c r="BM469" i="16"/>
  <c r="BI469" i="16"/>
  <c r="BH469" i="16"/>
  <c r="BG469" i="16"/>
  <c r="BF469" i="16"/>
  <c r="BE469" i="16"/>
  <c r="BD469" i="16"/>
  <c r="BR469" i="16" s="1"/>
  <c r="BC469" i="16"/>
  <c r="BB469" i="16"/>
  <c r="BA469" i="16"/>
  <c r="AZ469" i="16"/>
  <c r="AY469" i="16"/>
  <c r="AX469" i="16"/>
  <c r="AW469" i="16"/>
  <c r="AV469" i="16"/>
  <c r="BS469" i="16" s="1"/>
  <c r="AU469" i="16"/>
  <c r="AT469" i="16"/>
  <c r="AS469" i="16"/>
  <c r="AR469" i="16"/>
  <c r="AQ469" i="16"/>
  <c r="AP469" i="16"/>
  <c r="AO469" i="16"/>
  <c r="AN469" i="16"/>
  <c r="BP469" i="16" s="1"/>
  <c r="AM469" i="16"/>
  <c r="AL469" i="16"/>
  <c r="AK469" i="16"/>
  <c r="AJ469" i="16"/>
  <c r="AI469" i="16"/>
  <c r="AH469" i="16"/>
  <c r="AG469" i="16"/>
  <c r="AF469" i="16"/>
  <c r="AE469" i="16"/>
  <c r="AD469" i="16"/>
  <c r="AC469" i="16"/>
  <c r="AB469" i="16"/>
  <c r="AA469" i="16"/>
  <c r="Z469" i="16"/>
  <c r="BZ469" i="16" s="1"/>
  <c r="Y469" i="16"/>
  <c r="X469" i="16"/>
  <c r="W469" i="16"/>
  <c r="V469" i="16"/>
  <c r="U469" i="16"/>
  <c r="T469" i="16"/>
  <c r="R469" i="16"/>
  <c r="Q469" i="16"/>
  <c r="P469" i="16"/>
  <c r="O469" i="16"/>
  <c r="N469" i="16"/>
  <c r="M469" i="16"/>
  <c r="L469" i="16"/>
  <c r="K469" i="16"/>
  <c r="BX469" i="16" s="1"/>
  <c r="J469" i="16"/>
  <c r="I469" i="16"/>
  <c r="H469" i="16"/>
  <c r="G469" i="16"/>
  <c r="F469" i="16"/>
  <c r="CA468" i="16"/>
  <c r="BO468" i="16"/>
  <c r="BI468" i="16"/>
  <c r="BH468" i="16"/>
  <c r="BG468" i="16"/>
  <c r="CB468" i="16" s="1"/>
  <c r="BF468" i="16"/>
  <c r="BE468" i="16"/>
  <c r="BD468" i="16"/>
  <c r="BC468" i="16"/>
  <c r="BT468" i="16" s="1"/>
  <c r="BB468" i="16"/>
  <c r="BA468" i="16"/>
  <c r="AZ468" i="16"/>
  <c r="AY468" i="16"/>
  <c r="AX468" i="16"/>
  <c r="AW468" i="16"/>
  <c r="AV468" i="16"/>
  <c r="BV468" i="16" s="1"/>
  <c r="AU468" i="16"/>
  <c r="AT468" i="16"/>
  <c r="AS468" i="16"/>
  <c r="AR468" i="16"/>
  <c r="AQ468" i="16"/>
  <c r="BP468" i="16" s="1"/>
  <c r="AP468" i="16"/>
  <c r="AO468" i="16"/>
  <c r="AN468" i="16"/>
  <c r="AM468" i="16"/>
  <c r="AL468" i="16"/>
  <c r="AK468" i="16"/>
  <c r="AJ468" i="16"/>
  <c r="AI468" i="16"/>
  <c r="AH468" i="16"/>
  <c r="AG468" i="16"/>
  <c r="AF468" i="16"/>
  <c r="AE468" i="16"/>
  <c r="AD468" i="16"/>
  <c r="AC468" i="16"/>
  <c r="AB468" i="16"/>
  <c r="AA468" i="16"/>
  <c r="BZ468" i="16" s="1"/>
  <c r="Z468" i="16"/>
  <c r="Y468" i="16"/>
  <c r="X468" i="16"/>
  <c r="W468" i="16"/>
  <c r="V468" i="16"/>
  <c r="U468" i="16"/>
  <c r="T468" i="16"/>
  <c r="R468" i="16"/>
  <c r="Q468" i="16"/>
  <c r="P468" i="16"/>
  <c r="O468" i="16"/>
  <c r="BM468" i="16" s="1"/>
  <c r="N468" i="16"/>
  <c r="M468" i="16"/>
  <c r="L468" i="16"/>
  <c r="K468" i="16"/>
  <c r="J468" i="16"/>
  <c r="BL468" i="16" s="1"/>
  <c r="I468" i="16"/>
  <c r="H468" i="16"/>
  <c r="G468" i="16"/>
  <c r="F468" i="16"/>
  <c r="BK468" i="16" s="1"/>
  <c r="BR467" i="16"/>
  <c r="BN467" i="16"/>
  <c r="BI467" i="16"/>
  <c r="BH467" i="16"/>
  <c r="CB467" i="16" s="1"/>
  <c r="BG467" i="16"/>
  <c r="BF467" i="16"/>
  <c r="BE467" i="16"/>
  <c r="BD467" i="16"/>
  <c r="BC467" i="16"/>
  <c r="BT467" i="16" s="1"/>
  <c r="BB467" i="16"/>
  <c r="BA467" i="16"/>
  <c r="AZ467" i="16"/>
  <c r="AY467" i="16"/>
  <c r="AX467" i="16"/>
  <c r="AW467" i="16"/>
  <c r="BV467" i="16" s="1"/>
  <c r="AV467" i="16"/>
  <c r="AU467" i="16"/>
  <c r="AT467" i="16"/>
  <c r="AS467" i="16"/>
  <c r="AR467" i="16"/>
  <c r="AQ467" i="16"/>
  <c r="AP467" i="16"/>
  <c r="AO467" i="16"/>
  <c r="AN467" i="16"/>
  <c r="AM467" i="16"/>
  <c r="AL467" i="16"/>
  <c r="AK467" i="16"/>
  <c r="AJ467" i="16"/>
  <c r="AI467" i="16"/>
  <c r="CA467" i="16" s="1"/>
  <c r="AH467" i="16"/>
  <c r="AG467" i="16"/>
  <c r="AF467" i="16"/>
  <c r="AE467" i="16"/>
  <c r="AD467" i="16"/>
  <c r="AC467" i="16"/>
  <c r="AB467" i="16"/>
  <c r="AA467" i="16"/>
  <c r="Z467" i="16"/>
  <c r="BZ467" i="16" s="1"/>
  <c r="Y467" i="16"/>
  <c r="X467" i="16"/>
  <c r="W467" i="16"/>
  <c r="V467" i="16"/>
  <c r="U467" i="16"/>
  <c r="T467" i="16"/>
  <c r="R467" i="16"/>
  <c r="Q467" i="16"/>
  <c r="P467" i="16"/>
  <c r="BM467" i="16" s="1"/>
  <c r="O467" i="16"/>
  <c r="N467" i="16"/>
  <c r="M467" i="16"/>
  <c r="L467" i="16"/>
  <c r="BX467" i="16" s="1"/>
  <c r="K467" i="16"/>
  <c r="J467" i="16"/>
  <c r="BL467" i="16" s="1"/>
  <c r="I467" i="16"/>
  <c r="H467" i="16"/>
  <c r="G467" i="16"/>
  <c r="F467" i="16"/>
  <c r="BK467" i="16" s="1"/>
  <c r="CA466" i="16"/>
  <c r="BS466" i="16"/>
  <c r="BP466" i="16"/>
  <c r="BK466" i="16"/>
  <c r="BI466" i="16"/>
  <c r="BH466" i="16"/>
  <c r="BG466" i="16"/>
  <c r="CB466" i="16" s="1"/>
  <c r="BF466" i="16"/>
  <c r="BE466" i="16"/>
  <c r="BR466" i="16" s="1"/>
  <c r="BD466" i="16"/>
  <c r="BC466" i="16"/>
  <c r="BB466" i="16"/>
  <c r="BT466" i="16" s="1"/>
  <c r="BA466" i="16"/>
  <c r="AZ466" i="16"/>
  <c r="AY466" i="16"/>
  <c r="AX466" i="16"/>
  <c r="AW466" i="16"/>
  <c r="AV466" i="16"/>
  <c r="BV466" i="16" s="1"/>
  <c r="AU466" i="16"/>
  <c r="AT466" i="16"/>
  <c r="AS466" i="16"/>
  <c r="AR466" i="16"/>
  <c r="AQ466" i="16"/>
  <c r="AP466" i="16"/>
  <c r="AO466" i="16"/>
  <c r="AN466" i="16"/>
  <c r="AM466" i="16"/>
  <c r="AL466" i="16"/>
  <c r="BO466" i="16" s="1"/>
  <c r="AK466" i="16"/>
  <c r="AJ466" i="16"/>
  <c r="AI466" i="16"/>
  <c r="AH466" i="16"/>
  <c r="AG466" i="16"/>
  <c r="AF466" i="16"/>
  <c r="AE466" i="16"/>
  <c r="AD466" i="16"/>
  <c r="AC466" i="16"/>
  <c r="AB466" i="16"/>
  <c r="AA466" i="16"/>
  <c r="Z466" i="16"/>
  <c r="BZ466" i="16" s="1"/>
  <c r="Y466" i="16"/>
  <c r="BN466" i="16" s="1"/>
  <c r="X466" i="16"/>
  <c r="W466" i="16"/>
  <c r="V466" i="16"/>
  <c r="U466" i="16"/>
  <c r="T466" i="16"/>
  <c r="R466" i="16"/>
  <c r="Q466" i="16"/>
  <c r="P466" i="16"/>
  <c r="O466" i="16"/>
  <c r="BM466" i="16" s="1"/>
  <c r="N466" i="16"/>
  <c r="M466" i="16"/>
  <c r="L466" i="16"/>
  <c r="K466" i="16"/>
  <c r="J466" i="16"/>
  <c r="I466" i="16"/>
  <c r="H466" i="16"/>
  <c r="G466" i="16"/>
  <c r="F466" i="16"/>
  <c r="CB465" i="16"/>
  <c r="BX465" i="16"/>
  <c r="BV465" i="16"/>
  <c r="BN465" i="16"/>
  <c r="BM465" i="16"/>
  <c r="BI465" i="16"/>
  <c r="BH465" i="16"/>
  <c r="BG465" i="16"/>
  <c r="BF465" i="16"/>
  <c r="BE465" i="16"/>
  <c r="BD465" i="16"/>
  <c r="BR465" i="16" s="1"/>
  <c r="BC465" i="16"/>
  <c r="BT465" i="16" s="1"/>
  <c r="BB465" i="16"/>
  <c r="BA465" i="16"/>
  <c r="AZ465" i="16"/>
  <c r="AY465" i="16"/>
  <c r="AX465" i="16"/>
  <c r="AW465" i="16"/>
  <c r="AV465" i="16"/>
  <c r="BS465" i="16" s="1"/>
  <c r="AU465" i="16"/>
  <c r="AT465" i="16"/>
  <c r="AS465" i="16"/>
  <c r="AR465" i="16"/>
  <c r="AQ465" i="16"/>
  <c r="AP465" i="16"/>
  <c r="AO465" i="16"/>
  <c r="AN465" i="16"/>
  <c r="BP465" i="16" s="1"/>
  <c r="AM465" i="16"/>
  <c r="AL465" i="16"/>
  <c r="AK465" i="16"/>
  <c r="AJ465" i="16"/>
  <c r="AI465" i="16"/>
  <c r="CA465" i="16" s="1"/>
  <c r="AH465" i="16"/>
  <c r="AG465" i="16"/>
  <c r="AF465" i="16"/>
  <c r="AE465" i="16"/>
  <c r="AD465" i="16"/>
  <c r="AC465" i="16"/>
  <c r="AB465" i="16"/>
  <c r="AA465" i="16"/>
  <c r="Z465" i="16"/>
  <c r="BZ465" i="16" s="1"/>
  <c r="Y465" i="16"/>
  <c r="X465" i="16"/>
  <c r="W465" i="16"/>
  <c r="V465" i="16"/>
  <c r="U465" i="16"/>
  <c r="T465" i="16"/>
  <c r="R465" i="16"/>
  <c r="Q465" i="16"/>
  <c r="P465" i="16"/>
  <c r="O465" i="16"/>
  <c r="N465" i="16"/>
  <c r="M465" i="16"/>
  <c r="L465" i="16"/>
  <c r="K465" i="16"/>
  <c r="J465" i="16"/>
  <c r="I465" i="16"/>
  <c r="BL465" i="16" s="1"/>
  <c r="H465" i="16"/>
  <c r="G465" i="16"/>
  <c r="F465" i="16"/>
  <c r="BK465" i="16" s="1"/>
  <c r="BI464" i="16"/>
  <c r="BH464" i="16"/>
  <c r="BG464" i="16"/>
  <c r="CB464" i="16" s="1"/>
  <c r="BF464" i="16"/>
  <c r="BE464" i="16"/>
  <c r="BD464" i="16"/>
  <c r="BC464" i="16"/>
  <c r="BT464" i="16" s="1"/>
  <c r="BB464" i="16"/>
  <c r="BA464" i="16"/>
  <c r="AZ464" i="16"/>
  <c r="AY464" i="16"/>
  <c r="AX464" i="16"/>
  <c r="AW464" i="16"/>
  <c r="AV464" i="16"/>
  <c r="AU464" i="16"/>
  <c r="AT464" i="16"/>
  <c r="AS464" i="16"/>
  <c r="AR464" i="16"/>
  <c r="AQ464" i="16"/>
  <c r="AP464" i="16"/>
  <c r="AO464" i="16"/>
  <c r="AN464" i="16"/>
  <c r="AM464" i="16"/>
  <c r="AL464" i="16"/>
  <c r="AK464" i="16"/>
  <c r="AJ464" i="16"/>
  <c r="AI464" i="16"/>
  <c r="AH464" i="16"/>
  <c r="AG464" i="16"/>
  <c r="AF464" i="16"/>
  <c r="AE464" i="16"/>
  <c r="AD464" i="16"/>
  <c r="AC464" i="16"/>
  <c r="AB464" i="16"/>
  <c r="AA464" i="16"/>
  <c r="Z464" i="16"/>
  <c r="Y464" i="16"/>
  <c r="X464" i="16"/>
  <c r="W464" i="16"/>
  <c r="V464" i="16"/>
  <c r="U464" i="16"/>
  <c r="T464" i="16"/>
  <c r="R464" i="16"/>
  <c r="Q464" i="16"/>
  <c r="P464" i="16"/>
  <c r="O464" i="16"/>
  <c r="N464" i="16"/>
  <c r="M464" i="16"/>
  <c r="L464" i="16"/>
  <c r="K464" i="16"/>
  <c r="J464" i="16"/>
  <c r="BL464" i="16" s="1"/>
  <c r="I464" i="16"/>
  <c r="H464" i="16"/>
  <c r="G464" i="16"/>
  <c r="F464" i="16"/>
  <c r="BK464" i="16" s="1"/>
  <c r="CB463" i="16"/>
  <c r="BQ463" i="16"/>
  <c r="BN463" i="16"/>
  <c r="BI463" i="16"/>
  <c r="BH463" i="16"/>
  <c r="BG463" i="16"/>
  <c r="BF463" i="16"/>
  <c r="BE463" i="16"/>
  <c r="BD463" i="16"/>
  <c r="BR463" i="16" s="1"/>
  <c r="BC463" i="16"/>
  <c r="BT463" i="16" s="1"/>
  <c r="BB463" i="16"/>
  <c r="BA463" i="16"/>
  <c r="AZ463" i="16"/>
  <c r="AY463" i="16"/>
  <c r="AX463" i="16"/>
  <c r="AW463" i="16"/>
  <c r="AV463" i="16"/>
  <c r="AU463" i="16"/>
  <c r="AT463" i="16"/>
  <c r="AS463" i="16"/>
  <c r="AR463" i="16"/>
  <c r="AQ463" i="16"/>
  <c r="AP463" i="16"/>
  <c r="AO463" i="16"/>
  <c r="AN463" i="16"/>
  <c r="BP463" i="16" s="1"/>
  <c r="AM463" i="16"/>
  <c r="AL463" i="16"/>
  <c r="AK463" i="16"/>
  <c r="AJ463" i="16"/>
  <c r="AI463" i="16"/>
  <c r="CA463" i="16" s="1"/>
  <c r="AH463" i="16"/>
  <c r="AG463" i="16"/>
  <c r="AF463" i="16"/>
  <c r="AE463" i="16"/>
  <c r="AD463" i="16"/>
  <c r="AC463" i="16"/>
  <c r="AB463" i="16"/>
  <c r="AA463" i="16"/>
  <c r="Z463" i="16"/>
  <c r="Y463" i="16"/>
  <c r="X463" i="16"/>
  <c r="W463" i="16"/>
  <c r="V463" i="16"/>
  <c r="U463" i="16"/>
  <c r="T463" i="16"/>
  <c r="R463" i="16"/>
  <c r="Q463" i="16"/>
  <c r="P463" i="16"/>
  <c r="O463" i="16"/>
  <c r="BM463" i="16" s="1"/>
  <c r="N463" i="16"/>
  <c r="M463" i="16"/>
  <c r="L463" i="16"/>
  <c r="K463" i="16"/>
  <c r="BX463" i="16" s="1"/>
  <c r="J463" i="16"/>
  <c r="I463" i="16"/>
  <c r="H463" i="16"/>
  <c r="G463" i="16"/>
  <c r="F463" i="16"/>
  <c r="BK463" i="16" s="1"/>
  <c r="BO462" i="16"/>
  <c r="BI462" i="16"/>
  <c r="BH462" i="16"/>
  <c r="BG462" i="16"/>
  <c r="CB462" i="16" s="1"/>
  <c r="BF462" i="16"/>
  <c r="BE462" i="16"/>
  <c r="BD462" i="16"/>
  <c r="BC462" i="16"/>
  <c r="BB462" i="16"/>
  <c r="BA462" i="16"/>
  <c r="AZ462" i="16"/>
  <c r="AY462" i="16"/>
  <c r="BS462" i="16" s="1"/>
  <c r="AX462" i="16"/>
  <c r="AW462" i="16"/>
  <c r="AV462" i="16"/>
  <c r="AU462" i="16"/>
  <c r="AT462" i="16"/>
  <c r="AS462" i="16"/>
  <c r="AR462" i="16"/>
  <c r="AQ462" i="16"/>
  <c r="AP462" i="16"/>
  <c r="AO462" i="16"/>
  <c r="AN462" i="16"/>
  <c r="AM462" i="16"/>
  <c r="AL462" i="16"/>
  <c r="AK462" i="16"/>
  <c r="AJ462" i="16"/>
  <c r="AI462" i="16"/>
  <c r="CA462" i="16" s="1"/>
  <c r="AH462" i="16"/>
  <c r="AG462" i="16"/>
  <c r="AF462" i="16"/>
  <c r="AE462" i="16"/>
  <c r="AD462" i="16"/>
  <c r="AC462" i="16"/>
  <c r="AB462" i="16"/>
  <c r="AA462" i="16"/>
  <c r="BZ462" i="16" s="1"/>
  <c r="Z462" i="16"/>
  <c r="Y462" i="16"/>
  <c r="X462" i="16"/>
  <c r="W462" i="16"/>
  <c r="V462" i="16"/>
  <c r="U462" i="16"/>
  <c r="T462" i="16"/>
  <c r="R462" i="16"/>
  <c r="Q462" i="16"/>
  <c r="P462" i="16"/>
  <c r="O462" i="16"/>
  <c r="N462" i="16"/>
  <c r="M462" i="16"/>
  <c r="L462" i="16"/>
  <c r="K462" i="16"/>
  <c r="J462" i="16"/>
  <c r="BL462" i="16" s="1"/>
  <c r="I462" i="16"/>
  <c r="H462" i="16"/>
  <c r="G462" i="16"/>
  <c r="F462" i="16"/>
  <c r="BK462" i="16" s="1"/>
  <c r="BI461" i="16"/>
  <c r="BH461" i="16"/>
  <c r="CB461" i="16" s="1"/>
  <c r="BG461" i="16"/>
  <c r="BF461" i="16"/>
  <c r="BE461" i="16"/>
  <c r="BD461" i="16"/>
  <c r="BR461" i="16" s="1"/>
  <c r="BC461" i="16"/>
  <c r="BB461" i="16"/>
  <c r="BA461" i="16"/>
  <c r="AZ461" i="16"/>
  <c r="AY461" i="16"/>
  <c r="AX461" i="16"/>
  <c r="AW461" i="16"/>
  <c r="AV461" i="16"/>
  <c r="AU461" i="16"/>
  <c r="AT461" i="16"/>
  <c r="AS461" i="16"/>
  <c r="AR461" i="16"/>
  <c r="AQ461" i="16"/>
  <c r="AP461" i="16"/>
  <c r="AO461" i="16"/>
  <c r="AN461" i="16"/>
  <c r="BP461" i="16" s="1"/>
  <c r="AM461" i="16"/>
  <c r="AL461" i="16"/>
  <c r="AK461" i="16"/>
  <c r="AJ461" i="16"/>
  <c r="AI461" i="16"/>
  <c r="AH461" i="16"/>
  <c r="AG461" i="16"/>
  <c r="AF461" i="16"/>
  <c r="AE461" i="16"/>
  <c r="AD461" i="16"/>
  <c r="AC461" i="16"/>
  <c r="AB461" i="16"/>
  <c r="AA461" i="16"/>
  <c r="Z461" i="16"/>
  <c r="Y461" i="16"/>
  <c r="X461" i="16"/>
  <c r="W461" i="16"/>
  <c r="V461" i="16"/>
  <c r="U461" i="16"/>
  <c r="T461" i="16"/>
  <c r="R461" i="16"/>
  <c r="Q461" i="16"/>
  <c r="P461" i="16"/>
  <c r="O461" i="16"/>
  <c r="BM461" i="16" s="1"/>
  <c r="N461" i="16"/>
  <c r="M461" i="16"/>
  <c r="L461" i="16"/>
  <c r="K461" i="16"/>
  <c r="BX461" i="16" s="1"/>
  <c r="J461" i="16"/>
  <c r="I461" i="16"/>
  <c r="H461" i="16"/>
  <c r="G461" i="16"/>
  <c r="F461" i="16"/>
  <c r="BZ460" i="16"/>
  <c r="BT460" i="16"/>
  <c r="BP460" i="16"/>
  <c r="BL460" i="16"/>
  <c r="BI460" i="16"/>
  <c r="BH460" i="16"/>
  <c r="BG460" i="16"/>
  <c r="CB460" i="16" s="1"/>
  <c r="BF460" i="16"/>
  <c r="BE460" i="16"/>
  <c r="BD460" i="16"/>
  <c r="BR460" i="16" s="1"/>
  <c r="BC460" i="16"/>
  <c r="BB460" i="16"/>
  <c r="BA460" i="16"/>
  <c r="AZ460" i="16"/>
  <c r="AY460" i="16"/>
  <c r="AX460" i="16"/>
  <c r="BS460" i="16" s="1"/>
  <c r="AW460" i="16"/>
  <c r="AV460" i="16"/>
  <c r="BV460" i="16" s="1"/>
  <c r="AU460" i="16"/>
  <c r="AT460" i="16"/>
  <c r="AS460" i="16"/>
  <c r="AR460" i="16"/>
  <c r="AQ460" i="16"/>
  <c r="AP460" i="16"/>
  <c r="AO460" i="16"/>
  <c r="AN460" i="16"/>
  <c r="AM460" i="16"/>
  <c r="AL460" i="16"/>
  <c r="AK460" i="16"/>
  <c r="AJ460" i="16"/>
  <c r="AI460" i="16"/>
  <c r="CA460" i="16" s="1"/>
  <c r="AH460" i="16"/>
  <c r="AG460" i="16"/>
  <c r="AF460" i="16"/>
  <c r="AE460" i="16"/>
  <c r="AD460" i="16"/>
  <c r="AC460" i="16"/>
  <c r="AB460" i="16"/>
  <c r="AA460" i="16"/>
  <c r="Z460" i="16"/>
  <c r="Y460" i="16"/>
  <c r="BN460" i="16" s="1"/>
  <c r="X460" i="16"/>
  <c r="W460" i="16"/>
  <c r="V460" i="16"/>
  <c r="U460" i="16"/>
  <c r="T460" i="16"/>
  <c r="R460" i="16"/>
  <c r="Q460" i="16"/>
  <c r="P460" i="16"/>
  <c r="O460" i="16"/>
  <c r="BM460" i="16" s="1"/>
  <c r="N460" i="16"/>
  <c r="M460" i="16"/>
  <c r="L460" i="16"/>
  <c r="K460" i="16"/>
  <c r="J460" i="16"/>
  <c r="I460" i="16"/>
  <c r="H460" i="16"/>
  <c r="G460" i="16"/>
  <c r="F460" i="16"/>
  <c r="BK460" i="16" s="1"/>
  <c r="BI459" i="16"/>
  <c r="BH459" i="16"/>
  <c r="CB459" i="16" s="1"/>
  <c r="BG459" i="16"/>
  <c r="BF459" i="16"/>
  <c r="BE459" i="16"/>
  <c r="BR459" i="16" s="1"/>
  <c r="BD459" i="16"/>
  <c r="BC459" i="16"/>
  <c r="BB459" i="16"/>
  <c r="BA459" i="16"/>
  <c r="AZ459" i="16"/>
  <c r="AY459" i="16"/>
  <c r="AX459" i="16"/>
  <c r="AW459" i="16"/>
  <c r="BV459" i="16" s="1"/>
  <c r="AV459" i="16"/>
  <c r="AU459" i="16"/>
  <c r="AT459" i="16"/>
  <c r="AS459" i="16"/>
  <c r="AR459" i="16"/>
  <c r="AQ459" i="16"/>
  <c r="AP459" i="16"/>
  <c r="AO459" i="16"/>
  <c r="AN459" i="16"/>
  <c r="AM459" i="16"/>
  <c r="AL459" i="16"/>
  <c r="AK459" i="16"/>
  <c r="AJ459" i="16"/>
  <c r="AI459" i="16"/>
  <c r="AH459" i="16"/>
  <c r="AG459" i="16"/>
  <c r="AF459" i="16"/>
  <c r="AE459" i="16"/>
  <c r="AD459" i="16"/>
  <c r="AC459" i="16"/>
  <c r="AB459" i="16"/>
  <c r="AA459" i="16"/>
  <c r="Z459" i="16"/>
  <c r="BZ459" i="16" s="1"/>
  <c r="Y459" i="16"/>
  <c r="BN459" i="16" s="1"/>
  <c r="X459" i="16"/>
  <c r="W459" i="16"/>
  <c r="V459" i="16"/>
  <c r="U459" i="16"/>
  <c r="T459" i="16"/>
  <c r="R459" i="16"/>
  <c r="Q459" i="16"/>
  <c r="P459" i="16"/>
  <c r="BM459" i="16" s="1"/>
  <c r="O459" i="16"/>
  <c r="N459" i="16"/>
  <c r="M459" i="16"/>
  <c r="L459" i="16"/>
  <c r="BX459" i="16" s="1"/>
  <c r="K459" i="16"/>
  <c r="J459" i="16"/>
  <c r="I459" i="16"/>
  <c r="H459" i="16"/>
  <c r="G459" i="16"/>
  <c r="F459" i="16"/>
  <c r="CA458" i="16"/>
  <c r="BZ458" i="16"/>
  <c r="BS458" i="16"/>
  <c r="BK458" i="16"/>
  <c r="BI458" i="16"/>
  <c r="BH458" i="16"/>
  <c r="BG458" i="16"/>
  <c r="CB458" i="16" s="1"/>
  <c r="BF458" i="16"/>
  <c r="BE458" i="16"/>
  <c r="BD458" i="16"/>
  <c r="BC458" i="16"/>
  <c r="BB458" i="16"/>
  <c r="BT458" i="16" s="1"/>
  <c r="BA458" i="16"/>
  <c r="AZ458" i="16"/>
  <c r="AY458" i="16"/>
  <c r="AX458" i="16"/>
  <c r="AW458" i="16"/>
  <c r="AV458" i="16"/>
  <c r="AU458" i="16"/>
  <c r="AT458" i="16"/>
  <c r="AS458" i="16"/>
  <c r="AR458" i="16"/>
  <c r="AQ458" i="16"/>
  <c r="AP458" i="16"/>
  <c r="BP458" i="16" s="1"/>
  <c r="AO458" i="16"/>
  <c r="AN458" i="16"/>
  <c r="AM458" i="16"/>
  <c r="AL458" i="16"/>
  <c r="BO458" i="16" s="1"/>
  <c r="AK458" i="16"/>
  <c r="AJ458" i="16"/>
  <c r="AI458" i="16"/>
  <c r="AH458" i="16"/>
  <c r="AG458" i="16"/>
  <c r="AF458" i="16"/>
  <c r="AE458" i="16"/>
  <c r="AD458" i="16"/>
  <c r="AC458" i="16"/>
  <c r="AB458" i="16"/>
  <c r="AA458" i="16"/>
  <c r="Z458" i="16"/>
  <c r="Y458" i="16"/>
  <c r="X458" i="16"/>
  <c r="W458" i="16"/>
  <c r="V458" i="16"/>
  <c r="U458" i="16"/>
  <c r="T458" i="16"/>
  <c r="R458" i="16"/>
  <c r="Q458" i="16"/>
  <c r="P458" i="16"/>
  <c r="O458" i="16"/>
  <c r="N458" i="16"/>
  <c r="M458" i="16"/>
  <c r="L458" i="16"/>
  <c r="K458" i="16"/>
  <c r="J458" i="16"/>
  <c r="I458" i="16"/>
  <c r="H458" i="16"/>
  <c r="G458" i="16"/>
  <c r="F458" i="16"/>
  <c r="CB457" i="16"/>
  <c r="BX457" i="16"/>
  <c r="BN457" i="16"/>
  <c r="BM457" i="16"/>
  <c r="BI457" i="16"/>
  <c r="BH457" i="16"/>
  <c r="BG457" i="16"/>
  <c r="BF457" i="16"/>
  <c r="BE457" i="16"/>
  <c r="BD457" i="16"/>
  <c r="BR457" i="16" s="1"/>
  <c r="BC457" i="16"/>
  <c r="BB457" i="16"/>
  <c r="BT457" i="16" s="1"/>
  <c r="BA457" i="16"/>
  <c r="AZ457" i="16"/>
  <c r="AY457" i="16"/>
  <c r="AX457" i="16"/>
  <c r="AW457" i="16"/>
  <c r="AV457" i="16"/>
  <c r="BS457" i="16" s="1"/>
  <c r="AU457" i="16"/>
  <c r="AT457" i="16"/>
  <c r="AS457" i="16"/>
  <c r="AR457" i="16"/>
  <c r="AQ457" i="16"/>
  <c r="AP457" i="16"/>
  <c r="AO457" i="16"/>
  <c r="AN457" i="16"/>
  <c r="BP457" i="16" s="1"/>
  <c r="AM457" i="16"/>
  <c r="AL457" i="16"/>
  <c r="AK457" i="16"/>
  <c r="AJ457" i="16"/>
  <c r="AI457" i="16"/>
  <c r="CA457" i="16" s="1"/>
  <c r="AH457" i="16"/>
  <c r="AG457" i="16"/>
  <c r="AF457" i="16"/>
  <c r="AE457" i="16"/>
  <c r="AD457" i="16"/>
  <c r="AC457" i="16"/>
  <c r="AB457" i="16"/>
  <c r="AA457" i="16"/>
  <c r="Z457" i="16"/>
  <c r="BZ457" i="16" s="1"/>
  <c r="Y457" i="16"/>
  <c r="X457" i="16"/>
  <c r="W457" i="16"/>
  <c r="V457" i="16"/>
  <c r="U457" i="16"/>
  <c r="T457" i="16"/>
  <c r="R457" i="16"/>
  <c r="Q457" i="16"/>
  <c r="P457" i="16"/>
  <c r="O457" i="16"/>
  <c r="N457" i="16"/>
  <c r="M457" i="16"/>
  <c r="L457" i="16"/>
  <c r="K457" i="16"/>
  <c r="J457" i="16"/>
  <c r="I457" i="16"/>
  <c r="BL457" i="16" s="1"/>
  <c r="H457" i="16"/>
  <c r="G457" i="16"/>
  <c r="F457" i="16"/>
  <c r="BK457" i="16" s="1"/>
  <c r="CA456" i="16"/>
  <c r="BI456" i="16"/>
  <c r="BH456" i="16"/>
  <c r="BG456" i="16"/>
  <c r="CB456" i="16" s="1"/>
  <c r="BF456" i="16"/>
  <c r="BE456" i="16"/>
  <c r="BD456" i="16"/>
  <c r="BC456" i="16"/>
  <c r="BB456" i="16"/>
  <c r="BA456" i="16"/>
  <c r="AZ456" i="16"/>
  <c r="AY456" i="16"/>
  <c r="BS456" i="16" s="1"/>
  <c r="AX456" i="16"/>
  <c r="AW456" i="16"/>
  <c r="AV456" i="16"/>
  <c r="AU456" i="16"/>
  <c r="AT456" i="16"/>
  <c r="AS456" i="16"/>
  <c r="AR456" i="16"/>
  <c r="AQ456" i="16"/>
  <c r="BP456" i="16" s="1"/>
  <c r="AP456" i="16"/>
  <c r="AO456" i="16"/>
  <c r="AN456" i="16"/>
  <c r="AM456" i="16"/>
  <c r="AL456" i="16"/>
  <c r="AK456" i="16"/>
  <c r="AJ456" i="16"/>
  <c r="AI456" i="16"/>
  <c r="BO456" i="16" s="1"/>
  <c r="AH456" i="16"/>
  <c r="AG456" i="16"/>
  <c r="AF456" i="16"/>
  <c r="AE456" i="16"/>
  <c r="AD456" i="16"/>
  <c r="AC456" i="16"/>
  <c r="AB456" i="16"/>
  <c r="AA456" i="16"/>
  <c r="Z456" i="16"/>
  <c r="Y456" i="16"/>
  <c r="X456" i="16"/>
  <c r="W456" i="16"/>
  <c r="V456" i="16"/>
  <c r="U456" i="16"/>
  <c r="T456" i="16"/>
  <c r="R456" i="16"/>
  <c r="Q456" i="16"/>
  <c r="P456" i="16"/>
  <c r="O456" i="16"/>
  <c r="N456" i="16"/>
  <c r="M456" i="16"/>
  <c r="L456" i="16"/>
  <c r="K456" i="16"/>
  <c r="J456" i="16"/>
  <c r="BL456" i="16" s="1"/>
  <c r="I456" i="16"/>
  <c r="H456" i="16"/>
  <c r="G456" i="16"/>
  <c r="F456" i="16"/>
  <c r="BK456" i="16" s="1"/>
  <c r="BQ455" i="16"/>
  <c r="BI455" i="16"/>
  <c r="BH455" i="16"/>
  <c r="CB455" i="16" s="1"/>
  <c r="BG455" i="16"/>
  <c r="BF455" i="16"/>
  <c r="BE455" i="16"/>
  <c r="BD455" i="16"/>
  <c r="BR455" i="16" s="1"/>
  <c r="BC455" i="16"/>
  <c r="BB455" i="16"/>
  <c r="BA455" i="16"/>
  <c r="AZ455" i="16"/>
  <c r="AY455" i="16"/>
  <c r="AX455" i="16"/>
  <c r="AW455" i="16"/>
  <c r="AV455" i="16"/>
  <c r="AU455" i="16"/>
  <c r="AT455" i="16"/>
  <c r="AS455" i="16"/>
  <c r="AR455" i="16"/>
  <c r="AQ455" i="16"/>
  <c r="AP455" i="16"/>
  <c r="AO455" i="16"/>
  <c r="AN455" i="16"/>
  <c r="BP455" i="16" s="1"/>
  <c r="AM455" i="16"/>
  <c r="AL455" i="16"/>
  <c r="AK455" i="16"/>
  <c r="AJ455" i="16"/>
  <c r="AI455" i="16"/>
  <c r="AH455" i="16"/>
  <c r="AG455" i="16"/>
  <c r="AF455" i="16"/>
  <c r="AE455" i="16"/>
  <c r="AD455" i="16"/>
  <c r="AC455" i="16"/>
  <c r="AB455" i="16"/>
  <c r="AA455" i="16"/>
  <c r="Z455" i="16"/>
  <c r="Y455" i="16"/>
  <c r="BN455" i="16" s="1"/>
  <c r="X455" i="16"/>
  <c r="W455" i="16"/>
  <c r="V455" i="16"/>
  <c r="U455" i="16"/>
  <c r="T455" i="16"/>
  <c r="R455" i="16"/>
  <c r="Q455" i="16"/>
  <c r="P455" i="16"/>
  <c r="O455" i="16"/>
  <c r="BM455" i="16" s="1"/>
  <c r="N455" i="16"/>
  <c r="M455" i="16"/>
  <c r="L455" i="16"/>
  <c r="K455" i="16"/>
  <c r="BX455" i="16" s="1"/>
  <c r="J455" i="16"/>
  <c r="I455" i="16"/>
  <c r="H455" i="16"/>
  <c r="G455" i="16"/>
  <c r="F455" i="16"/>
  <c r="BS454" i="16"/>
  <c r="BO454" i="16"/>
  <c r="BK454" i="16"/>
  <c r="BI454" i="16"/>
  <c r="BH454" i="16"/>
  <c r="BG454" i="16"/>
  <c r="CB454" i="16" s="1"/>
  <c r="BF454" i="16"/>
  <c r="BE454" i="16"/>
  <c r="BD454" i="16"/>
  <c r="BR454" i="16" s="1"/>
  <c r="BC454" i="16"/>
  <c r="BB454" i="16"/>
  <c r="BT454" i="16" s="1"/>
  <c r="BA454" i="16"/>
  <c r="AZ454" i="16"/>
  <c r="AY454" i="16"/>
  <c r="AX454" i="16"/>
  <c r="AW454" i="16"/>
  <c r="AV454" i="16"/>
  <c r="BV454" i="16" s="1"/>
  <c r="AU454" i="16"/>
  <c r="AT454" i="16"/>
  <c r="AS454" i="16"/>
  <c r="AR454" i="16"/>
  <c r="AQ454" i="16"/>
  <c r="AP454" i="16"/>
  <c r="BP454" i="16" s="1"/>
  <c r="AO454" i="16"/>
  <c r="AN454" i="16"/>
  <c r="AM454" i="16"/>
  <c r="AL454" i="16"/>
  <c r="AK454" i="16"/>
  <c r="AJ454" i="16"/>
  <c r="AI454" i="16"/>
  <c r="CA454" i="16" s="1"/>
  <c r="AH454" i="16"/>
  <c r="AG454" i="16"/>
  <c r="AF454" i="16"/>
  <c r="AE454" i="16"/>
  <c r="AD454" i="16"/>
  <c r="AC454" i="16"/>
  <c r="AB454" i="16"/>
  <c r="AA454" i="16"/>
  <c r="Z454" i="16"/>
  <c r="BZ454" i="16" s="1"/>
  <c r="Y454" i="16"/>
  <c r="X454" i="16"/>
  <c r="W454" i="16"/>
  <c r="V454" i="16"/>
  <c r="U454" i="16"/>
  <c r="T454" i="16"/>
  <c r="R454" i="16"/>
  <c r="Q454" i="16"/>
  <c r="P454" i="16"/>
  <c r="O454" i="16"/>
  <c r="BM454" i="16" s="1"/>
  <c r="N454" i="16"/>
  <c r="M454" i="16"/>
  <c r="L454" i="16"/>
  <c r="K454" i="16"/>
  <c r="J454" i="16"/>
  <c r="I454" i="16"/>
  <c r="BX454" i="16" s="1"/>
  <c r="H454" i="16"/>
  <c r="G454" i="16"/>
  <c r="F454" i="16"/>
  <c r="BI453" i="16"/>
  <c r="BH453" i="16"/>
  <c r="CB453" i="16" s="1"/>
  <c r="BG453" i="16"/>
  <c r="BF453" i="16"/>
  <c r="BE453" i="16"/>
  <c r="BD453" i="16"/>
  <c r="BR453" i="16" s="1"/>
  <c r="BC453" i="16"/>
  <c r="BB453" i="16"/>
  <c r="BA453" i="16"/>
  <c r="AZ453" i="16"/>
  <c r="AY453" i="16"/>
  <c r="AX453" i="16"/>
  <c r="AW453" i="16"/>
  <c r="AV453" i="16"/>
  <c r="AU453" i="16"/>
  <c r="AT453" i="16"/>
  <c r="AS453" i="16"/>
  <c r="AR453" i="16"/>
  <c r="AQ453" i="16"/>
  <c r="AP453" i="16"/>
  <c r="AO453" i="16"/>
  <c r="AN453" i="16"/>
  <c r="BP453" i="16" s="1"/>
  <c r="AM453" i="16"/>
  <c r="AL453" i="16"/>
  <c r="AK453" i="16"/>
  <c r="AJ453" i="16"/>
  <c r="AI453" i="16"/>
  <c r="AH453" i="16"/>
  <c r="AG453" i="16"/>
  <c r="AF453" i="16"/>
  <c r="AE453" i="16"/>
  <c r="AD453" i="16"/>
  <c r="AC453" i="16"/>
  <c r="AB453" i="16"/>
  <c r="AA453" i="16"/>
  <c r="Z453" i="16"/>
  <c r="Y453" i="16"/>
  <c r="X453" i="16"/>
  <c r="W453" i="16"/>
  <c r="V453" i="16"/>
  <c r="U453" i="16"/>
  <c r="T453" i="16"/>
  <c r="R453" i="16"/>
  <c r="Q453" i="16"/>
  <c r="P453" i="16"/>
  <c r="O453" i="16"/>
  <c r="BM453" i="16" s="1"/>
  <c r="N453" i="16"/>
  <c r="M453" i="16"/>
  <c r="L453" i="16"/>
  <c r="K453" i="16"/>
  <c r="BX453" i="16" s="1"/>
  <c r="J453" i="16"/>
  <c r="I453" i="16"/>
  <c r="H453" i="16"/>
  <c r="G453" i="16"/>
  <c r="F453" i="16"/>
  <c r="BZ452" i="16"/>
  <c r="BT452" i="16"/>
  <c r="BL452" i="16"/>
  <c r="BI452" i="16"/>
  <c r="BH452" i="16"/>
  <c r="BG452" i="16"/>
  <c r="CB452" i="16" s="1"/>
  <c r="BF452" i="16"/>
  <c r="BE452" i="16"/>
  <c r="BD452" i="16"/>
  <c r="BC452" i="16"/>
  <c r="BB452" i="16"/>
  <c r="BA452" i="16"/>
  <c r="AZ452" i="16"/>
  <c r="AY452" i="16"/>
  <c r="AX452" i="16"/>
  <c r="BS452" i="16" s="1"/>
  <c r="AW452" i="16"/>
  <c r="AV452" i="16"/>
  <c r="AU452" i="16"/>
  <c r="AT452" i="16"/>
  <c r="AS452" i="16"/>
  <c r="AR452" i="16"/>
  <c r="AQ452" i="16"/>
  <c r="BP452" i="16" s="1"/>
  <c r="AP452" i="16"/>
  <c r="AO452" i="16"/>
  <c r="AN452" i="16"/>
  <c r="AM452" i="16"/>
  <c r="AL452" i="16"/>
  <c r="AK452" i="16"/>
  <c r="AJ452" i="16"/>
  <c r="AI452" i="16"/>
  <c r="CA452" i="16" s="1"/>
  <c r="AH452" i="16"/>
  <c r="AG452" i="16"/>
  <c r="AF452" i="16"/>
  <c r="AE452" i="16"/>
  <c r="AD452" i="16"/>
  <c r="AC452" i="16"/>
  <c r="AB452" i="16"/>
  <c r="AA452" i="16"/>
  <c r="Z452" i="16"/>
  <c r="Y452" i="16"/>
  <c r="BN452" i="16" s="1"/>
  <c r="X452" i="16"/>
  <c r="W452" i="16"/>
  <c r="V452" i="16"/>
  <c r="U452" i="16"/>
  <c r="T452" i="16"/>
  <c r="R452" i="16"/>
  <c r="Q452" i="16"/>
  <c r="P452" i="16"/>
  <c r="O452" i="16"/>
  <c r="N452" i="16"/>
  <c r="M452" i="16"/>
  <c r="L452" i="16"/>
  <c r="K452" i="16"/>
  <c r="J452" i="16"/>
  <c r="I452" i="16"/>
  <c r="H452" i="16"/>
  <c r="G452" i="16"/>
  <c r="F452" i="16"/>
  <c r="BK452" i="16" s="1"/>
  <c r="BX451" i="16"/>
  <c r="BI451" i="16"/>
  <c r="BH451" i="16"/>
  <c r="BG451" i="16"/>
  <c r="BF451" i="16"/>
  <c r="BE451" i="16"/>
  <c r="BR451" i="16" s="1"/>
  <c r="BD451" i="16"/>
  <c r="BC451" i="16"/>
  <c r="BB451" i="16"/>
  <c r="BA451" i="16"/>
  <c r="AZ451" i="16"/>
  <c r="AY451" i="16"/>
  <c r="AX451" i="16"/>
  <c r="AW451" i="16"/>
  <c r="BV451" i="16" s="1"/>
  <c r="AV451" i="16"/>
  <c r="AU451" i="16"/>
  <c r="AT451" i="16"/>
  <c r="AS451" i="16"/>
  <c r="AR451" i="16"/>
  <c r="AQ451" i="16"/>
  <c r="AP451" i="16"/>
  <c r="AO451" i="16"/>
  <c r="AN451" i="16"/>
  <c r="AM451" i="16"/>
  <c r="AL451" i="16"/>
  <c r="AK451" i="16"/>
  <c r="AJ451" i="16"/>
  <c r="AI451" i="16"/>
  <c r="AH451" i="16"/>
  <c r="AG451" i="16"/>
  <c r="AF451" i="16"/>
  <c r="AE451" i="16"/>
  <c r="AD451" i="16"/>
  <c r="AC451" i="16"/>
  <c r="AB451" i="16"/>
  <c r="AA451" i="16"/>
  <c r="Z451" i="16"/>
  <c r="BZ451" i="16" s="1"/>
  <c r="Y451" i="16"/>
  <c r="BN451" i="16" s="1"/>
  <c r="X451" i="16"/>
  <c r="W451" i="16"/>
  <c r="V451" i="16"/>
  <c r="U451" i="16"/>
  <c r="T451" i="16"/>
  <c r="R451" i="16"/>
  <c r="Q451" i="16"/>
  <c r="P451" i="16"/>
  <c r="BM451" i="16" s="1"/>
  <c r="O451" i="16"/>
  <c r="N451" i="16"/>
  <c r="M451" i="16"/>
  <c r="L451" i="16"/>
  <c r="K451" i="16"/>
  <c r="J451" i="16"/>
  <c r="I451" i="16"/>
  <c r="H451" i="16"/>
  <c r="G451" i="16"/>
  <c r="F451" i="16"/>
  <c r="CA450" i="16"/>
  <c r="BZ450" i="16"/>
  <c r="BO450" i="16"/>
  <c r="BK450" i="16"/>
  <c r="BI450" i="16"/>
  <c r="BH450" i="16"/>
  <c r="BG450" i="16"/>
  <c r="CB450" i="16" s="1"/>
  <c r="BF450" i="16"/>
  <c r="BE450" i="16"/>
  <c r="BD450" i="16"/>
  <c r="BC450" i="16"/>
  <c r="BB450" i="16"/>
  <c r="BT450" i="16" s="1"/>
  <c r="BA450" i="16"/>
  <c r="AZ450" i="16"/>
  <c r="AY450" i="16"/>
  <c r="AX450" i="16"/>
  <c r="BS450" i="16" s="1"/>
  <c r="AW450" i="16"/>
  <c r="AV450" i="16"/>
  <c r="AU450" i="16"/>
  <c r="AT450" i="16"/>
  <c r="AS450" i="16"/>
  <c r="AR450" i="16"/>
  <c r="AQ450" i="16"/>
  <c r="AP450" i="16"/>
  <c r="BP450" i="16" s="1"/>
  <c r="AO450" i="16"/>
  <c r="AN450" i="16"/>
  <c r="AM450" i="16"/>
  <c r="AL450" i="16"/>
  <c r="AK450" i="16"/>
  <c r="AJ450" i="16"/>
  <c r="AI450" i="16"/>
  <c r="AH450" i="16"/>
  <c r="AG450" i="16"/>
  <c r="AF450" i="16"/>
  <c r="AE450" i="16"/>
  <c r="AD450" i="16"/>
  <c r="AC450" i="16"/>
  <c r="AB450" i="16"/>
  <c r="AA450" i="16"/>
  <c r="Z450" i="16"/>
  <c r="Y450" i="16"/>
  <c r="X450" i="16"/>
  <c r="W450" i="16"/>
  <c r="V450" i="16"/>
  <c r="U450" i="16"/>
  <c r="T450" i="16"/>
  <c r="R450" i="16"/>
  <c r="Q450" i="16"/>
  <c r="P450" i="16"/>
  <c r="O450" i="16"/>
  <c r="N450" i="16"/>
  <c r="M450" i="16"/>
  <c r="L450" i="16"/>
  <c r="K450" i="16"/>
  <c r="J450" i="16"/>
  <c r="I450" i="16"/>
  <c r="H450" i="16"/>
  <c r="G450" i="16"/>
  <c r="F450" i="16"/>
  <c r="BN449" i="16"/>
  <c r="BI449" i="16"/>
  <c r="BH449" i="16"/>
  <c r="CB449" i="16" s="1"/>
  <c r="BG449" i="16"/>
  <c r="BF449" i="16"/>
  <c r="BE449" i="16"/>
  <c r="BD449" i="16"/>
  <c r="BR449" i="16" s="1"/>
  <c r="BC449" i="16"/>
  <c r="BB449" i="16"/>
  <c r="BA449" i="16"/>
  <c r="AZ449" i="16"/>
  <c r="AY449" i="16"/>
  <c r="AX449" i="16"/>
  <c r="AW449" i="16"/>
  <c r="AV449" i="16"/>
  <c r="BQ449" i="16" s="1"/>
  <c r="AU449" i="16"/>
  <c r="AT449" i="16"/>
  <c r="AS449" i="16"/>
  <c r="AR449" i="16"/>
  <c r="AQ449" i="16"/>
  <c r="AP449" i="16"/>
  <c r="AO449" i="16"/>
  <c r="AN449" i="16"/>
  <c r="BP449" i="16" s="1"/>
  <c r="AM449" i="16"/>
  <c r="AL449" i="16"/>
  <c r="AK449" i="16"/>
  <c r="AJ449" i="16"/>
  <c r="AI449" i="16"/>
  <c r="AH449" i="16"/>
  <c r="AG449" i="16"/>
  <c r="AF449" i="16"/>
  <c r="AE449" i="16"/>
  <c r="AD449" i="16"/>
  <c r="AC449" i="16"/>
  <c r="AB449" i="16"/>
  <c r="AA449" i="16"/>
  <c r="Z449" i="16"/>
  <c r="Y449" i="16"/>
  <c r="X449" i="16"/>
  <c r="W449" i="16"/>
  <c r="V449" i="16"/>
  <c r="U449" i="16"/>
  <c r="T449" i="16"/>
  <c r="R449" i="16"/>
  <c r="Q449" i="16"/>
  <c r="P449" i="16"/>
  <c r="O449" i="16"/>
  <c r="BM449" i="16" s="1"/>
  <c r="N449" i="16"/>
  <c r="M449" i="16"/>
  <c r="L449" i="16"/>
  <c r="K449" i="16"/>
  <c r="BX449" i="16" s="1"/>
  <c r="J449" i="16"/>
  <c r="I449" i="16"/>
  <c r="H449" i="16"/>
  <c r="G449" i="16"/>
  <c r="F449" i="16"/>
  <c r="BS448" i="16"/>
  <c r="BP448" i="16"/>
  <c r="BK448" i="16"/>
  <c r="BI448" i="16"/>
  <c r="BH448" i="16"/>
  <c r="BG448" i="16"/>
  <c r="CB448" i="16" s="1"/>
  <c r="BF448" i="16"/>
  <c r="BE448" i="16"/>
  <c r="BD448" i="16"/>
  <c r="BC448" i="16"/>
  <c r="BB448" i="16"/>
  <c r="BT448" i="16" s="1"/>
  <c r="BA448" i="16"/>
  <c r="AZ448" i="16"/>
  <c r="AY448" i="16"/>
  <c r="AX448" i="16"/>
  <c r="AW448" i="16"/>
  <c r="AV448" i="16"/>
  <c r="AU448" i="16"/>
  <c r="AT448" i="16"/>
  <c r="AS448" i="16"/>
  <c r="AR448" i="16"/>
  <c r="AQ448" i="16"/>
  <c r="AP448" i="16"/>
  <c r="AO448" i="16"/>
  <c r="AN448" i="16"/>
  <c r="AM448" i="16"/>
  <c r="AL448" i="16"/>
  <c r="AK448" i="16"/>
  <c r="AJ448" i="16"/>
  <c r="AI448" i="16"/>
  <c r="AH448" i="16"/>
  <c r="AG448" i="16"/>
  <c r="AF448" i="16"/>
  <c r="AE448" i="16"/>
  <c r="AD448" i="16"/>
  <c r="AC448" i="16"/>
  <c r="AB448" i="16"/>
  <c r="AA448" i="16"/>
  <c r="Z448" i="16"/>
  <c r="BZ448" i="16" s="1"/>
  <c r="Y448" i="16"/>
  <c r="BN448" i="16" s="1"/>
  <c r="X448" i="16"/>
  <c r="W448" i="16"/>
  <c r="V448" i="16"/>
  <c r="U448" i="16"/>
  <c r="T448" i="16"/>
  <c r="R448" i="16"/>
  <c r="Q448" i="16"/>
  <c r="P448" i="16"/>
  <c r="O448" i="16"/>
  <c r="N448" i="16"/>
  <c r="M448" i="16"/>
  <c r="L448" i="16"/>
  <c r="K448" i="16"/>
  <c r="J448" i="16"/>
  <c r="I448" i="16"/>
  <c r="BX448" i="16" s="1"/>
  <c r="H448" i="16"/>
  <c r="G448" i="16"/>
  <c r="F448" i="16"/>
  <c r="BI447" i="16"/>
  <c r="BH447" i="16"/>
  <c r="CB447" i="16" s="1"/>
  <c r="BG447" i="16"/>
  <c r="BF447" i="16"/>
  <c r="BE447" i="16"/>
  <c r="BD447" i="16"/>
  <c r="BR447" i="16" s="1"/>
  <c r="BC447" i="16"/>
  <c r="BB447" i="16"/>
  <c r="BA447" i="16"/>
  <c r="AZ447" i="16"/>
  <c r="AY447" i="16"/>
  <c r="AX447" i="16"/>
  <c r="AW447" i="16"/>
  <c r="AV447" i="16"/>
  <c r="AU447" i="16"/>
  <c r="AT447" i="16"/>
  <c r="AS447" i="16"/>
  <c r="AR447" i="16"/>
  <c r="AQ447" i="16"/>
  <c r="AP447" i="16"/>
  <c r="AO447" i="16"/>
  <c r="AN447" i="16"/>
  <c r="BP447" i="16" s="1"/>
  <c r="AM447" i="16"/>
  <c r="AL447" i="16"/>
  <c r="AK447" i="16"/>
  <c r="AJ447" i="16"/>
  <c r="BO447" i="16" s="1"/>
  <c r="AI447" i="16"/>
  <c r="AH447" i="16"/>
  <c r="AG447" i="16"/>
  <c r="AF447" i="16"/>
  <c r="AE447" i="16"/>
  <c r="AD447" i="16"/>
  <c r="AC447" i="16"/>
  <c r="AB447" i="16"/>
  <c r="AA447" i="16"/>
  <c r="Z447" i="16"/>
  <c r="Y447" i="16"/>
  <c r="X447" i="16"/>
  <c r="W447" i="16"/>
  <c r="V447" i="16"/>
  <c r="U447" i="16"/>
  <c r="T447" i="16"/>
  <c r="R447" i="16"/>
  <c r="Q447" i="16"/>
  <c r="P447" i="16"/>
  <c r="O447" i="16"/>
  <c r="BM447" i="16" s="1"/>
  <c r="N447" i="16"/>
  <c r="M447" i="16"/>
  <c r="L447" i="16"/>
  <c r="K447" i="16"/>
  <c r="BX447" i="16" s="1"/>
  <c r="J447" i="16"/>
  <c r="I447" i="16"/>
  <c r="H447" i="16"/>
  <c r="G447" i="16"/>
  <c r="F447" i="16"/>
  <c r="BI446" i="16"/>
  <c r="BH446" i="16"/>
  <c r="BG446" i="16"/>
  <c r="CB446" i="16" s="1"/>
  <c r="BF446" i="16"/>
  <c r="BE446" i="16"/>
  <c r="BD446" i="16"/>
  <c r="BC446" i="16"/>
  <c r="BT446" i="16" s="1"/>
  <c r="BB446" i="16"/>
  <c r="BA446" i="16"/>
  <c r="AZ446" i="16"/>
  <c r="AY446" i="16"/>
  <c r="BV446" i="16" s="1"/>
  <c r="AX446" i="16"/>
  <c r="AW446" i="16"/>
  <c r="AV446" i="16"/>
  <c r="AU446" i="16"/>
  <c r="AT446" i="16"/>
  <c r="AS446" i="16"/>
  <c r="AR446" i="16"/>
  <c r="AQ446" i="16"/>
  <c r="BP446" i="16" s="1"/>
  <c r="AP446" i="16"/>
  <c r="AO446" i="16"/>
  <c r="AN446" i="16"/>
  <c r="AM446" i="16"/>
  <c r="AL446" i="16"/>
  <c r="AK446" i="16"/>
  <c r="AJ446" i="16"/>
  <c r="AI446" i="16"/>
  <c r="CA446" i="16" s="1"/>
  <c r="AH446" i="16"/>
  <c r="AG446" i="16"/>
  <c r="AF446" i="16"/>
  <c r="AE446" i="16"/>
  <c r="AD446" i="16"/>
  <c r="AC446" i="16"/>
  <c r="AB446" i="16"/>
  <c r="AA446" i="16"/>
  <c r="BZ446" i="16" s="1"/>
  <c r="Z446" i="16"/>
  <c r="Y446" i="16"/>
  <c r="X446" i="16"/>
  <c r="W446" i="16"/>
  <c r="V446" i="16"/>
  <c r="U446" i="16"/>
  <c r="T446" i="16"/>
  <c r="R446" i="16"/>
  <c r="Q446" i="16"/>
  <c r="P446" i="16"/>
  <c r="O446" i="16"/>
  <c r="N446" i="16"/>
  <c r="M446" i="16"/>
  <c r="L446" i="16"/>
  <c r="K446" i="16"/>
  <c r="J446" i="16"/>
  <c r="BL446" i="16" s="1"/>
  <c r="I446" i="16"/>
  <c r="H446" i="16"/>
  <c r="G446" i="16"/>
  <c r="F446" i="16"/>
  <c r="BK446" i="16" s="1"/>
  <c r="BX445" i="16"/>
  <c r="BQ445" i="16"/>
  <c r="BP445" i="16"/>
  <c r="BL445" i="16"/>
  <c r="BI445" i="16"/>
  <c r="BH445" i="16"/>
  <c r="BG445" i="16"/>
  <c r="CB445" i="16" s="1"/>
  <c r="BF445" i="16"/>
  <c r="BE445" i="16"/>
  <c r="BR445" i="16" s="1"/>
  <c r="BD445" i="16"/>
  <c r="BC445" i="16"/>
  <c r="BT445" i="16" s="1"/>
  <c r="BB445" i="16"/>
  <c r="BA445" i="16"/>
  <c r="AZ445" i="16"/>
  <c r="AY445" i="16"/>
  <c r="AX445" i="16"/>
  <c r="AW445" i="16"/>
  <c r="BV445" i="16" s="1"/>
  <c r="AV445" i="16"/>
  <c r="AU445" i="16"/>
  <c r="AT445" i="16"/>
  <c r="AS445" i="16"/>
  <c r="AR445" i="16"/>
  <c r="AQ445" i="16"/>
  <c r="AP445" i="16"/>
  <c r="AO445" i="16"/>
  <c r="AN445" i="16"/>
  <c r="AM445" i="16"/>
  <c r="AL445" i="16"/>
  <c r="AK445" i="16"/>
  <c r="AJ445" i="16"/>
  <c r="AI445" i="16"/>
  <c r="AH445" i="16"/>
  <c r="AG445" i="16"/>
  <c r="AF445" i="16"/>
  <c r="AE445" i="16"/>
  <c r="AD445" i="16"/>
  <c r="AC445" i="16"/>
  <c r="AB445" i="16"/>
  <c r="AA445" i="16"/>
  <c r="Z445" i="16"/>
  <c r="BZ445" i="16" s="1"/>
  <c r="Y445" i="16"/>
  <c r="BN445" i="16" s="1"/>
  <c r="X445" i="16"/>
  <c r="W445" i="16"/>
  <c r="V445" i="16"/>
  <c r="U445" i="16"/>
  <c r="T445" i="16"/>
  <c r="R445" i="16"/>
  <c r="Q445" i="16"/>
  <c r="P445" i="16"/>
  <c r="BM445" i="16" s="1"/>
  <c r="O445" i="16"/>
  <c r="N445" i="16"/>
  <c r="M445" i="16"/>
  <c r="L445" i="16"/>
  <c r="K445" i="16"/>
  <c r="J445" i="16"/>
  <c r="I445" i="16"/>
  <c r="H445" i="16"/>
  <c r="G445" i="16"/>
  <c r="F445" i="16"/>
  <c r="BS444" i="16"/>
  <c r="BR444" i="16"/>
  <c r="BI444" i="16"/>
  <c r="BH444" i="16"/>
  <c r="BG444" i="16"/>
  <c r="CB444" i="16" s="1"/>
  <c r="BF444" i="16"/>
  <c r="BE444" i="16"/>
  <c r="BD444" i="16"/>
  <c r="BC444" i="16"/>
  <c r="BT444" i="16" s="1"/>
  <c r="BB444" i="16"/>
  <c r="BA444" i="16"/>
  <c r="AZ444" i="16"/>
  <c r="AY444" i="16"/>
  <c r="AX444" i="16"/>
  <c r="AW444" i="16"/>
  <c r="AV444" i="16"/>
  <c r="BV444" i="16" s="1"/>
  <c r="AU444" i="16"/>
  <c r="AT444" i="16"/>
  <c r="AS444" i="16"/>
  <c r="AR444" i="16"/>
  <c r="AQ444" i="16"/>
  <c r="AP444" i="16"/>
  <c r="AO444" i="16"/>
  <c r="BP444" i="16" s="1"/>
  <c r="AN444" i="16"/>
  <c r="AM444" i="16"/>
  <c r="AL444" i="16"/>
  <c r="AK444" i="16"/>
  <c r="AJ444" i="16"/>
  <c r="AI444" i="16"/>
  <c r="BO444" i="16" s="1"/>
  <c r="AH444" i="16"/>
  <c r="AG444" i="16"/>
  <c r="AF444" i="16"/>
  <c r="AE444" i="16"/>
  <c r="AD444" i="16"/>
  <c r="AC444" i="16"/>
  <c r="AB444" i="16"/>
  <c r="AA444" i="16"/>
  <c r="BN444" i="16" s="1"/>
  <c r="Z444" i="16"/>
  <c r="Y444" i="16"/>
  <c r="X444" i="16"/>
  <c r="W444" i="16"/>
  <c r="V444" i="16"/>
  <c r="U444" i="16"/>
  <c r="T444" i="16"/>
  <c r="R444" i="16"/>
  <c r="Q444" i="16"/>
  <c r="P444" i="16"/>
  <c r="O444" i="16"/>
  <c r="BM444" i="16" s="1"/>
  <c r="N444" i="16"/>
  <c r="M444" i="16"/>
  <c r="L444" i="16"/>
  <c r="K444" i="16"/>
  <c r="J444" i="16"/>
  <c r="BL444" i="16" s="1"/>
  <c r="I444" i="16"/>
  <c r="H444" i="16"/>
  <c r="G444" i="16"/>
  <c r="F444" i="16"/>
  <c r="BK444" i="16" s="1"/>
  <c r="BQ443" i="16"/>
  <c r="BI443" i="16"/>
  <c r="BH443" i="16"/>
  <c r="BG443" i="16"/>
  <c r="BF443" i="16"/>
  <c r="BE443" i="16"/>
  <c r="BR443" i="16" s="1"/>
  <c r="BD443" i="16"/>
  <c r="BC443" i="16"/>
  <c r="BB443" i="16"/>
  <c r="BA443" i="16"/>
  <c r="AZ443" i="16"/>
  <c r="AY443" i="16"/>
  <c r="AX443" i="16"/>
  <c r="AW443" i="16"/>
  <c r="BV443" i="16" s="1"/>
  <c r="AV443" i="16"/>
  <c r="AU443" i="16"/>
  <c r="AT443" i="16"/>
  <c r="AS443" i="16"/>
  <c r="AR443" i="16"/>
  <c r="AQ443" i="16"/>
  <c r="AP443" i="16"/>
  <c r="AO443" i="16"/>
  <c r="BP443" i="16" s="1"/>
  <c r="AN443" i="16"/>
  <c r="AM443" i="16"/>
  <c r="AL443" i="16"/>
  <c r="AK443" i="16"/>
  <c r="AJ443" i="16"/>
  <c r="AI443" i="16"/>
  <c r="AH443" i="16"/>
  <c r="AG443" i="16"/>
  <c r="AF443" i="16"/>
  <c r="AE443" i="16"/>
  <c r="AD443" i="16"/>
  <c r="AC443" i="16"/>
  <c r="AB443" i="16"/>
  <c r="AA443" i="16"/>
  <c r="Z443" i="16"/>
  <c r="BZ443" i="16" s="1"/>
  <c r="Y443" i="16"/>
  <c r="BN443" i="16" s="1"/>
  <c r="X443" i="16"/>
  <c r="W443" i="16"/>
  <c r="V443" i="16"/>
  <c r="U443" i="16"/>
  <c r="T443" i="16"/>
  <c r="R443" i="16"/>
  <c r="Q443" i="16"/>
  <c r="P443" i="16"/>
  <c r="BM443" i="16" s="1"/>
  <c r="O443" i="16"/>
  <c r="N443" i="16"/>
  <c r="M443" i="16"/>
  <c r="L443" i="16"/>
  <c r="BX443" i="16" s="1"/>
  <c r="K443" i="16"/>
  <c r="J443" i="16"/>
  <c r="I443" i="16"/>
  <c r="H443" i="16"/>
  <c r="G443" i="16"/>
  <c r="F443" i="16"/>
  <c r="BZ442" i="16"/>
  <c r="BS442" i="16"/>
  <c r="BR442" i="16"/>
  <c r="BL442" i="16"/>
  <c r="BI442" i="16"/>
  <c r="BH442" i="16"/>
  <c r="BG442" i="16"/>
  <c r="CB442" i="16" s="1"/>
  <c r="BF442" i="16"/>
  <c r="BE442" i="16"/>
  <c r="BD442" i="16"/>
  <c r="BC442" i="16"/>
  <c r="BT442" i="16" s="1"/>
  <c r="BB442" i="16"/>
  <c r="BA442" i="16"/>
  <c r="AZ442" i="16"/>
  <c r="AY442" i="16"/>
  <c r="AX442" i="16"/>
  <c r="AW442" i="16"/>
  <c r="AV442" i="16"/>
  <c r="BV442" i="16" s="1"/>
  <c r="AU442" i="16"/>
  <c r="AT442" i="16"/>
  <c r="AS442" i="16"/>
  <c r="AR442" i="16"/>
  <c r="AQ442" i="16"/>
  <c r="AP442" i="16"/>
  <c r="AO442" i="16"/>
  <c r="BP442" i="16" s="1"/>
  <c r="AN442" i="16"/>
  <c r="AM442" i="16"/>
  <c r="AL442" i="16"/>
  <c r="AK442" i="16"/>
  <c r="AJ442" i="16"/>
  <c r="AI442" i="16"/>
  <c r="BO442" i="16" s="1"/>
  <c r="AH442" i="16"/>
  <c r="AG442" i="16"/>
  <c r="AF442" i="16"/>
  <c r="AE442" i="16"/>
  <c r="AD442" i="16"/>
  <c r="AC442" i="16"/>
  <c r="AB442" i="16"/>
  <c r="AA442" i="16"/>
  <c r="BN442" i="16" s="1"/>
  <c r="Z442" i="16"/>
  <c r="Y442" i="16"/>
  <c r="X442" i="16"/>
  <c r="W442" i="16"/>
  <c r="V442" i="16"/>
  <c r="U442" i="16"/>
  <c r="T442" i="16"/>
  <c r="R442" i="16"/>
  <c r="Q442" i="16"/>
  <c r="P442" i="16"/>
  <c r="O442" i="16"/>
  <c r="BM442" i="16" s="1"/>
  <c r="N442" i="16"/>
  <c r="M442" i="16"/>
  <c r="L442" i="16"/>
  <c r="K442" i="16"/>
  <c r="J442" i="16"/>
  <c r="I442" i="16"/>
  <c r="BX442" i="16" s="1"/>
  <c r="H442" i="16"/>
  <c r="G442" i="16"/>
  <c r="F442" i="16"/>
  <c r="BK442" i="16" s="1"/>
  <c r="BI441" i="16"/>
  <c r="BH441" i="16"/>
  <c r="BG441" i="16"/>
  <c r="BF441" i="16"/>
  <c r="BE441" i="16"/>
  <c r="BR441" i="16" s="1"/>
  <c r="BD441" i="16"/>
  <c r="BC441" i="16"/>
  <c r="BB441" i="16"/>
  <c r="BA441" i="16"/>
  <c r="AZ441" i="16"/>
  <c r="AY441" i="16"/>
  <c r="AX441" i="16"/>
  <c r="AW441" i="16"/>
  <c r="BQ441" i="16" s="1"/>
  <c r="AV441" i="16"/>
  <c r="AU441" i="16"/>
  <c r="AT441" i="16"/>
  <c r="AS441" i="16"/>
  <c r="AR441" i="16"/>
  <c r="AQ441" i="16"/>
  <c r="AP441" i="16"/>
  <c r="AO441" i="16"/>
  <c r="BP441" i="16" s="1"/>
  <c r="AN441" i="16"/>
  <c r="AM441" i="16"/>
  <c r="AL441" i="16"/>
  <c r="AK441" i="16"/>
  <c r="AJ441" i="16"/>
  <c r="AI441" i="16"/>
  <c r="AH441" i="16"/>
  <c r="AG441" i="16"/>
  <c r="AF441" i="16"/>
  <c r="AE441" i="16"/>
  <c r="AD441" i="16"/>
  <c r="AC441" i="16"/>
  <c r="AB441" i="16"/>
  <c r="AA441" i="16"/>
  <c r="Z441" i="16"/>
  <c r="BZ441" i="16" s="1"/>
  <c r="Y441" i="16"/>
  <c r="BN441" i="16" s="1"/>
  <c r="X441" i="16"/>
  <c r="W441" i="16"/>
  <c r="V441" i="16"/>
  <c r="U441" i="16"/>
  <c r="T441" i="16"/>
  <c r="R441" i="16"/>
  <c r="Q441" i="16"/>
  <c r="P441" i="16"/>
  <c r="BM441" i="16" s="1"/>
  <c r="O441" i="16"/>
  <c r="N441" i="16"/>
  <c r="M441" i="16"/>
  <c r="L441" i="16"/>
  <c r="K441" i="16"/>
  <c r="J441" i="16"/>
  <c r="I441" i="16"/>
  <c r="H441" i="16"/>
  <c r="G441" i="16"/>
  <c r="F441" i="16"/>
  <c r="BZ440" i="16"/>
  <c r="BL440" i="16"/>
  <c r="BI440" i="16"/>
  <c r="BH440" i="16"/>
  <c r="BG440" i="16"/>
  <c r="CB440" i="16" s="1"/>
  <c r="BF440" i="16"/>
  <c r="BE440" i="16"/>
  <c r="BD440" i="16"/>
  <c r="BC440" i="16"/>
  <c r="BT440" i="16" s="1"/>
  <c r="BB440" i="16"/>
  <c r="BA440" i="16"/>
  <c r="AZ440" i="16"/>
  <c r="AY440" i="16"/>
  <c r="BS440" i="16" s="1"/>
  <c r="AX440" i="16"/>
  <c r="AW440" i="16"/>
  <c r="AV440" i="16"/>
  <c r="AU440" i="16"/>
  <c r="AT440" i="16"/>
  <c r="AS440" i="16"/>
  <c r="AR440" i="16"/>
  <c r="AQ440" i="16"/>
  <c r="AP440" i="16"/>
  <c r="AO440" i="16"/>
  <c r="AN440" i="16"/>
  <c r="AM440" i="16"/>
  <c r="AL440" i="16"/>
  <c r="AK440" i="16"/>
  <c r="AJ440" i="16"/>
  <c r="AI440" i="16"/>
  <c r="BO440" i="16" s="1"/>
  <c r="AH440" i="16"/>
  <c r="AG440" i="16"/>
  <c r="AF440" i="16"/>
  <c r="AE440" i="16"/>
  <c r="AD440" i="16"/>
  <c r="AC440" i="16"/>
  <c r="AB440" i="16"/>
  <c r="AA440" i="16"/>
  <c r="BN440" i="16" s="1"/>
  <c r="Z440" i="16"/>
  <c r="Y440" i="16"/>
  <c r="X440" i="16"/>
  <c r="W440" i="16"/>
  <c r="V440" i="16"/>
  <c r="U440" i="16"/>
  <c r="T440" i="16"/>
  <c r="R440" i="16"/>
  <c r="Q440" i="16"/>
  <c r="P440" i="16"/>
  <c r="O440" i="16"/>
  <c r="N440" i="16"/>
  <c r="M440" i="16"/>
  <c r="L440" i="16"/>
  <c r="K440" i="16"/>
  <c r="J440" i="16"/>
  <c r="I440" i="16"/>
  <c r="BX440" i="16" s="1"/>
  <c r="H440" i="16"/>
  <c r="G440" i="16"/>
  <c r="F440" i="16"/>
  <c r="BK440" i="16" s="1"/>
  <c r="BX439" i="16"/>
  <c r="BP439" i="16"/>
  <c r="BL439" i="16"/>
  <c r="BI439" i="16"/>
  <c r="BH439" i="16"/>
  <c r="BG439" i="16"/>
  <c r="CB439" i="16" s="1"/>
  <c r="BF439" i="16"/>
  <c r="BE439" i="16"/>
  <c r="BR439" i="16" s="1"/>
  <c r="BD439" i="16"/>
  <c r="BC439" i="16"/>
  <c r="BT439" i="16" s="1"/>
  <c r="BB439" i="16"/>
  <c r="BA439" i="16"/>
  <c r="AZ439" i="16"/>
  <c r="AY439" i="16"/>
  <c r="AX439" i="16"/>
  <c r="AW439" i="16"/>
  <c r="BV439" i="16" s="1"/>
  <c r="AV439" i="16"/>
  <c r="AU439" i="16"/>
  <c r="AT439" i="16"/>
  <c r="AS439" i="16"/>
  <c r="AR439" i="16"/>
  <c r="AQ439" i="16"/>
  <c r="AP439" i="16"/>
  <c r="AO439" i="16"/>
  <c r="AN439" i="16"/>
  <c r="AM439" i="16"/>
  <c r="AL439" i="16"/>
  <c r="AK439" i="16"/>
  <c r="AJ439" i="16"/>
  <c r="AI439" i="16"/>
  <c r="AH439" i="16"/>
  <c r="AG439" i="16"/>
  <c r="AF439" i="16"/>
  <c r="AE439" i="16"/>
  <c r="AD439" i="16"/>
  <c r="AC439" i="16"/>
  <c r="AB439" i="16"/>
  <c r="AA439" i="16"/>
  <c r="Z439" i="16"/>
  <c r="BZ439" i="16" s="1"/>
  <c r="Y439" i="16"/>
  <c r="BN439" i="16" s="1"/>
  <c r="X439" i="16"/>
  <c r="W439" i="16"/>
  <c r="V439" i="16"/>
  <c r="U439" i="16"/>
  <c r="T439" i="16"/>
  <c r="R439" i="16"/>
  <c r="Q439" i="16"/>
  <c r="P439" i="16"/>
  <c r="BM439" i="16" s="1"/>
  <c r="O439" i="16"/>
  <c r="N439" i="16"/>
  <c r="M439" i="16"/>
  <c r="L439" i="16"/>
  <c r="K439" i="16"/>
  <c r="J439" i="16"/>
  <c r="I439" i="16"/>
  <c r="H439" i="16"/>
  <c r="G439" i="16"/>
  <c r="F439" i="16"/>
  <c r="BI438" i="16"/>
  <c r="BH438" i="16"/>
  <c r="BG438" i="16"/>
  <c r="BF438" i="16"/>
  <c r="BE438" i="16"/>
  <c r="BD438" i="16"/>
  <c r="BC438" i="16"/>
  <c r="BT438" i="16" s="1"/>
  <c r="BB438" i="16"/>
  <c r="BA438" i="16"/>
  <c r="AZ438" i="16"/>
  <c r="AY438" i="16"/>
  <c r="BS438" i="16" s="1"/>
  <c r="AX438" i="16"/>
  <c r="AW438" i="16"/>
  <c r="AV438" i="16"/>
  <c r="AU438" i="16"/>
  <c r="AT438" i="16"/>
  <c r="AS438" i="16"/>
  <c r="AR438" i="16"/>
  <c r="AQ438" i="16"/>
  <c r="AP438" i="16"/>
  <c r="AO438" i="16"/>
  <c r="AN438" i="16"/>
  <c r="AM438" i="16"/>
  <c r="AL438" i="16"/>
  <c r="AK438" i="16"/>
  <c r="AJ438" i="16"/>
  <c r="AI438" i="16"/>
  <c r="BO438" i="16" s="1"/>
  <c r="AH438" i="16"/>
  <c r="AG438" i="16"/>
  <c r="AF438" i="16"/>
  <c r="AE438" i="16"/>
  <c r="AD438" i="16"/>
  <c r="AC438" i="16"/>
  <c r="AB438" i="16"/>
  <c r="AA438" i="16"/>
  <c r="BZ438" i="16" s="1"/>
  <c r="Z438" i="16"/>
  <c r="Y438" i="16"/>
  <c r="X438" i="16"/>
  <c r="W438" i="16"/>
  <c r="V438" i="16"/>
  <c r="U438" i="16"/>
  <c r="T438" i="16"/>
  <c r="R438" i="16"/>
  <c r="Q438" i="16"/>
  <c r="P438" i="16"/>
  <c r="O438" i="16"/>
  <c r="N438" i="16"/>
  <c r="M438" i="16"/>
  <c r="L438" i="16"/>
  <c r="K438" i="16"/>
  <c r="J438" i="16"/>
  <c r="BL438" i="16" s="1"/>
  <c r="I438" i="16"/>
  <c r="H438" i="16"/>
  <c r="G438" i="16"/>
  <c r="F438" i="16"/>
  <c r="BK438" i="16" s="1"/>
  <c r="BX437" i="16"/>
  <c r="BQ437" i="16"/>
  <c r="BP437" i="16"/>
  <c r="BL437" i="16"/>
  <c r="BI437" i="16"/>
  <c r="BH437" i="16"/>
  <c r="BG437" i="16"/>
  <c r="CB437" i="16" s="1"/>
  <c r="BF437" i="16"/>
  <c r="BE437" i="16"/>
  <c r="BR437" i="16" s="1"/>
  <c r="BD437" i="16"/>
  <c r="BC437" i="16"/>
  <c r="BT437" i="16" s="1"/>
  <c r="BB437" i="16"/>
  <c r="BA437" i="16"/>
  <c r="AZ437" i="16"/>
  <c r="AY437" i="16"/>
  <c r="AX437" i="16"/>
  <c r="AW437" i="16"/>
  <c r="BV437" i="16" s="1"/>
  <c r="AV437" i="16"/>
  <c r="AU437" i="16"/>
  <c r="AT437" i="16"/>
  <c r="AS437" i="16"/>
  <c r="AR437" i="16"/>
  <c r="AQ437" i="16"/>
  <c r="AP437" i="16"/>
  <c r="AO437" i="16"/>
  <c r="AN437" i="16"/>
  <c r="AM437" i="16"/>
  <c r="AL437" i="16"/>
  <c r="AK437" i="16"/>
  <c r="AJ437" i="16"/>
  <c r="AI437" i="16"/>
  <c r="AH437" i="16"/>
  <c r="AG437" i="16"/>
  <c r="AF437" i="16"/>
  <c r="AE437" i="16"/>
  <c r="AD437" i="16"/>
  <c r="AC437" i="16"/>
  <c r="AB437" i="16"/>
  <c r="AA437" i="16"/>
  <c r="Z437" i="16"/>
  <c r="BZ437" i="16" s="1"/>
  <c r="Y437" i="16"/>
  <c r="BN437" i="16" s="1"/>
  <c r="X437" i="16"/>
  <c r="W437" i="16"/>
  <c r="V437" i="16"/>
  <c r="U437" i="16"/>
  <c r="T437" i="16"/>
  <c r="R437" i="16"/>
  <c r="Q437" i="16"/>
  <c r="P437" i="16"/>
  <c r="BM437" i="16" s="1"/>
  <c r="O437" i="16"/>
  <c r="N437" i="16"/>
  <c r="M437" i="16"/>
  <c r="L437" i="16"/>
  <c r="K437" i="16"/>
  <c r="J437" i="16"/>
  <c r="I437" i="16"/>
  <c r="H437" i="16"/>
  <c r="G437" i="16"/>
  <c r="F437" i="16"/>
  <c r="BS436" i="16"/>
  <c r="BR436" i="16"/>
  <c r="BI436" i="16"/>
  <c r="BH436" i="16"/>
  <c r="BG436" i="16"/>
  <c r="CB436" i="16" s="1"/>
  <c r="BF436" i="16"/>
  <c r="BE436" i="16"/>
  <c r="BD436" i="16"/>
  <c r="BC436" i="16"/>
  <c r="BT436" i="16" s="1"/>
  <c r="BB436" i="16"/>
  <c r="BA436" i="16"/>
  <c r="AZ436" i="16"/>
  <c r="AY436" i="16"/>
  <c r="AX436" i="16"/>
  <c r="AW436" i="16"/>
  <c r="AV436" i="16"/>
  <c r="BV436" i="16" s="1"/>
  <c r="AU436" i="16"/>
  <c r="AT436" i="16"/>
  <c r="AS436" i="16"/>
  <c r="AR436" i="16"/>
  <c r="AQ436" i="16"/>
  <c r="AP436" i="16"/>
  <c r="AO436" i="16"/>
  <c r="BP436" i="16" s="1"/>
  <c r="AN436" i="16"/>
  <c r="AM436" i="16"/>
  <c r="AL436" i="16"/>
  <c r="AK436" i="16"/>
  <c r="AJ436" i="16"/>
  <c r="AI436" i="16"/>
  <c r="BO436" i="16" s="1"/>
  <c r="AH436" i="16"/>
  <c r="AG436" i="16"/>
  <c r="AF436" i="16"/>
  <c r="AE436" i="16"/>
  <c r="AD436" i="16"/>
  <c r="AC436" i="16"/>
  <c r="AB436" i="16"/>
  <c r="AA436" i="16"/>
  <c r="BN436" i="16" s="1"/>
  <c r="Z436" i="16"/>
  <c r="Y436" i="16"/>
  <c r="X436" i="16"/>
  <c r="W436" i="16"/>
  <c r="V436" i="16"/>
  <c r="U436" i="16"/>
  <c r="T436" i="16"/>
  <c r="R436" i="16"/>
  <c r="Q436" i="16"/>
  <c r="P436" i="16"/>
  <c r="O436" i="16"/>
  <c r="BM436" i="16" s="1"/>
  <c r="N436" i="16"/>
  <c r="M436" i="16"/>
  <c r="L436" i="16"/>
  <c r="K436" i="16"/>
  <c r="J436" i="16"/>
  <c r="BL436" i="16" s="1"/>
  <c r="I436" i="16"/>
  <c r="H436" i="16"/>
  <c r="G436" i="16"/>
  <c r="F436" i="16"/>
  <c r="BK436" i="16" s="1"/>
  <c r="BQ435" i="16"/>
  <c r="BI435" i="16"/>
  <c r="BH435" i="16"/>
  <c r="BG435" i="16"/>
  <c r="BF435" i="16"/>
  <c r="BE435" i="16"/>
  <c r="BR435" i="16" s="1"/>
  <c r="BD435" i="16"/>
  <c r="BC435" i="16"/>
  <c r="BB435" i="16"/>
  <c r="BA435" i="16"/>
  <c r="AZ435" i="16"/>
  <c r="AY435" i="16"/>
  <c r="AX435" i="16"/>
  <c r="AW435" i="16"/>
  <c r="BV435" i="16" s="1"/>
  <c r="AV435" i="16"/>
  <c r="AU435" i="16"/>
  <c r="AT435" i="16"/>
  <c r="AS435" i="16"/>
  <c r="AR435" i="16"/>
  <c r="AQ435" i="16"/>
  <c r="AP435" i="16"/>
  <c r="AO435" i="16"/>
  <c r="BP435" i="16" s="1"/>
  <c r="AN435" i="16"/>
  <c r="AM435" i="16"/>
  <c r="AL435" i="16"/>
  <c r="AK435" i="16"/>
  <c r="AJ435" i="16"/>
  <c r="AI435" i="16"/>
  <c r="AH435" i="16"/>
  <c r="AG435" i="16"/>
  <c r="AF435" i="16"/>
  <c r="AE435" i="16"/>
  <c r="AD435" i="16"/>
  <c r="AC435" i="16"/>
  <c r="AB435" i="16"/>
  <c r="AA435" i="16"/>
  <c r="Z435" i="16"/>
  <c r="BZ435" i="16" s="1"/>
  <c r="Y435" i="16"/>
  <c r="BN435" i="16" s="1"/>
  <c r="X435" i="16"/>
  <c r="W435" i="16"/>
  <c r="V435" i="16"/>
  <c r="U435" i="16"/>
  <c r="T435" i="16"/>
  <c r="R435" i="16"/>
  <c r="Q435" i="16"/>
  <c r="P435" i="16"/>
  <c r="BM435" i="16" s="1"/>
  <c r="O435" i="16"/>
  <c r="N435" i="16"/>
  <c r="M435" i="16"/>
  <c r="L435" i="16"/>
  <c r="BX435" i="16" s="1"/>
  <c r="K435" i="16"/>
  <c r="J435" i="16"/>
  <c r="I435" i="16"/>
  <c r="H435" i="16"/>
  <c r="G435" i="16"/>
  <c r="F435" i="16"/>
  <c r="BZ434" i="16"/>
  <c r="BS434" i="16"/>
  <c r="BL434" i="16"/>
  <c r="BI434" i="16"/>
  <c r="BH434" i="16"/>
  <c r="BG434" i="16"/>
  <c r="CB434" i="16" s="1"/>
  <c r="BF434" i="16"/>
  <c r="BE434" i="16"/>
  <c r="BD434" i="16"/>
  <c r="BC434" i="16"/>
  <c r="BT434" i="16" s="1"/>
  <c r="BB434" i="16"/>
  <c r="BA434" i="16"/>
  <c r="AZ434" i="16"/>
  <c r="AY434" i="16"/>
  <c r="AX434" i="16"/>
  <c r="AW434" i="16"/>
  <c r="AV434" i="16"/>
  <c r="AU434" i="16"/>
  <c r="AT434" i="16"/>
  <c r="AS434" i="16"/>
  <c r="AR434" i="16"/>
  <c r="AQ434" i="16"/>
  <c r="AP434" i="16"/>
  <c r="AO434" i="16"/>
  <c r="BP434" i="16" s="1"/>
  <c r="AN434" i="16"/>
  <c r="AM434" i="16"/>
  <c r="AL434" i="16"/>
  <c r="AK434" i="16"/>
  <c r="AJ434" i="16"/>
  <c r="AI434" i="16"/>
  <c r="BO434" i="16" s="1"/>
  <c r="AH434" i="16"/>
  <c r="AG434" i="16"/>
  <c r="AF434" i="16"/>
  <c r="AE434" i="16"/>
  <c r="AD434" i="16"/>
  <c r="AC434" i="16"/>
  <c r="AB434" i="16"/>
  <c r="AA434" i="16"/>
  <c r="BN434" i="16" s="1"/>
  <c r="Z434" i="16"/>
  <c r="Y434" i="16"/>
  <c r="X434" i="16"/>
  <c r="W434" i="16"/>
  <c r="V434" i="16"/>
  <c r="U434" i="16"/>
  <c r="T434" i="16"/>
  <c r="R434" i="16"/>
  <c r="Q434" i="16"/>
  <c r="P434" i="16"/>
  <c r="O434" i="16"/>
  <c r="N434" i="16"/>
  <c r="M434" i="16"/>
  <c r="L434" i="16"/>
  <c r="K434" i="16"/>
  <c r="J434" i="16"/>
  <c r="I434" i="16"/>
  <c r="BX434" i="16" s="1"/>
  <c r="H434" i="16"/>
  <c r="G434" i="16"/>
  <c r="F434" i="16"/>
  <c r="BK434" i="16" s="1"/>
  <c r="BI433" i="16"/>
  <c r="BH433" i="16"/>
  <c r="BG433" i="16"/>
  <c r="BF433" i="16"/>
  <c r="BE433" i="16"/>
  <c r="BR433" i="16" s="1"/>
  <c r="BD433" i="16"/>
  <c r="BC433" i="16"/>
  <c r="BB433" i="16"/>
  <c r="BA433" i="16"/>
  <c r="AZ433" i="16"/>
  <c r="AY433" i="16"/>
  <c r="AX433" i="16"/>
  <c r="AW433" i="16"/>
  <c r="BQ433" i="16" s="1"/>
  <c r="AV433" i="16"/>
  <c r="AU433" i="16"/>
  <c r="AT433" i="16"/>
  <c r="AS433" i="16"/>
  <c r="AR433" i="16"/>
  <c r="AQ433" i="16"/>
  <c r="AP433" i="16"/>
  <c r="AO433" i="16"/>
  <c r="BP433" i="16" s="1"/>
  <c r="AN433" i="16"/>
  <c r="AM433" i="16"/>
  <c r="AL433" i="16"/>
  <c r="AK433" i="16"/>
  <c r="AJ433" i="16"/>
  <c r="AI433" i="16"/>
  <c r="AH433" i="16"/>
  <c r="AG433" i="16"/>
  <c r="AF433" i="16"/>
  <c r="AE433" i="16"/>
  <c r="AD433" i="16"/>
  <c r="AC433" i="16"/>
  <c r="AB433" i="16"/>
  <c r="AA433" i="16"/>
  <c r="Z433" i="16"/>
  <c r="BZ433" i="16" s="1"/>
  <c r="Y433" i="16"/>
  <c r="BN433" i="16" s="1"/>
  <c r="X433" i="16"/>
  <c r="W433" i="16"/>
  <c r="V433" i="16"/>
  <c r="U433" i="16"/>
  <c r="T433" i="16"/>
  <c r="R433" i="16"/>
  <c r="Q433" i="16"/>
  <c r="P433" i="16"/>
  <c r="BM433" i="16" s="1"/>
  <c r="O433" i="16"/>
  <c r="N433" i="16"/>
  <c r="M433" i="16"/>
  <c r="L433" i="16"/>
  <c r="K433" i="16"/>
  <c r="J433" i="16"/>
  <c r="I433" i="16"/>
  <c r="H433" i="16"/>
  <c r="G433" i="16"/>
  <c r="F433" i="16"/>
  <c r="BZ432" i="16"/>
  <c r="BL432" i="16"/>
  <c r="BI432" i="16"/>
  <c r="BH432" i="16"/>
  <c r="BG432" i="16"/>
  <c r="CB432" i="16" s="1"/>
  <c r="BF432" i="16"/>
  <c r="BE432" i="16"/>
  <c r="BD432" i="16"/>
  <c r="BC432" i="16"/>
  <c r="BT432" i="16" s="1"/>
  <c r="BB432" i="16"/>
  <c r="BA432" i="16"/>
  <c r="AZ432" i="16"/>
  <c r="AY432" i="16"/>
  <c r="BS432" i="16" s="1"/>
  <c r="AX432" i="16"/>
  <c r="AW432" i="16"/>
  <c r="AV432" i="16"/>
  <c r="AU432" i="16"/>
  <c r="AT432" i="16"/>
  <c r="AS432" i="16"/>
  <c r="AR432" i="16"/>
  <c r="AQ432" i="16"/>
  <c r="AP432" i="16"/>
  <c r="AO432" i="16"/>
  <c r="AN432" i="16"/>
  <c r="AM432" i="16"/>
  <c r="AL432" i="16"/>
  <c r="AK432" i="16"/>
  <c r="AJ432" i="16"/>
  <c r="AI432" i="16"/>
  <c r="BO432" i="16" s="1"/>
  <c r="AH432" i="16"/>
  <c r="AG432" i="16"/>
  <c r="AF432" i="16"/>
  <c r="AE432" i="16"/>
  <c r="AD432" i="16"/>
  <c r="AC432" i="16"/>
  <c r="AB432" i="16"/>
  <c r="AA432" i="16"/>
  <c r="BN432" i="16" s="1"/>
  <c r="Z432" i="16"/>
  <c r="Y432" i="16"/>
  <c r="X432" i="16"/>
  <c r="W432" i="16"/>
  <c r="V432" i="16"/>
  <c r="U432" i="16"/>
  <c r="T432" i="16"/>
  <c r="R432" i="16"/>
  <c r="Q432" i="16"/>
  <c r="P432" i="16"/>
  <c r="O432" i="16"/>
  <c r="N432" i="16"/>
  <c r="M432" i="16"/>
  <c r="L432" i="16"/>
  <c r="K432" i="16"/>
  <c r="J432" i="16"/>
  <c r="I432" i="16"/>
  <c r="BX432" i="16" s="1"/>
  <c r="H432" i="16"/>
  <c r="G432" i="16"/>
  <c r="F432" i="16"/>
  <c r="BK432" i="16" s="1"/>
  <c r="BX431" i="16"/>
  <c r="BQ431" i="16"/>
  <c r="BP431" i="16"/>
  <c r="BL431" i="16"/>
  <c r="BI431" i="16"/>
  <c r="BH431" i="16"/>
  <c r="BG431" i="16"/>
  <c r="CB431" i="16" s="1"/>
  <c r="BF431" i="16"/>
  <c r="BE431" i="16"/>
  <c r="BR431" i="16" s="1"/>
  <c r="BD431" i="16"/>
  <c r="BC431" i="16"/>
  <c r="BT431" i="16" s="1"/>
  <c r="BB431" i="16"/>
  <c r="BA431" i="16"/>
  <c r="AZ431" i="16"/>
  <c r="AY431" i="16"/>
  <c r="AX431" i="16"/>
  <c r="AW431" i="16"/>
  <c r="BV431" i="16" s="1"/>
  <c r="AV431" i="16"/>
  <c r="AU431" i="16"/>
  <c r="AT431" i="16"/>
  <c r="AS431" i="16"/>
  <c r="AR431" i="16"/>
  <c r="AQ431" i="16"/>
  <c r="AP431" i="16"/>
  <c r="AO431" i="16"/>
  <c r="AN431" i="16"/>
  <c r="AM431" i="16"/>
  <c r="AL431" i="16"/>
  <c r="AK431" i="16"/>
  <c r="AJ431" i="16"/>
  <c r="AI431" i="16"/>
  <c r="AH431" i="16"/>
  <c r="AG431" i="16"/>
  <c r="AF431" i="16"/>
  <c r="AE431" i="16"/>
  <c r="AD431" i="16"/>
  <c r="AC431" i="16"/>
  <c r="AB431" i="16"/>
  <c r="AA431" i="16"/>
  <c r="Z431" i="16"/>
  <c r="BZ431" i="16" s="1"/>
  <c r="Y431" i="16"/>
  <c r="BN431" i="16" s="1"/>
  <c r="X431" i="16"/>
  <c r="W431" i="16"/>
  <c r="V431" i="16"/>
  <c r="U431" i="16"/>
  <c r="T431" i="16"/>
  <c r="R431" i="16"/>
  <c r="Q431" i="16"/>
  <c r="P431" i="16"/>
  <c r="BM431" i="16" s="1"/>
  <c r="O431" i="16"/>
  <c r="N431" i="16"/>
  <c r="M431" i="16"/>
  <c r="L431" i="16"/>
  <c r="K431" i="16"/>
  <c r="J431" i="16"/>
  <c r="I431" i="16"/>
  <c r="H431" i="16"/>
  <c r="G431" i="16"/>
  <c r="F431" i="16"/>
  <c r="BN430" i="16"/>
  <c r="BI430" i="16"/>
  <c r="BH430" i="16"/>
  <c r="BG430" i="16"/>
  <c r="BF430" i="16"/>
  <c r="BE430" i="16"/>
  <c r="BD430" i="16"/>
  <c r="BC430" i="16"/>
  <c r="BT430" i="16" s="1"/>
  <c r="BB430" i="16"/>
  <c r="BA430" i="16"/>
  <c r="AZ430" i="16"/>
  <c r="AY430" i="16"/>
  <c r="BS430" i="16" s="1"/>
  <c r="AX430" i="16"/>
  <c r="AW430" i="16"/>
  <c r="AV430" i="16"/>
  <c r="AU430" i="16"/>
  <c r="AT430" i="16"/>
  <c r="AS430" i="16"/>
  <c r="AR430" i="16"/>
  <c r="AQ430" i="16"/>
  <c r="AP430" i="16"/>
  <c r="AO430" i="16"/>
  <c r="AN430" i="16"/>
  <c r="AM430" i="16"/>
  <c r="AL430" i="16"/>
  <c r="AK430" i="16"/>
  <c r="AJ430" i="16"/>
  <c r="AI430" i="16"/>
  <c r="BO430" i="16" s="1"/>
  <c r="AH430" i="16"/>
  <c r="AG430" i="16"/>
  <c r="AF430" i="16"/>
  <c r="AE430" i="16"/>
  <c r="AD430" i="16"/>
  <c r="AC430" i="16"/>
  <c r="AB430" i="16"/>
  <c r="AA430" i="16"/>
  <c r="BZ430" i="16" s="1"/>
  <c r="Z430" i="16"/>
  <c r="Y430" i="16"/>
  <c r="X430" i="16"/>
  <c r="W430" i="16"/>
  <c r="V430" i="16"/>
  <c r="U430" i="16"/>
  <c r="T430" i="16"/>
  <c r="R430" i="16"/>
  <c r="Q430" i="16"/>
  <c r="P430" i="16"/>
  <c r="O430" i="16"/>
  <c r="N430" i="16"/>
  <c r="M430" i="16"/>
  <c r="L430" i="16"/>
  <c r="K430" i="16"/>
  <c r="J430" i="16"/>
  <c r="BL430" i="16" s="1"/>
  <c r="I430" i="16"/>
  <c r="H430" i="16"/>
  <c r="G430" i="16"/>
  <c r="F430" i="16"/>
  <c r="BK430" i="16" s="1"/>
  <c r="BQ429" i="16"/>
  <c r="BP429" i="16"/>
  <c r="BI429" i="16"/>
  <c r="BH429" i="16"/>
  <c r="BG429" i="16"/>
  <c r="CB429" i="16" s="1"/>
  <c r="BF429" i="16"/>
  <c r="BE429" i="16"/>
  <c r="BR429" i="16" s="1"/>
  <c r="BD429" i="16"/>
  <c r="BC429" i="16"/>
  <c r="BT429" i="16" s="1"/>
  <c r="BB429" i="16"/>
  <c r="BA429" i="16"/>
  <c r="AZ429" i="16"/>
  <c r="AY429" i="16"/>
  <c r="AX429" i="16"/>
  <c r="AW429" i="16"/>
  <c r="BV429" i="16" s="1"/>
  <c r="AV429" i="16"/>
  <c r="AU429" i="16"/>
  <c r="AT429" i="16"/>
  <c r="AS429" i="16"/>
  <c r="AR429" i="16"/>
  <c r="AQ429" i="16"/>
  <c r="AP429" i="16"/>
  <c r="AO429" i="16"/>
  <c r="AN429" i="16"/>
  <c r="AM429" i="16"/>
  <c r="AL429" i="16"/>
  <c r="AK429" i="16"/>
  <c r="AJ429" i="16"/>
  <c r="AI429" i="16"/>
  <c r="AH429" i="16"/>
  <c r="AG429" i="16"/>
  <c r="AF429" i="16"/>
  <c r="AE429" i="16"/>
  <c r="AD429" i="16"/>
  <c r="AC429" i="16"/>
  <c r="AB429" i="16"/>
  <c r="AA429" i="16"/>
  <c r="Z429" i="16"/>
  <c r="BZ429" i="16" s="1"/>
  <c r="Y429" i="16"/>
  <c r="BN429" i="16" s="1"/>
  <c r="X429" i="16"/>
  <c r="W429" i="16"/>
  <c r="V429" i="16"/>
  <c r="U429" i="16"/>
  <c r="T429" i="16"/>
  <c r="R429" i="16"/>
  <c r="Q429" i="16"/>
  <c r="P429" i="16"/>
  <c r="BM429" i="16" s="1"/>
  <c r="O429" i="16"/>
  <c r="N429" i="16"/>
  <c r="M429" i="16"/>
  <c r="L429" i="16"/>
  <c r="BX429" i="16" s="1"/>
  <c r="K429" i="16"/>
  <c r="J429" i="16"/>
  <c r="I429" i="16"/>
  <c r="H429" i="16"/>
  <c r="G429" i="16"/>
  <c r="F429" i="16"/>
  <c r="BZ428" i="16"/>
  <c r="BS428" i="16"/>
  <c r="BR428" i="16"/>
  <c r="BL428" i="16"/>
  <c r="BI428" i="16"/>
  <c r="BH428" i="16"/>
  <c r="BG428" i="16"/>
  <c r="CB428" i="16" s="1"/>
  <c r="BF428" i="16"/>
  <c r="BE428" i="16"/>
  <c r="BD428" i="16"/>
  <c r="BC428" i="16"/>
  <c r="BT428" i="16" s="1"/>
  <c r="BB428" i="16"/>
  <c r="BA428" i="16"/>
  <c r="AZ428" i="16"/>
  <c r="AY428" i="16"/>
  <c r="AX428" i="16"/>
  <c r="AW428" i="16"/>
  <c r="AV428" i="16"/>
  <c r="BV428" i="16" s="1"/>
  <c r="AU428" i="16"/>
  <c r="AT428" i="16"/>
  <c r="AS428" i="16"/>
  <c r="AR428" i="16"/>
  <c r="AQ428" i="16"/>
  <c r="AP428" i="16"/>
  <c r="AO428" i="16"/>
  <c r="BP428" i="16" s="1"/>
  <c r="AN428" i="16"/>
  <c r="AM428" i="16"/>
  <c r="AL428" i="16"/>
  <c r="AK428" i="16"/>
  <c r="AJ428" i="16"/>
  <c r="AI428" i="16"/>
  <c r="BO428" i="16" s="1"/>
  <c r="AH428" i="16"/>
  <c r="AG428" i="16"/>
  <c r="AF428" i="16"/>
  <c r="AE428" i="16"/>
  <c r="AD428" i="16"/>
  <c r="AC428" i="16"/>
  <c r="AB428" i="16"/>
  <c r="AA428" i="16"/>
  <c r="BN428" i="16" s="1"/>
  <c r="Z428" i="16"/>
  <c r="Y428" i="16"/>
  <c r="X428" i="16"/>
  <c r="W428" i="16"/>
  <c r="V428" i="16"/>
  <c r="U428" i="16"/>
  <c r="T428" i="16"/>
  <c r="R428" i="16"/>
  <c r="Q428" i="16"/>
  <c r="P428" i="16"/>
  <c r="O428" i="16"/>
  <c r="BM428" i="16" s="1"/>
  <c r="N428" i="16"/>
  <c r="M428" i="16"/>
  <c r="L428" i="16"/>
  <c r="K428" i="16"/>
  <c r="J428" i="16"/>
  <c r="I428" i="16"/>
  <c r="BX428" i="16" s="1"/>
  <c r="H428" i="16"/>
  <c r="G428" i="16"/>
  <c r="F428" i="16"/>
  <c r="BK428" i="16" s="1"/>
  <c r="BQ427" i="16"/>
  <c r="BI427" i="16"/>
  <c r="BH427" i="16"/>
  <c r="BG427" i="16"/>
  <c r="BF427" i="16"/>
  <c r="BE427" i="16"/>
  <c r="BR427" i="16" s="1"/>
  <c r="BD427" i="16"/>
  <c r="BC427" i="16"/>
  <c r="BB427" i="16"/>
  <c r="BA427" i="16"/>
  <c r="AZ427" i="16"/>
  <c r="AY427" i="16"/>
  <c r="AX427" i="16"/>
  <c r="AW427" i="16"/>
  <c r="BV427" i="16" s="1"/>
  <c r="AV427" i="16"/>
  <c r="AU427" i="16"/>
  <c r="AT427" i="16"/>
  <c r="AS427" i="16"/>
  <c r="AR427" i="16"/>
  <c r="AQ427" i="16"/>
  <c r="AP427" i="16"/>
  <c r="AO427" i="16"/>
  <c r="BP427" i="16" s="1"/>
  <c r="AN427" i="16"/>
  <c r="AM427" i="16"/>
  <c r="AL427" i="16"/>
  <c r="AK427" i="16"/>
  <c r="AJ427" i="16"/>
  <c r="AI427" i="16"/>
  <c r="AH427" i="16"/>
  <c r="AG427" i="16"/>
  <c r="AF427" i="16"/>
  <c r="AE427" i="16"/>
  <c r="AD427" i="16"/>
  <c r="AC427" i="16"/>
  <c r="AB427" i="16"/>
  <c r="AA427" i="16"/>
  <c r="Z427" i="16"/>
  <c r="BZ427" i="16" s="1"/>
  <c r="Y427" i="16"/>
  <c r="BN427" i="16" s="1"/>
  <c r="X427" i="16"/>
  <c r="W427" i="16"/>
  <c r="V427" i="16"/>
  <c r="U427" i="16"/>
  <c r="T427" i="16"/>
  <c r="R427" i="16"/>
  <c r="Q427" i="16"/>
  <c r="P427" i="16"/>
  <c r="BM427" i="16" s="1"/>
  <c r="O427" i="16"/>
  <c r="N427" i="16"/>
  <c r="M427" i="16"/>
  <c r="L427" i="16"/>
  <c r="BX427" i="16" s="1"/>
  <c r="K427" i="16"/>
  <c r="J427" i="16"/>
  <c r="I427" i="16"/>
  <c r="H427" i="16"/>
  <c r="G427" i="16"/>
  <c r="F427" i="16"/>
  <c r="BZ426" i="16"/>
  <c r="BS426" i="16"/>
  <c r="BL426" i="16"/>
  <c r="BI426" i="16"/>
  <c r="BH426" i="16"/>
  <c r="BG426" i="16"/>
  <c r="CB426" i="16" s="1"/>
  <c r="BF426" i="16"/>
  <c r="BE426" i="16"/>
  <c r="BD426" i="16"/>
  <c r="BC426" i="16"/>
  <c r="BT426" i="16" s="1"/>
  <c r="BB426" i="16"/>
  <c r="BA426" i="16"/>
  <c r="AZ426" i="16"/>
  <c r="AY426" i="16"/>
  <c r="AX426" i="16"/>
  <c r="AW426" i="16"/>
  <c r="AV426" i="16"/>
  <c r="AU426" i="16"/>
  <c r="AT426" i="16"/>
  <c r="AS426" i="16"/>
  <c r="AR426" i="16"/>
  <c r="AQ426" i="16"/>
  <c r="AP426" i="16"/>
  <c r="AO426" i="16"/>
  <c r="BP426" i="16" s="1"/>
  <c r="AN426" i="16"/>
  <c r="AM426" i="16"/>
  <c r="AL426" i="16"/>
  <c r="AK426" i="16"/>
  <c r="AJ426" i="16"/>
  <c r="AI426" i="16"/>
  <c r="BO426" i="16" s="1"/>
  <c r="AH426" i="16"/>
  <c r="AG426" i="16"/>
  <c r="AF426" i="16"/>
  <c r="AE426" i="16"/>
  <c r="AD426" i="16"/>
  <c r="AC426" i="16"/>
  <c r="AB426" i="16"/>
  <c r="AA426" i="16"/>
  <c r="BN426" i="16" s="1"/>
  <c r="Z426" i="16"/>
  <c r="Y426" i="16"/>
  <c r="X426" i="16"/>
  <c r="W426" i="16"/>
  <c r="V426" i="16"/>
  <c r="U426" i="16"/>
  <c r="T426" i="16"/>
  <c r="R426" i="16"/>
  <c r="Q426" i="16"/>
  <c r="P426" i="16"/>
  <c r="O426" i="16"/>
  <c r="N426" i="16"/>
  <c r="M426" i="16"/>
  <c r="L426" i="16"/>
  <c r="K426" i="16"/>
  <c r="J426" i="16"/>
  <c r="I426" i="16"/>
  <c r="BX426" i="16" s="1"/>
  <c r="H426" i="16"/>
  <c r="G426" i="16"/>
  <c r="F426" i="16"/>
  <c r="BK426" i="16" s="1"/>
  <c r="BI425" i="16"/>
  <c r="BH425" i="16"/>
  <c r="BG425" i="16"/>
  <c r="BF425" i="16"/>
  <c r="BE425" i="16"/>
  <c r="BR425" i="16" s="1"/>
  <c r="BD425" i="16"/>
  <c r="BC425" i="16"/>
  <c r="BB425" i="16"/>
  <c r="BA425" i="16"/>
  <c r="AZ425" i="16"/>
  <c r="AY425" i="16"/>
  <c r="AX425" i="16"/>
  <c r="AW425" i="16"/>
  <c r="BQ425" i="16" s="1"/>
  <c r="AV425" i="16"/>
  <c r="AU425" i="16"/>
  <c r="AT425" i="16"/>
  <c r="AS425" i="16"/>
  <c r="AR425" i="16"/>
  <c r="AQ425" i="16"/>
  <c r="AP425" i="16"/>
  <c r="AO425" i="16"/>
  <c r="BP425" i="16" s="1"/>
  <c r="AN425" i="16"/>
  <c r="AM425" i="16"/>
  <c r="AL425" i="16"/>
  <c r="AK425" i="16"/>
  <c r="AJ425" i="16"/>
  <c r="AI425" i="16"/>
  <c r="AH425" i="16"/>
  <c r="AG425" i="16"/>
  <c r="AF425" i="16"/>
  <c r="AE425" i="16"/>
  <c r="AD425" i="16"/>
  <c r="AC425" i="16"/>
  <c r="AB425" i="16"/>
  <c r="AA425" i="16"/>
  <c r="Z425" i="16"/>
  <c r="BZ425" i="16" s="1"/>
  <c r="Y425" i="16"/>
  <c r="BN425" i="16" s="1"/>
  <c r="X425" i="16"/>
  <c r="W425" i="16"/>
  <c r="V425" i="16"/>
  <c r="U425" i="16"/>
  <c r="T425" i="16"/>
  <c r="R425" i="16"/>
  <c r="Q425" i="16"/>
  <c r="P425" i="16"/>
  <c r="BM425" i="16" s="1"/>
  <c r="O425" i="16"/>
  <c r="N425" i="16"/>
  <c r="M425" i="16"/>
  <c r="L425" i="16"/>
  <c r="K425" i="16"/>
  <c r="J425" i="16"/>
  <c r="I425" i="16"/>
  <c r="H425" i="16"/>
  <c r="G425" i="16"/>
  <c r="F425" i="16"/>
  <c r="BZ424" i="16"/>
  <c r="BL424" i="16"/>
  <c r="BI424" i="16"/>
  <c r="BH424" i="16"/>
  <c r="BG424" i="16"/>
  <c r="CB424" i="16" s="1"/>
  <c r="BF424" i="16"/>
  <c r="BE424" i="16"/>
  <c r="BD424" i="16"/>
  <c r="BR424" i="16" s="1"/>
  <c r="BC424" i="16"/>
  <c r="BT424" i="16" s="1"/>
  <c r="BB424" i="16"/>
  <c r="BA424" i="16"/>
  <c r="AZ424" i="16"/>
  <c r="AY424" i="16"/>
  <c r="AX424" i="16"/>
  <c r="AW424" i="16"/>
  <c r="AV424" i="16"/>
  <c r="AU424" i="16"/>
  <c r="AT424" i="16"/>
  <c r="AS424" i="16"/>
  <c r="AR424" i="16"/>
  <c r="AQ424" i="16"/>
  <c r="AP424" i="16"/>
  <c r="AO424" i="16"/>
  <c r="AN424" i="16"/>
  <c r="AM424" i="16"/>
  <c r="AL424" i="16"/>
  <c r="AK424" i="16"/>
  <c r="AJ424" i="16"/>
  <c r="AI424" i="16"/>
  <c r="BO424" i="16" s="1"/>
  <c r="AH424" i="16"/>
  <c r="AG424" i="16"/>
  <c r="AF424" i="16"/>
  <c r="AE424" i="16"/>
  <c r="AD424" i="16"/>
  <c r="AC424" i="16"/>
  <c r="AB424" i="16"/>
  <c r="AA424" i="16"/>
  <c r="BN424" i="16" s="1"/>
  <c r="Z424" i="16"/>
  <c r="Y424" i="16"/>
  <c r="X424" i="16"/>
  <c r="W424" i="16"/>
  <c r="V424" i="16"/>
  <c r="U424" i="16"/>
  <c r="T424" i="16"/>
  <c r="R424" i="16"/>
  <c r="Q424" i="16"/>
  <c r="P424" i="16"/>
  <c r="O424" i="16"/>
  <c r="N424" i="16"/>
  <c r="M424" i="16"/>
  <c r="L424" i="16"/>
  <c r="K424" i="16"/>
  <c r="J424" i="16"/>
  <c r="I424" i="16"/>
  <c r="BX424" i="16" s="1"/>
  <c r="H424" i="16"/>
  <c r="G424" i="16"/>
  <c r="F424" i="16"/>
  <c r="BK424" i="16" s="1"/>
  <c r="BZ423" i="16"/>
  <c r="BO423" i="16"/>
  <c r="BI423" i="16"/>
  <c r="BH423" i="16"/>
  <c r="BG423" i="16"/>
  <c r="BF423" i="16"/>
  <c r="BE423" i="16"/>
  <c r="BR423" i="16" s="1"/>
  <c r="BD423" i="16"/>
  <c r="BC423" i="16"/>
  <c r="BB423" i="16"/>
  <c r="BA423" i="16"/>
  <c r="AZ423" i="16"/>
  <c r="AY423" i="16"/>
  <c r="AX423" i="16"/>
  <c r="AW423" i="16"/>
  <c r="BS423" i="16" s="1"/>
  <c r="AV423" i="16"/>
  <c r="BV423" i="16" s="1"/>
  <c r="AU423" i="16"/>
  <c r="AT423" i="16"/>
  <c r="AS423" i="16"/>
  <c r="AR423" i="16"/>
  <c r="AQ423" i="16"/>
  <c r="AP423" i="16"/>
  <c r="AO423" i="16"/>
  <c r="BP423" i="16" s="1"/>
  <c r="AN423" i="16"/>
  <c r="AM423" i="16"/>
  <c r="AL423" i="16"/>
  <c r="AK423" i="16"/>
  <c r="AJ423" i="16"/>
  <c r="AI423" i="16"/>
  <c r="AH423" i="16"/>
  <c r="AG423" i="16"/>
  <c r="AF423" i="16"/>
  <c r="AE423" i="16"/>
  <c r="AD423" i="16"/>
  <c r="AC423" i="16"/>
  <c r="AB423" i="16"/>
  <c r="AA423" i="16"/>
  <c r="Z423" i="16"/>
  <c r="Y423" i="16"/>
  <c r="BN423" i="16" s="1"/>
  <c r="X423" i="16"/>
  <c r="W423" i="16"/>
  <c r="V423" i="16"/>
  <c r="U423" i="16"/>
  <c r="T423" i="16"/>
  <c r="R423" i="16"/>
  <c r="Q423" i="16"/>
  <c r="P423" i="16"/>
  <c r="O423" i="16"/>
  <c r="BM423" i="16" s="1"/>
  <c r="N423" i="16"/>
  <c r="M423" i="16"/>
  <c r="L423" i="16"/>
  <c r="K423" i="16"/>
  <c r="J423" i="16"/>
  <c r="I423" i="16"/>
  <c r="H423" i="16"/>
  <c r="BK423" i="16" s="1"/>
  <c r="G423" i="16"/>
  <c r="F423" i="16"/>
  <c r="BI422" i="16"/>
  <c r="BH422" i="16"/>
  <c r="BG422" i="16"/>
  <c r="CB422" i="16" s="1"/>
  <c r="BF422" i="16"/>
  <c r="BE422" i="16"/>
  <c r="BD422" i="16"/>
  <c r="BC422" i="16"/>
  <c r="BT422" i="16" s="1"/>
  <c r="BB422" i="16"/>
  <c r="BA422" i="16"/>
  <c r="AZ422" i="16"/>
  <c r="AY422" i="16"/>
  <c r="BV422" i="16" s="1"/>
  <c r="AX422" i="16"/>
  <c r="AW422" i="16"/>
  <c r="AV422" i="16"/>
  <c r="AU422" i="16"/>
  <c r="AT422" i="16"/>
  <c r="AS422" i="16"/>
  <c r="AR422" i="16"/>
  <c r="AQ422" i="16"/>
  <c r="AP422" i="16"/>
  <c r="AO422" i="16"/>
  <c r="AN422" i="16"/>
  <c r="AM422" i="16"/>
  <c r="AL422" i="16"/>
  <c r="AK422" i="16"/>
  <c r="AJ422" i="16"/>
  <c r="AI422" i="16"/>
  <c r="AH422" i="16"/>
  <c r="AG422" i="16"/>
  <c r="AF422" i="16"/>
  <c r="AE422" i="16"/>
  <c r="AD422" i="16"/>
  <c r="AC422" i="16"/>
  <c r="AB422" i="16"/>
  <c r="AA422" i="16"/>
  <c r="Z422" i="16"/>
  <c r="Y422" i="16"/>
  <c r="X422" i="16"/>
  <c r="W422" i="16"/>
  <c r="V422" i="16"/>
  <c r="U422" i="16"/>
  <c r="T422" i="16"/>
  <c r="R422" i="16"/>
  <c r="BM422" i="16" s="1"/>
  <c r="Q422" i="16"/>
  <c r="P422" i="16"/>
  <c r="O422" i="16"/>
  <c r="N422" i="16"/>
  <c r="M422" i="16"/>
  <c r="L422" i="16"/>
  <c r="K422" i="16"/>
  <c r="J422" i="16"/>
  <c r="I422" i="16"/>
  <c r="H422" i="16"/>
  <c r="G422" i="16"/>
  <c r="F422" i="16"/>
  <c r="BK422" i="16" s="1"/>
  <c r="BI421" i="16"/>
  <c r="BH421" i="16"/>
  <c r="BG421" i="16"/>
  <c r="BF421" i="16"/>
  <c r="BE421" i="16"/>
  <c r="BR421" i="16" s="1"/>
  <c r="BD421" i="16"/>
  <c r="BC421" i="16"/>
  <c r="BB421" i="16"/>
  <c r="BA421" i="16"/>
  <c r="AZ421" i="16"/>
  <c r="AY421" i="16"/>
  <c r="AX421" i="16"/>
  <c r="AW421" i="16"/>
  <c r="BS421" i="16" s="1"/>
  <c r="AV421" i="16"/>
  <c r="AU421" i="16"/>
  <c r="AT421" i="16"/>
  <c r="AS421" i="16"/>
  <c r="AR421" i="16"/>
  <c r="AQ421" i="16"/>
  <c r="AP421" i="16"/>
  <c r="AO421" i="16"/>
  <c r="BP421" i="16" s="1"/>
  <c r="AN421" i="16"/>
  <c r="AM421" i="16"/>
  <c r="AL421" i="16"/>
  <c r="AK421" i="16"/>
  <c r="BO421" i="16" s="1"/>
  <c r="AJ421" i="16"/>
  <c r="AI421" i="16"/>
  <c r="AH421" i="16"/>
  <c r="AG421" i="16"/>
  <c r="AF421" i="16"/>
  <c r="AE421" i="16"/>
  <c r="AD421" i="16"/>
  <c r="AC421" i="16"/>
  <c r="AB421" i="16"/>
  <c r="AA421" i="16"/>
  <c r="Z421" i="16"/>
  <c r="BZ421" i="16" s="1"/>
  <c r="Y421" i="16"/>
  <c r="BN421" i="16" s="1"/>
  <c r="X421" i="16"/>
  <c r="W421" i="16"/>
  <c r="V421" i="16"/>
  <c r="U421" i="16"/>
  <c r="T421" i="16"/>
  <c r="R421" i="16"/>
  <c r="Q421" i="16"/>
  <c r="P421" i="16"/>
  <c r="O421" i="16"/>
  <c r="N421" i="16"/>
  <c r="M421" i="16"/>
  <c r="L421" i="16"/>
  <c r="K421" i="16"/>
  <c r="J421" i="16"/>
  <c r="I421" i="16"/>
  <c r="H421" i="16"/>
  <c r="BK421" i="16" s="1"/>
  <c r="G421" i="16"/>
  <c r="F421" i="16"/>
  <c r="BI420" i="16"/>
  <c r="BH420" i="16"/>
  <c r="CB420" i="16" s="1"/>
  <c r="BG420" i="16"/>
  <c r="BF420" i="16"/>
  <c r="BE420" i="16"/>
  <c r="BD420" i="16"/>
  <c r="BC420" i="16"/>
  <c r="BB420" i="16"/>
  <c r="BA420" i="16"/>
  <c r="AZ420" i="16"/>
  <c r="AY420" i="16"/>
  <c r="AX420" i="16"/>
  <c r="AW420" i="16"/>
  <c r="AV420" i="16"/>
  <c r="AU420" i="16"/>
  <c r="AT420" i="16"/>
  <c r="AS420" i="16"/>
  <c r="AR420" i="16"/>
  <c r="AQ420" i="16"/>
  <c r="AP420" i="16"/>
  <c r="AO420" i="16"/>
  <c r="AN420" i="16"/>
  <c r="BP420" i="16" s="1"/>
  <c r="AM420" i="16"/>
  <c r="AL420" i="16"/>
  <c r="AK420" i="16"/>
  <c r="AJ420" i="16"/>
  <c r="CA420" i="16" s="1"/>
  <c r="AI420" i="16"/>
  <c r="AH420" i="16"/>
  <c r="AG420" i="16"/>
  <c r="AF420" i="16"/>
  <c r="AE420" i="16"/>
  <c r="AD420" i="16"/>
  <c r="AC420" i="16"/>
  <c r="AB420" i="16"/>
  <c r="AA420" i="16"/>
  <c r="Z420" i="16"/>
  <c r="Y420" i="16"/>
  <c r="X420" i="16"/>
  <c r="W420" i="16"/>
  <c r="V420" i="16"/>
  <c r="U420" i="16"/>
  <c r="T420" i="16"/>
  <c r="R420" i="16"/>
  <c r="Q420" i="16"/>
  <c r="P420" i="16"/>
  <c r="O420" i="16"/>
  <c r="BM420" i="16" s="1"/>
  <c r="N420" i="16"/>
  <c r="M420" i="16"/>
  <c r="L420" i="16"/>
  <c r="K420" i="16"/>
  <c r="BL420" i="16" s="1"/>
  <c r="J420" i="16"/>
  <c r="I420" i="16"/>
  <c r="H420" i="16"/>
  <c r="G420" i="16"/>
  <c r="F420" i="16"/>
  <c r="BK419" i="16"/>
  <c r="BI419" i="16"/>
  <c r="BH419" i="16"/>
  <c r="BG419" i="16"/>
  <c r="CB419" i="16" s="1"/>
  <c r="BF419" i="16"/>
  <c r="BE419" i="16"/>
  <c r="BR419" i="16" s="1"/>
  <c r="BD419" i="16"/>
  <c r="BC419" i="16"/>
  <c r="BB419" i="16"/>
  <c r="BT419" i="16" s="1"/>
  <c r="BA419" i="16"/>
  <c r="AZ419" i="16"/>
  <c r="AY419" i="16"/>
  <c r="AX419" i="16"/>
  <c r="BS419" i="16" s="1"/>
  <c r="AW419" i="16"/>
  <c r="AV419" i="16"/>
  <c r="AU419" i="16"/>
  <c r="AT419" i="16"/>
  <c r="AS419" i="16"/>
  <c r="AR419" i="16"/>
  <c r="AQ419" i="16"/>
  <c r="AP419" i="16"/>
  <c r="AO419" i="16"/>
  <c r="AN419" i="16"/>
  <c r="AM419" i="16"/>
  <c r="AL419" i="16"/>
  <c r="BO419" i="16" s="1"/>
  <c r="AK419" i="16"/>
  <c r="AJ419" i="16"/>
  <c r="AI419" i="16"/>
  <c r="CA419" i="16" s="1"/>
  <c r="AH419" i="16"/>
  <c r="AG419" i="16"/>
  <c r="AF419" i="16"/>
  <c r="AE419" i="16"/>
  <c r="AD419" i="16"/>
  <c r="AC419" i="16"/>
  <c r="AB419" i="16"/>
  <c r="AA419" i="16"/>
  <c r="Z419" i="16"/>
  <c r="Y419" i="16"/>
  <c r="X419" i="16"/>
  <c r="W419" i="16"/>
  <c r="V419" i="16"/>
  <c r="U419" i="16"/>
  <c r="T419" i="16"/>
  <c r="R419" i="16"/>
  <c r="Q419" i="16"/>
  <c r="P419" i="16"/>
  <c r="O419" i="16"/>
  <c r="N419" i="16"/>
  <c r="M419" i="16"/>
  <c r="L419" i="16"/>
  <c r="K419" i="16"/>
  <c r="J419" i="16"/>
  <c r="I419" i="16"/>
  <c r="H419" i="16"/>
  <c r="G419" i="16"/>
  <c r="F419" i="16"/>
  <c r="CB418" i="16"/>
  <c r="BT418" i="16"/>
  <c r="BQ418" i="16"/>
  <c r="BL418" i="16"/>
  <c r="BI418" i="16"/>
  <c r="BH418" i="16"/>
  <c r="BG418" i="16"/>
  <c r="BF418" i="16"/>
  <c r="BE418" i="16"/>
  <c r="BD418" i="16"/>
  <c r="BC418" i="16"/>
  <c r="BB418" i="16"/>
  <c r="BA418" i="16"/>
  <c r="AZ418" i="16"/>
  <c r="AY418" i="16"/>
  <c r="BV418" i="16" s="1"/>
  <c r="AX418" i="16"/>
  <c r="AW418" i="16"/>
  <c r="AV418" i="16"/>
  <c r="AU418" i="16"/>
  <c r="AT418" i="16"/>
  <c r="AS418" i="16"/>
  <c r="AR418" i="16"/>
  <c r="AQ418" i="16"/>
  <c r="AP418" i="16"/>
  <c r="AO418" i="16"/>
  <c r="AN418" i="16"/>
  <c r="BP418" i="16" s="1"/>
  <c r="AM418" i="16"/>
  <c r="AL418" i="16"/>
  <c r="AK418" i="16"/>
  <c r="AJ418" i="16"/>
  <c r="AI418" i="16"/>
  <c r="BO418" i="16" s="1"/>
  <c r="AH418" i="16"/>
  <c r="AG418" i="16"/>
  <c r="AF418" i="16"/>
  <c r="AE418" i="16"/>
  <c r="AD418" i="16"/>
  <c r="AC418" i="16"/>
  <c r="AB418" i="16"/>
  <c r="AA418" i="16"/>
  <c r="Z418" i="16"/>
  <c r="BZ418" i="16" s="1"/>
  <c r="Y418" i="16"/>
  <c r="BN418" i="16" s="1"/>
  <c r="X418" i="16"/>
  <c r="W418" i="16"/>
  <c r="V418" i="16"/>
  <c r="U418" i="16"/>
  <c r="T418" i="16"/>
  <c r="R418" i="16"/>
  <c r="BM418" i="16" s="1"/>
  <c r="Q418" i="16"/>
  <c r="P418" i="16"/>
  <c r="O418" i="16"/>
  <c r="N418" i="16"/>
  <c r="M418" i="16"/>
  <c r="L418" i="16"/>
  <c r="K418" i="16"/>
  <c r="J418" i="16"/>
  <c r="BX418" i="16" s="1"/>
  <c r="I418" i="16"/>
  <c r="H418" i="16"/>
  <c r="G418" i="16"/>
  <c r="F418" i="16"/>
  <c r="BK418" i="16" s="1"/>
  <c r="BZ417" i="16"/>
  <c r="BX417" i="16"/>
  <c r="BO417" i="16"/>
  <c r="BN417" i="16"/>
  <c r="BI417" i="16"/>
  <c r="BH417" i="16"/>
  <c r="BG417" i="16"/>
  <c r="CB417" i="16" s="1"/>
  <c r="BF417" i="16"/>
  <c r="BE417" i="16"/>
  <c r="BR417" i="16" s="1"/>
  <c r="BD417" i="16"/>
  <c r="BC417" i="16"/>
  <c r="BB417" i="16"/>
  <c r="BA417" i="16"/>
  <c r="AZ417" i="16"/>
  <c r="AY417" i="16"/>
  <c r="AX417" i="16"/>
  <c r="AW417" i="16"/>
  <c r="BS417" i="16" s="1"/>
  <c r="AV417" i="16"/>
  <c r="BV417" i="16" s="1"/>
  <c r="AU417" i="16"/>
  <c r="AT417" i="16"/>
  <c r="AS417" i="16"/>
  <c r="AR417" i="16"/>
  <c r="AQ417" i="16"/>
  <c r="AP417" i="16"/>
  <c r="AO417" i="16"/>
  <c r="BP417" i="16" s="1"/>
  <c r="AN417" i="16"/>
  <c r="AM417" i="16"/>
  <c r="AL417" i="16"/>
  <c r="AK417" i="16"/>
  <c r="AJ417" i="16"/>
  <c r="AI417" i="16"/>
  <c r="CA417" i="16" s="1"/>
  <c r="AH417" i="16"/>
  <c r="AG417" i="16"/>
  <c r="AF417" i="16"/>
  <c r="AE417" i="16"/>
  <c r="AD417" i="16"/>
  <c r="AC417" i="16"/>
  <c r="AB417" i="16"/>
  <c r="AA417" i="16"/>
  <c r="Z417" i="16"/>
  <c r="Y417" i="16"/>
  <c r="X417" i="16"/>
  <c r="W417" i="16"/>
  <c r="V417" i="16"/>
  <c r="U417" i="16"/>
  <c r="T417" i="16"/>
  <c r="R417" i="16"/>
  <c r="Q417" i="16"/>
  <c r="P417" i="16"/>
  <c r="O417" i="16"/>
  <c r="BM417" i="16" s="1"/>
  <c r="N417" i="16"/>
  <c r="M417" i="16"/>
  <c r="L417" i="16"/>
  <c r="K417" i="16"/>
  <c r="J417" i="16"/>
  <c r="I417" i="16"/>
  <c r="H417" i="16"/>
  <c r="BK417" i="16" s="1"/>
  <c r="G417" i="16"/>
  <c r="F417" i="16"/>
  <c r="BT416" i="16"/>
  <c r="BL416" i="16"/>
  <c r="BI416" i="16"/>
  <c r="BH416" i="16"/>
  <c r="BG416" i="16"/>
  <c r="CB416" i="16" s="1"/>
  <c r="BF416" i="16"/>
  <c r="BE416" i="16"/>
  <c r="BD416" i="16"/>
  <c r="BC416" i="16"/>
  <c r="BB416" i="16"/>
  <c r="BA416" i="16"/>
  <c r="AZ416" i="16"/>
  <c r="AY416" i="16"/>
  <c r="BV416" i="16" s="1"/>
  <c r="AX416" i="16"/>
  <c r="AW416" i="16"/>
  <c r="AV416" i="16"/>
  <c r="AU416" i="16"/>
  <c r="AT416" i="16"/>
  <c r="AS416" i="16"/>
  <c r="AR416" i="16"/>
  <c r="AQ416" i="16"/>
  <c r="AP416" i="16"/>
  <c r="AO416" i="16"/>
  <c r="AN416" i="16"/>
  <c r="BP416" i="16" s="1"/>
  <c r="AM416" i="16"/>
  <c r="AL416" i="16"/>
  <c r="AK416" i="16"/>
  <c r="AJ416" i="16"/>
  <c r="AI416" i="16"/>
  <c r="BO416" i="16" s="1"/>
  <c r="AH416" i="16"/>
  <c r="AG416" i="16"/>
  <c r="AF416" i="16"/>
  <c r="AE416" i="16"/>
  <c r="AD416" i="16"/>
  <c r="AC416" i="16"/>
  <c r="AB416" i="16"/>
  <c r="AA416" i="16"/>
  <c r="Z416" i="16"/>
  <c r="BZ416" i="16" s="1"/>
  <c r="Y416" i="16"/>
  <c r="X416" i="16"/>
  <c r="W416" i="16"/>
  <c r="V416" i="16"/>
  <c r="U416" i="16"/>
  <c r="T416" i="16"/>
  <c r="R416" i="16"/>
  <c r="BM416" i="16" s="1"/>
  <c r="Q416" i="16"/>
  <c r="P416" i="16"/>
  <c r="O416" i="16"/>
  <c r="N416" i="16"/>
  <c r="M416" i="16"/>
  <c r="L416" i="16"/>
  <c r="K416" i="16"/>
  <c r="J416" i="16"/>
  <c r="BX416" i="16" s="1"/>
  <c r="I416" i="16"/>
  <c r="H416" i="16"/>
  <c r="G416" i="16"/>
  <c r="F416" i="16"/>
  <c r="BK416" i="16" s="1"/>
  <c r="BZ415" i="16"/>
  <c r="BO415" i="16"/>
  <c r="BI415" i="16"/>
  <c r="BH415" i="16"/>
  <c r="BG415" i="16"/>
  <c r="BF415" i="16"/>
  <c r="BE415" i="16"/>
  <c r="BR415" i="16" s="1"/>
  <c r="BD415" i="16"/>
  <c r="BC415" i="16"/>
  <c r="BB415" i="16"/>
  <c r="BA415" i="16"/>
  <c r="AZ415" i="16"/>
  <c r="AY415" i="16"/>
  <c r="AX415" i="16"/>
  <c r="AW415" i="16"/>
  <c r="BS415" i="16" s="1"/>
  <c r="AV415" i="16"/>
  <c r="BV415" i="16" s="1"/>
  <c r="AU415" i="16"/>
  <c r="AT415" i="16"/>
  <c r="AS415" i="16"/>
  <c r="AR415" i="16"/>
  <c r="AQ415" i="16"/>
  <c r="AP415" i="16"/>
  <c r="AO415" i="16"/>
  <c r="BP415" i="16" s="1"/>
  <c r="AN415" i="16"/>
  <c r="AM415" i="16"/>
  <c r="AL415" i="16"/>
  <c r="AK415" i="16"/>
  <c r="AJ415" i="16"/>
  <c r="AI415" i="16"/>
  <c r="AH415" i="16"/>
  <c r="AG415" i="16"/>
  <c r="AF415" i="16"/>
  <c r="AE415" i="16"/>
  <c r="AD415" i="16"/>
  <c r="AC415" i="16"/>
  <c r="AB415" i="16"/>
  <c r="AA415" i="16"/>
  <c r="Z415" i="16"/>
  <c r="Y415" i="16"/>
  <c r="BN415" i="16" s="1"/>
  <c r="X415" i="16"/>
  <c r="W415" i="16"/>
  <c r="V415" i="16"/>
  <c r="U415" i="16"/>
  <c r="T415" i="16"/>
  <c r="R415" i="16"/>
  <c r="Q415" i="16"/>
  <c r="P415" i="16"/>
  <c r="O415" i="16"/>
  <c r="BM415" i="16" s="1"/>
  <c r="N415" i="16"/>
  <c r="M415" i="16"/>
  <c r="L415" i="16"/>
  <c r="K415" i="16"/>
  <c r="J415" i="16"/>
  <c r="I415" i="16"/>
  <c r="H415" i="16"/>
  <c r="BK415" i="16" s="1"/>
  <c r="G415" i="16"/>
  <c r="F415" i="16"/>
  <c r="BM414" i="16"/>
  <c r="BI414" i="16"/>
  <c r="BH414" i="16"/>
  <c r="BG414" i="16"/>
  <c r="CB414" i="16" s="1"/>
  <c r="BF414" i="16"/>
  <c r="BE414" i="16"/>
  <c r="BD414" i="16"/>
  <c r="BC414" i="16"/>
  <c r="BT414" i="16" s="1"/>
  <c r="BB414" i="16"/>
  <c r="BA414" i="16"/>
  <c r="AZ414" i="16"/>
  <c r="AY414" i="16"/>
  <c r="BV414" i="16" s="1"/>
  <c r="AX414" i="16"/>
  <c r="AW414" i="16"/>
  <c r="AV414" i="16"/>
  <c r="AU414" i="16"/>
  <c r="AT414" i="16"/>
  <c r="AS414" i="16"/>
  <c r="AR414" i="16"/>
  <c r="AQ414" i="16"/>
  <c r="AP414" i="16"/>
  <c r="AO414" i="16"/>
  <c r="AN414" i="16"/>
  <c r="AM414" i="16"/>
  <c r="AL414" i="16"/>
  <c r="AK414" i="16"/>
  <c r="AJ414" i="16"/>
  <c r="AI414" i="16"/>
  <c r="AH414" i="16"/>
  <c r="AG414" i="16"/>
  <c r="AF414" i="16"/>
  <c r="AE414" i="16"/>
  <c r="AD414" i="16"/>
  <c r="AC414" i="16"/>
  <c r="AB414" i="16"/>
  <c r="AA414" i="16"/>
  <c r="Z414" i="16"/>
  <c r="Y414" i="16"/>
  <c r="X414" i="16"/>
  <c r="W414" i="16"/>
  <c r="V414" i="16"/>
  <c r="U414" i="16"/>
  <c r="T414" i="16"/>
  <c r="R414" i="16"/>
  <c r="Q414" i="16"/>
  <c r="P414" i="16"/>
  <c r="O414" i="16"/>
  <c r="N414" i="16"/>
  <c r="M414" i="16"/>
  <c r="L414" i="16"/>
  <c r="K414" i="16"/>
  <c r="J414" i="16"/>
  <c r="I414" i="16"/>
  <c r="H414" i="16"/>
  <c r="G414" i="16"/>
  <c r="F414" i="16"/>
  <c r="BK414" i="16" s="1"/>
  <c r="BR413" i="16"/>
  <c r="BI413" i="16"/>
  <c r="BH413" i="16"/>
  <c r="BG413" i="16"/>
  <c r="BF413" i="16"/>
  <c r="BE413" i="16"/>
  <c r="BD413" i="16"/>
  <c r="BC413" i="16"/>
  <c r="BB413" i="16"/>
  <c r="BA413" i="16"/>
  <c r="AZ413" i="16"/>
  <c r="AY413" i="16"/>
  <c r="AX413" i="16"/>
  <c r="AW413" i="16"/>
  <c r="BS413" i="16" s="1"/>
  <c r="AV413" i="16"/>
  <c r="AU413" i="16"/>
  <c r="AT413" i="16"/>
  <c r="AS413" i="16"/>
  <c r="AR413" i="16"/>
  <c r="AQ413" i="16"/>
  <c r="AP413" i="16"/>
  <c r="AO413" i="16"/>
  <c r="BP413" i="16" s="1"/>
  <c r="AN413" i="16"/>
  <c r="AM413" i="16"/>
  <c r="AL413" i="16"/>
  <c r="AK413" i="16"/>
  <c r="BO413" i="16" s="1"/>
  <c r="AJ413" i="16"/>
  <c r="AI413" i="16"/>
  <c r="AH413" i="16"/>
  <c r="AG413" i="16"/>
  <c r="AF413" i="16"/>
  <c r="AE413" i="16"/>
  <c r="AD413" i="16"/>
  <c r="AC413" i="16"/>
  <c r="AB413" i="16"/>
  <c r="AA413" i="16"/>
  <c r="Z413" i="16"/>
  <c r="BZ413" i="16" s="1"/>
  <c r="Y413" i="16"/>
  <c r="BN413" i="16" s="1"/>
  <c r="X413" i="16"/>
  <c r="W413" i="16"/>
  <c r="V413" i="16"/>
  <c r="U413" i="16"/>
  <c r="T413" i="16"/>
  <c r="R413" i="16"/>
  <c r="Q413" i="16"/>
  <c r="P413" i="16"/>
  <c r="O413" i="16"/>
  <c r="N413" i="16"/>
  <c r="M413" i="16"/>
  <c r="L413" i="16"/>
  <c r="K413" i="16"/>
  <c r="J413" i="16"/>
  <c r="I413" i="16"/>
  <c r="H413" i="16"/>
  <c r="BK413" i="16" s="1"/>
  <c r="G413" i="16"/>
  <c r="F413" i="16"/>
  <c r="CA412" i="16"/>
  <c r="BI412" i="16"/>
  <c r="BH412" i="16"/>
  <c r="CB412" i="16" s="1"/>
  <c r="BG412" i="16"/>
  <c r="BF412" i="16"/>
  <c r="BE412" i="16"/>
  <c r="BD412" i="16"/>
  <c r="BC412" i="16"/>
  <c r="BB412" i="16"/>
  <c r="BA412" i="16"/>
  <c r="AZ412" i="16"/>
  <c r="AY412" i="16"/>
  <c r="AX412" i="16"/>
  <c r="AW412" i="16"/>
  <c r="AV412" i="16"/>
  <c r="AU412" i="16"/>
  <c r="AT412" i="16"/>
  <c r="AS412" i="16"/>
  <c r="AR412" i="16"/>
  <c r="AQ412" i="16"/>
  <c r="AP412" i="16"/>
  <c r="AO412" i="16"/>
  <c r="AN412" i="16"/>
  <c r="BP412" i="16" s="1"/>
  <c r="AM412" i="16"/>
  <c r="AL412" i="16"/>
  <c r="AK412" i="16"/>
  <c r="AJ412" i="16"/>
  <c r="AI412" i="16"/>
  <c r="AH412" i="16"/>
  <c r="AG412" i="16"/>
  <c r="AF412" i="16"/>
  <c r="AE412" i="16"/>
  <c r="AD412" i="16"/>
  <c r="AC412" i="16"/>
  <c r="AB412" i="16"/>
  <c r="AA412" i="16"/>
  <c r="Z412" i="16"/>
  <c r="Y412" i="16"/>
  <c r="X412" i="16"/>
  <c r="W412" i="16"/>
  <c r="V412" i="16"/>
  <c r="U412" i="16"/>
  <c r="T412" i="16"/>
  <c r="R412" i="16"/>
  <c r="Q412" i="16"/>
  <c r="P412" i="16"/>
  <c r="O412" i="16"/>
  <c r="BM412" i="16" s="1"/>
  <c r="N412" i="16"/>
  <c r="M412" i="16"/>
  <c r="L412" i="16"/>
  <c r="K412" i="16"/>
  <c r="BL412" i="16" s="1"/>
  <c r="J412" i="16"/>
  <c r="I412" i="16"/>
  <c r="H412" i="16"/>
  <c r="G412" i="16"/>
  <c r="F412" i="16"/>
  <c r="BS411" i="16"/>
  <c r="BK411" i="16"/>
  <c r="BI411" i="16"/>
  <c r="BH411" i="16"/>
  <c r="BG411" i="16"/>
  <c r="CB411" i="16" s="1"/>
  <c r="BF411" i="16"/>
  <c r="BE411" i="16"/>
  <c r="BR411" i="16" s="1"/>
  <c r="BD411" i="16"/>
  <c r="BC411" i="16"/>
  <c r="BB411" i="16"/>
  <c r="BT411" i="16" s="1"/>
  <c r="BA411" i="16"/>
  <c r="AZ411" i="16"/>
  <c r="AY411" i="16"/>
  <c r="AX411" i="16"/>
  <c r="AW411" i="16"/>
  <c r="AV411" i="16"/>
  <c r="AU411" i="16"/>
  <c r="AT411" i="16"/>
  <c r="AS411" i="16"/>
  <c r="AR411" i="16"/>
  <c r="AQ411" i="16"/>
  <c r="AP411" i="16"/>
  <c r="AO411" i="16"/>
  <c r="AN411" i="16"/>
  <c r="AM411" i="16"/>
  <c r="AL411" i="16"/>
  <c r="BO411" i="16" s="1"/>
  <c r="AK411" i="16"/>
  <c r="AJ411" i="16"/>
  <c r="AI411" i="16"/>
  <c r="CA411" i="16" s="1"/>
  <c r="AH411" i="16"/>
  <c r="AG411" i="16"/>
  <c r="AF411" i="16"/>
  <c r="AE411" i="16"/>
  <c r="AD411" i="16"/>
  <c r="AC411" i="16"/>
  <c r="AB411" i="16"/>
  <c r="AA411" i="16"/>
  <c r="Z411" i="16"/>
  <c r="Y411" i="16"/>
  <c r="X411" i="16"/>
  <c r="W411" i="16"/>
  <c r="V411" i="16"/>
  <c r="U411" i="16"/>
  <c r="T411" i="16"/>
  <c r="R411" i="16"/>
  <c r="Q411" i="16"/>
  <c r="P411" i="16"/>
  <c r="O411" i="16"/>
  <c r="N411" i="16"/>
  <c r="M411" i="16"/>
  <c r="L411" i="16"/>
  <c r="K411" i="16"/>
  <c r="J411" i="16"/>
  <c r="I411" i="16"/>
  <c r="H411" i="16"/>
  <c r="G411" i="16"/>
  <c r="F411" i="16"/>
  <c r="CB410" i="16"/>
  <c r="BT410" i="16"/>
  <c r="BQ410" i="16"/>
  <c r="BL410" i="16"/>
  <c r="BI410" i="16"/>
  <c r="BH410" i="16"/>
  <c r="BG410" i="16"/>
  <c r="BF410" i="16"/>
  <c r="BE410" i="16"/>
  <c r="BD410" i="16"/>
  <c r="BC410" i="16"/>
  <c r="BB410" i="16"/>
  <c r="BA410" i="16"/>
  <c r="AZ410" i="16"/>
  <c r="AY410" i="16"/>
  <c r="BV410" i="16" s="1"/>
  <c r="AX410" i="16"/>
  <c r="AW410" i="16"/>
  <c r="AV410" i="16"/>
  <c r="AU410" i="16"/>
  <c r="AT410" i="16"/>
  <c r="AS410" i="16"/>
  <c r="AR410" i="16"/>
  <c r="AQ410" i="16"/>
  <c r="AP410" i="16"/>
  <c r="AO410" i="16"/>
  <c r="AN410" i="16"/>
  <c r="BP410" i="16" s="1"/>
  <c r="AM410" i="16"/>
  <c r="AL410" i="16"/>
  <c r="AK410" i="16"/>
  <c r="AJ410" i="16"/>
  <c r="AI410" i="16"/>
  <c r="BO410" i="16" s="1"/>
  <c r="AH410" i="16"/>
  <c r="AG410" i="16"/>
  <c r="AF410" i="16"/>
  <c r="AE410" i="16"/>
  <c r="AD410" i="16"/>
  <c r="AC410" i="16"/>
  <c r="AB410" i="16"/>
  <c r="AA410" i="16"/>
  <c r="Z410" i="16"/>
  <c r="BZ410" i="16" s="1"/>
  <c r="Y410" i="16"/>
  <c r="BN410" i="16" s="1"/>
  <c r="X410" i="16"/>
  <c r="W410" i="16"/>
  <c r="V410" i="16"/>
  <c r="U410" i="16"/>
  <c r="T410" i="16"/>
  <c r="R410" i="16"/>
  <c r="BM410" i="16" s="1"/>
  <c r="Q410" i="16"/>
  <c r="P410" i="16"/>
  <c r="O410" i="16"/>
  <c r="N410" i="16"/>
  <c r="M410" i="16"/>
  <c r="L410" i="16"/>
  <c r="K410" i="16"/>
  <c r="J410" i="16"/>
  <c r="BX410" i="16" s="1"/>
  <c r="I410" i="16"/>
  <c r="H410" i="16"/>
  <c r="G410" i="16"/>
  <c r="F410" i="16"/>
  <c r="BK410" i="16" s="1"/>
  <c r="BZ409" i="16"/>
  <c r="BX409" i="16"/>
  <c r="BO409" i="16"/>
  <c r="BN409" i="16"/>
  <c r="BI409" i="16"/>
  <c r="BH409" i="16"/>
  <c r="BG409" i="16"/>
  <c r="CB409" i="16" s="1"/>
  <c r="BF409" i="16"/>
  <c r="BE409" i="16"/>
  <c r="BR409" i="16" s="1"/>
  <c r="BD409" i="16"/>
  <c r="BC409" i="16"/>
  <c r="BB409" i="16"/>
  <c r="BA409" i="16"/>
  <c r="AZ409" i="16"/>
  <c r="AY409" i="16"/>
  <c r="AX409" i="16"/>
  <c r="AW409" i="16"/>
  <c r="BS409" i="16" s="1"/>
  <c r="AV409" i="16"/>
  <c r="BV409" i="16" s="1"/>
  <c r="AU409" i="16"/>
  <c r="AT409" i="16"/>
  <c r="AS409" i="16"/>
  <c r="AR409" i="16"/>
  <c r="AQ409" i="16"/>
  <c r="AP409" i="16"/>
  <c r="AO409" i="16"/>
  <c r="BP409" i="16" s="1"/>
  <c r="AN409" i="16"/>
  <c r="AM409" i="16"/>
  <c r="AL409" i="16"/>
  <c r="AK409" i="16"/>
  <c r="AJ409" i="16"/>
  <c r="AI409" i="16"/>
  <c r="CA409" i="16" s="1"/>
  <c r="AH409" i="16"/>
  <c r="AG409" i="16"/>
  <c r="AF409" i="16"/>
  <c r="AE409" i="16"/>
  <c r="AD409" i="16"/>
  <c r="AC409" i="16"/>
  <c r="AB409" i="16"/>
  <c r="AA409" i="16"/>
  <c r="Z409" i="16"/>
  <c r="Y409" i="16"/>
  <c r="X409" i="16"/>
  <c r="W409" i="16"/>
  <c r="V409" i="16"/>
  <c r="U409" i="16"/>
  <c r="T409" i="16"/>
  <c r="R409" i="16"/>
  <c r="Q409" i="16"/>
  <c r="P409" i="16"/>
  <c r="O409" i="16"/>
  <c r="BM409" i="16" s="1"/>
  <c r="N409" i="16"/>
  <c r="M409" i="16"/>
  <c r="L409" i="16"/>
  <c r="K409" i="16"/>
  <c r="J409" i="16"/>
  <c r="I409" i="16"/>
  <c r="H409" i="16"/>
  <c r="BK409" i="16" s="1"/>
  <c r="G409" i="16"/>
  <c r="F409" i="16"/>
  <c r="BT408" i="16"/>
  <c r="BL408" i="16"/>
  <c r="BI408" i="16"/>
  <c r="BH408" i="16"/>
  <c r="BG408" i="16"/>
  <c r="CB408" i="16" s="1"/>
  <c r="BF408" i="16"/>
  <c r="BE408" i="16"/>
  <c r="BD408" i="16"/>
  <c r="BC408" i="16"/>
  <c r="BB408" i="16"/>
  <c r="BA408" i="16"/>
  <c r="AZ408" i="16"/>
  <c r="AY408" i="16"/>
  <c r="BV408" i="16" s="1"/>
  <c r="AX408" i="16"/>
  <c r="AW408" i="16"/>
  <c r="AV408" i="16"/>
  <c r="AU408" i="16"/>
  <c r="AT408" i="16"/>
  <c r="AS408" i="16"/>
  <c r="AR408" i="16"/>
  <c r="AQ408" i="16"/>
  <c r="AP408" i="16"/>
  <c r="AO408" i="16"/>
  <c r="AN408" i="16"/>
  <c r="BP408" i="16" s="1"/>
  <c r="AM408" i="16"/>
  <c r="AL408" i="16"/>
  <c r="AK408" i="16"/>
  <c r="AJ408" i="16"/>
  <c r="AI408" i="16"/>
  <c r="BO408" i="16" s="1"/>
  <c r="AH408" i="16"/>
  <c r="AG408" i="16"/>
  <c r="AF408" i="16"/>
  <c r="AE408" i="16"/>
  <c r="AD408" i="16"/>
  <c r="AC408" i="16"/>
  <c r="AB408" i="16"/>
  <c r="AA408" i="16"/>
  <c r="Z408" i="16"/>
  <c r="BZ408" i="16" s="1"/>
  <c r="Y408" i="16"/>
  <c r="X408" i="16"/>
  <c r="W408" i="16"/>
  <c r="V408" i="16"/>
  <c r="U408" i="16"/>
  <c r="T408" i="16"/>
  <c r="R408" i="16"/>
  <c r="BM408" i="16" s="1"/>
  <c r="Q408" i="16"/>
  <c r="P408" i="16"/>
  <c r="O408" i="16"/>
  <c r="N408" i="16"/>
  <c r="M408" i="16"/>
  <c r="L408" i="16"/>
  <c r="K408" i="16"/>
  <c r="J408" i="16"/>
  <c r="BX408" i="16" s="1"/>
  <c r="I408" i="16"/>
  <c r="H408" i="16"/>
  <c r="G408" i="16"/>
  <c r="F408" i="16"/>
  <c r="BK408" i="16" s="1"/>
  <c r="BZ407" i="16"/>
  <c r="BO407" i="16"/>
  <c r="BI407" i="16"/>
  <c r="BH407" i="16"/>
  <c r="BG407" i="16"/>
  <c r="BF407" i="16"/>
  <c r="BE407" i="16"/>
  <c r="BR407" i="16" s="1"/>
  <c r="BD407" i="16"/>
  <c r="BC407" i="16"/>
  <c r="BB407" i="16"/>
  <c r="BA407" i="16"/>
  <c r="AZ407" i="16"/>
  <c r="AY407" i="16"/>
  <c r="AX407" i="16"/>
  <c r="AW407" i="16"/>
  <c r="BS407" i="16" s="1"/>
  <c r="AV407" i="16"/>
  <c r="BV407" i="16" s="1"/>
  <c r="AU407" i="16"/>
  <c r="AT407" i="16"/>
  <c r="AS407" i="16"/>
  <c r="AR407" i="16"/>
  <c r="AQ407" i="16"/>
  <c r="AP407" i="16"/>
  <c r="AO407" i="16"/>
  <c r="BP407" i="16" s="1"/>
  <c r="AN407" i="16"/>
  <c r="AM407" i="16"/>
  <c r="AL407" i="16"/>
  <c r="AK407" i="16"/>
  <c r="AJ407" i="16"/>
  <c r="AI407" i="16"/>
  <c r="AH407" i="16"/>
  <c r="AG407" i="16"/>
  <c r="AF407" i="16"/>
  <c r="AE407" i="16"/>
  <c r="AD407" i="16"/>
  <c r="AC407" i="16"/>
  <c r="AB407" i="16"/>
  <c r="AA407" i="16"/>
  <c r="Z407" i="16"/>
  <c r="Y407" i="16"/>
  <c r="BN407" i="16" s="1"/>
  <c r="X407" i="16"/>
  <c r="W407" i="16"/>
  <c r="V407" i="16"/>
  <c r="U407" i="16"/>
  <c r="T407" i="16"/>
  <c r="R407" i="16"/>
  <c r="Q407" i="16"/>
  <c r="P407" i="16"/>
  <c r="O407" i="16"/>
  <c r="BM407" i="16" s="1"/>
  <c r="N407" i="16"/>
  <c r="M407" i="16"/>
  <c r="L407" i="16"/>
  <c r="K407" i="16"/>
  <c r="J407" i="16"/>
  <c r="I407" i="16"/>
  <c r="H407" i="16"/>
  <c r="BK407" i="16" s="1"/>
  <c r="G407" i="16"/>
  <c r="F407" i="16"/>
  <c r="BI406" i="16"/>
  <c r="BH406" i="16"/>
  <c r="BG406" i="16"/>
  <c r="CB406" i="16" s="1"/>
  <c r="BF406" i="16"/>
  <c r="BE406" i="16"/>
  <c r="BD406" i="16"/>
  <c r="BC406" i="16"/>
  <c r="BT406" i="16" s="1"/>
  <c r="BB406" i="16"/>
  <c r="BA406" i="16"/>
  <c r="AZ406" i="16"/>
  <c r="AY406" i="16"/>
  <c r="BV406" i="16" s="1"/>
  <c r="AX406" i="16"/>
  <c r="AW406" i="16"/>
  <c r="AV406" i="16"/>
  <c r="AU406" i="16"/>
  <c r="AT406" i="16"/>
  <c r="AS406" i="16"/>
  <c r="AR406" i="16"/>
  <c r="AQ406" i="16"/>
  <c r="AP406" i="16"/>
  <c r="AO406" i="16"/>
  <c r="AN406" i="16"/>
  <c r="AM406" i="16"/>
  <c r="AL406" i="16"/>
  <c r="AK406" i="16"/>
  <c r="AJ406" i="16"/>
  <c r="AI406" i="16"/>
  <c r="AH406" i="16"/>
  <c r="AG406" i="16"/>
  <c r="AF406" i="16"/>
  <c r="AE406" i="16"/>
  <c r="AD406" i="16"/>
  <c r="AC406" i="16"/>
  <c r="AB406" i="16"/>
  <c r="AA406" i="16"/>
  <c r="Z406" i="16"/>
  <c r="Y406" i="16"/>
  <c r="X406" i="16"/>
  <c r="W406" i="16"/>
  <c r="V406" i="16"/>
  <c r="U406" i="16"/>
  <c r="T406" i="16"/>
  <c r="R406" i="16"/>
  <c r="BM406" i="16" s="1"/>
  <c r="Q406" i="16"/>
  <c r="P406" i="16"/>
  <c r="O406" i="16"/>
  <c r="N406" i="16"/>
  <c r="M406" i="16"/>
  <c r="L406" i="16"/>
  <c r="K406" i="16"/>
  <c r="J406" i="16"/>
  <c r="I406" i="16"/>
  <c r="H406" i="16"/>
  <c r="G406" i="16"/>
  <c r="F406" i="16"/>
  <c r="BK406" i="16" s="1"/>
  <c r="BI405" i="16"/>
  <c r="BH405" i="16"/>
  <c r="BG405" i="16"/>
  <c r="BF405" i="16"/>
  <c r="BE405" i="16"/>
  <c r="BR405" i="16" s="1"/>
  <c r="BD405" i="16"/>
  <c r="BC405" i="16"/>
  <c r="BB405" i="16"/>
  <c r="BA405" i="16"/>
  <c r="AZ405" i="16"/>
  <c r="AY405" i="16"/>
  <c r="AX405" i="16"/>
  <c r="AW405" i="16"/>
  <c r="BS405" i="16" s="1"/>
  <c r="AV405" i="16"/>
  <c r="AU405" i="16"/>
  <c r="AT405" i="16"/>
  <c r="AS405" i="16"/>
  <c r="AR405" i="16"/>
  <c r="AQ405" i="16"/>
  <c r="AP405" i="16"/>
  <c r="AO405" i="16"/>
  <c r="BP405" i="16" s="1"/>
  <c r="AN405" i="16"/>
  <c r="AM405" i="16"/>
  <c r="AL405" i="16"/>
  <c r="AK405" i="16"/>
  <c r="BO405" i="16" s="1"/>
  <c r="AJ405" i="16"/>
  <c r="AI405" i="16"/>
  <c r="AH405" i="16"/>
  <c r="AG405" i="16"/>
  <c r="AF405" i="16"/>
  <c r="AE405" i="16"/>
  <c r="AD405" i="16"/>
  <c r="AC405" i="16"/>
  <c r="AB405" i="16"/>
  <c r="AA405" i="16"/>
  <c r="Z405" i="16"/>
  <c r="BZ405" i="16" s="1"/>
  <c r="Y405" i="16"/>
  <c r="BN405" i="16" s="1"/>
  <c r="X405" i="16"/>
  <c r="W405" i="16"/>
  <c r="V405" i="16"/>
  <c r="U405" i="16"/>
  <c r="T405" i="16"/>
  <c r="R405" i="16"/>
  <c r="Q405" i="16"/>
  <c r="P405" i="16"/>
  <c r="O405" i="16"/>
  <c r="N405" i="16"/>
  <c r="M405" i="16"/>
  <c r="L405" i="16"/>
  <c r="K405" i="16"/>
  <c r="J405" i="16"/>
  <c r="I405" i="16"/>
  <c r="H405" i="16"/>
  <c r="BK405" i="16" s="1"/>
  <c r="G405" i="16"/>
  <c r="F405" i="16"/>
  <c r="BP404" i="16"/>
  <c r="BI404" i="16"/>
  <c r="BH404" i="16"/>
  <c r="CB404" i="16" s="1"/>
  <c r="BG404" i="16"/>
  <c r="BF404" i="16"/>
  <c r="BE404" i="16"/>
  <c r="BD404" i="16"/>
  <c r="BC404" i="16"/>
  <c r="BB404" i="16"/>
  <c r="BA404" i="16"/>
  <c r="AZ404" i="16"/>
  <c r="AY404" i="16"/>
  <c r="AX404" i="16"/>
  <c r="AW404" i="16"/>
  <c r="AV404" i="16"/>
  <c r="AU404" i="16"/>
  <c r="AT404" i="16"/>
  <c r="AS404" i="16"/>
  <c r="AR404" i="16"/>
  <c r="AQ404" i="16"/>
  <c r="AP404" i="16"/>
  <c r="AO404" i="16"/>
  <c r="AN404" i="16"/>
  <c r="AM404" i="16"/>
  <c r="AL404" i="16"/>
  <c r="AK404" i="16"/>
  <c r="AJ404" i="16"/>
  <c r="CA404" i="16" s="1"/>
  <c r="AI404" i="16"/>
  <c r="AH404" i="16"/>
  <c r="AG404" i="16"/>
  <c r="AF404" i="16"/>
  <c r="AE404" i="16"/>
  <c r="AD404" i="16"/>
  <c r="AC404" i="16"/>
  <c r="AB404" i="16"/>
  <c r="AA404" i="16"/>
  <c r="Z404" i="16"/>
  <c r="Y404" i="16"/>
  <c r="X404" i="16"/>
  <c r="W404" i="16"/>
  <c r="V404" i="16"/>
  <c r="U404" i="16"/>
  <c r="T404" i="16"/>
  <c r="R404" i="16"/>
  <c r="Q404" i="16"/>
  <c r="P404" i="16"/>
  <c r="O404" i="16"/>
  <c r="BM404" i="16" s="1"/>
  <c r="N404" i="16"/>
  <c r="M404" i="16"/>
  <c r="L404" i="16"/>
  <c r="K404" i="16"/>
  <c r="BL404" i="16" s="1"/>
  <c r="J404" i="16"/>
  <c r="I404" i="16"/>
  <c r="H404" i="16"/>
  <c r="G404" i="16"/>
  <c r="F404" i="16"/>
  <c r="BS403" i="16"/>
  <c r="BK403" i="16"/>
  <c r="BI403" i="16"/>
  <c r="BH403" i="16"/>
  <c r="BG403" i="16"/>
  <c r="CB403" i="16" s="1"/>
  <c r="BF403" i="16"/>
  <c r="BE403" i="16"/>
  <c r="BR403" i="16" s="1"/>
  <c r="BD403" i="16"/>
  <c r="BC403" i="16"/>
  <c r="BB403" i="16"/>
  <c r="BT403" i="16" s="1"/>
  <c r="BA403" i="16"/>
  <c r="AZ403" i="16"/>
  <c r="AY403" i="16"/>
  <c r="AX403" i="16"/>
  <c r="AW403" i="16"/>
  <c r="AV403" i="16"/>
  <c r="AU403" i="16"/>
  <c r="AT403" i="16"/>
  <c r="AS403" i="16"/>
  <c r="AR403" i="16"/>
  <c r="AQ403" i="16"/>
  <c r="AP403" i="16"/>
  <c r="AO403" i="16"/>
  <c r="AN403" i="16"/>
  <c r="AM403" i="16"/>
  <c r="AL403" i="16"/>
  <c r="BO403" i="16" s="1"/>
  <c r="AK403" i="16"/>
  <c r="AJ403" i="16"/>
  <c r="AI403" i="16"/>
  <c r="CA403" i="16" s="1"/>
  <c r="AH403" i="16"/>
  <c r="AG403" i="16"/>
  <c r="AF403" i="16"/>
  <c r="AE403" i="16"/>
  <c r="AD403" i="16"/>
  <c r="AC403" i="16"/>
  <c r="AB403" i="16"/>
  <c r="AA403" i="16"/>
  <c r="Z403" i="16"/>
  <c r="Y403" i="16"/>
  <c r="X403" i="16"/>
  <c r="W403" i="16"/>
  <c r="V403" i="16"/>
  <c r="U403" i="16"/>
  <c r="T403" i="16"/>
  <c r="R403" i="16"/>
  <c r="Q403" i="16"/>
  <c r="P403" i="16"/>
  <c r="O403" i="16"/>
  <c r="N403" i="16"/>
  <c r="M403" i="16"/>
  <c r="L403" i="16"/>
  <c r="K403" i="16"/>
  <c r="J403" i="16"/>
  <c r="I403" i="16"/>
  <c r="H403" i="16"/>
  <c r="G403" i="16"/>
  <c r="F403" i="16"/>
  <c r="CB402" i="16"/>
  <c r="BT402" i="16"/>
  <c r="BQ402" i="16"/>
  <c r="BL402" i="16"/>
  <c r="BI402" i="16"/>
  <c r="BH402" i="16"/>
  <c r="BG402" i="16"/>
  <c r="BF402" i="16"/>
  <c r="BE402" i="16"/>
  <c r="BD402" i="16"/>
  <c r="BC402" i="16"/>
  <c r="BB402" i="16"/>
  <c r="BA402" i="16"/>
  <c r="AZ402" i="16"/>
  <c r="AY402" i="16"/>
  <c r="BV402" i="16" s="1"/>
  <c r="AX402" i="16"/>
  <c r="AW402" i="16"/>
  <c r="AV402" i="16"/>
  <c r="AU402" i="16"/>
  <c r="AT402" i="16"/>
  <c r="AS402" i="16"/>
  <c r="AR402" i="16"/>
  <c r="AQ402" i="16"/>
  <c r="AP402" i="16"/>
  <c r="AO402" i="16"/>
  <c r="AN402" i="16"/>
  <c r="BP402" i="16" s="1"/>
  <c r="AM402" i="16"/>
  <c r="AL402" i="16"/>
  <c r="AK402" i="16"/>
  <c r="AJ402" i="16"/>
  <c r="AI402" i="16"/>
  <c r="BO402" i="16" s="1"/>
  <c r="AH402" i="16"/>
  <c r="AG402" i="16"/>
  <c r="AF402" i="16"/>
  <c r="AE402" i="16"/>
  <c r="AD402" i="16"/>
  <c r="AC402" i="16"/>
  <c r="AB402" i="16"/>
  <c r="AA402" i="16"/>
  <c r="Z402" i="16"/>
  <c r="BZ402" i="16" s="1"/>
  <c r="Y402" i="16"/>
  <c r="BN402" i="16" s="1"/>
  <c r="X402" i="16"/>
  <c r="W402" i="16"/>
  <c r="V402" i="16"/>
  <c r="U402" i="16"/>
  <c r="T402" i="16"/>
  <c r="R402" i="16"/>
  <c r="BM402" i="16" s="1"/>
  <c r="Q402" i="16"/>
  <c r="P402" i="16"/>
  <c r="O402" i="16"/>
  <c r="N402" i="16"/>
  <c r="M402" i="16"/>
  <c r="L402" i="16"/>
  <c r="K402" i="16"/>
  <c r="J402" i="16"/>
  <c r="BX402" i="16" s="1"/>
  <c r="I402" i="16"/>
  <c r="H402" i="16"/>
  <c r="G402" i="16"/>
  <c r="F402" i="16"/>
  <c r="BK402" i="16" s="1"/>
  <c r="BZ401" i="16"/>
  <c r="BX401" i="16"/>
  <c r="BO401" i="16"/>
  <c r="BN401" i="16"/>
  <c r="BI401" i="16"/>
  <c r="BH401" i="16"/>
  <c r="BG401" i="16"/>
  <c r="CB401" i="16" s="1"/>
  <c r="BF401" i="16"/>
  <c r="BE401" i="16"/>
  <c r="BR401" i="16" s="1"/>
  <c r="BD401" i="16"/>
  <c r="BC401" i="16"/>
  <c r="BB401" i="16"/>
  <c r="BA401" i="16"/>
  <c r="AZ401" i="16"/>
  <c r="AY401" i="16"/>
  <c r="AX401" i="16"/>
  <c r="AW401" i="16"/>
  <c r="BS401" i="16" s="1"/>
  <c r="AV401" i="16"/>
  <c r="BV401" i="16" s="1"/>
  <c r="AU401" i="16"/>
  <c r="AT401" i="16"/>
  <c r="AS401" i="16"/>
  <c r="AR401" i="16"/>
  <c r="AQ401" i="16"/>
  <c r="AP401" i="16"/>
  <c r="AO401" i="16"/>
  <c r="BP401" i="16" s="1"/>
  <c r="AN401" i="16"/>
  <c r="AM401" i="16"/>
  <c r="AL401" i="16"/>
  <c r="AK401" i="16"/>
  <c r="AJ401" i="16"/>
  <c r="AI401" i="16"/>
  <c r="CA401" i="16" s="1"/>
  <c r="AH401" i="16"/>
  <c r="AG401" i="16"/>
  <c r="AF401" i="16"/>
  <c r="AE401" i="16"/>
  <c r="AD401" i="16"/>
  <c r="AC401" i="16"/>
  <c r="AB401" i="16"/>
  <c r="AA401" i="16"/>
  <c r="Z401" i="16"/>
  <c r="Y401" i="16"/>
  <c r="X401" i="16"/>
  <c r="W401" i="16"/>
  <c r="V401" i="16"/>
  <c r="U401" i="16"/>
  <c r="T401" i="16"/>
  <c r="R401" i="16"/>
  <c r="Q401" i="16"/>
  <c r="P401" i="16"/>
  <c r="O401" i="16"/>
  <c r="BM401" i="16" s="1"/>
  <c r="N401" i="16"/>
  <c r="M401" i="16"/>
  <c r="L401" i="16"/>
  <c r="K401" i="16"/>
  <c r="J401" i="16"/>
  <c r="I401" i="16"/>
  <c r="H401" i="16"/>
  <c r="BK401" i="16" s="1"/>
  <c r="G401" i="16"/>
  <c r="F401" i="16"/>
  <c r="BT400" i="16"/>
  <c r="BL400" i="16"/>
  <c r="BI400" i="16"/>
  <c r="BH400" i="16"/>
  <c r="BG400" i="16"/>
  <c r="CB400" i="16" s="1"/>
  <c r="BF400" i="16"/>
  <c r="BE400" i="16"/>
  <c r="BD400" i="16"/>
  <c r="BC400" i="16"/>
  <c r="BB400" i="16"/>
  <c r="BA400" i="16"/>
  <c r="AZ400" i="16"/>
  <c r="AY400" i="16"/>
  <c r="BV400" i="16" s="1"/>
  <c r="AX400" i="16"/>
  <c r="AW400" i="16"/>
  <c r="AV400" i="16"/>
  <c r="AU400" i="16"/>
  <c r="AT400" i="16"/>
  <c r="AS400" i="16"/>
  <c r="AR400" i="16"/>
  <c r="AQ400" i="16"/>
  <c r="AP400" i="16"/>
  <c r="AO400" i="16"/>
  <c r="AN400" i="16"/>
  <c r="BP400" i="16" s="1"/>
  <c r="AM400" i="16"/>
  <c r="AL400" i="16"/>
  <c r="AK400" i="16"/>
  <c r="AJ400" i="16"/>
  <c r="AI400" i="16"/>
  <c r="BO400" i="16" s="1"/>
  <c r="AH400" i="16"/>
  <c r="AG400" i="16"/>
  <c r="AF400" i="16"/>
  <c r="AE400" i="16"/>
  <c r="AD400" i="16"/>
  <c r="AC400" i="16"/>
  <c r="AB400" i="16"/>
  <c r="AA400" i="16"/>
  <c r="Z400" i="16"/>
  <c r="BZ400" i="16" s="1"/>
  <c r="Y400" i="16"/>
  <c r="X400" i="16"/>
  <c r="W400" i="16"/>
  <c r="V400" i="16"/>
  <c r="U400" i="16"/>
  <c r="T400" i="16"/>
  <c r="R400" i="16"/>
  <c r="BM400" i="16" s="1"/>
  <c r="Q400" i="16"/>
  <c r="P400" i="16"/>
  <c r="O400" i="16"/>
  <c r="N400" i="16"/>
  <c r="M400" i="16"/>
  <c r="L400" i="16"/>
  <c r="K400" i="16"/>
  <c r="J400" i="16"/>
  <c r="BX400" i="16" s="1"/>
  <c r="I400" i="16"/>
  <c r="H400" i="16"/>
  <c r="G400" i="16"/>
  <c r="F400" i="16"/>
  <c r="BK400" i="16" s="1"/>
  <c r="BZ399" i="16"/>
  <c r="BO399" i="16"/>
  <c r="BI399" i="16"/>
  <c r="BH399" i="16"/>
  <c r="BG399" i="16"/>
  <c r="BF399" i="16"/>
  <c r="BE399" i="16"/>
  <c r="BR399" i="16" s="1"/>
  <c r="BD399" i="16"/>
  <c r="BC399" i="16"/>
  <c r="BB399" i="16"/>
  <c r="BA399" i="16"/>
  <c r="AZ399" i="16"/>
  <c r="AY399" i="16"/>
  <c r="AX399" i="16"/>
  <c r="AW399" i="16"/>
  <c r="BS399" i="16" s="1"/>
  <c r="AV399" i="16"/>
  <c r="BV399" i="16" s="1"/>
  <c r="AU399" i="16"/>
  <c r="AT399" i="16"/>
  <c r="AS399" i="16"/>
  <c r="AR399" i="16"/>
  <c r="AQ399" i="16"/>
  <c r="AP399" i="16"/>
  <c r="AO399" i="16"/>
  <c r="BP399" i="16" s="1"/>
  <c r="AN399" i="16"/>
  <c r="AM399" i="16"/>
  <c r="AL399" i="16"/>
  <c r="AK399" i="16"/>
  <c r="AJ399" i="16"/>
  <c r="AI399" i="16"/>
  <c r="AH399" i="16"/>
  <c r="AG399" i="16"/>
  <c r="AF399" i="16"/>
  <c r="AE399" i="16"/>
  <c r="AD399" i="16"/>
  <c r="AC399" i="16"/>
  <c r="AB399" i="16"/>
  <c r="AA399" i="16"/>
  <c r="Z399" i="16"/>
  <c r="Y399" i="16"/>
  <c r="BN399" i="16" s="1"/>
  <c r="X399" i="16"/>
  <c r="W399" i="16"/>
  <c r="V399" i="16"/>
  <c r="U399" i="16"/>
  <c r="T399" i="16"/>
  <c r="R399" i="16"/>
  <c r="Q399" i="16"/>
  <c r="P399" i="16"/>
  <c r="O399" i="16"/>
  <c r="BM399" i="16" s="1"/>
  <c r="N399" i="16"/>
  <c r="M399" i="16"/>
  <c r="L399" i="16"/>
  <c r="K399" i="16"/>
  <c r="J399" i="16"/>
  <c r="I399" i="16"/>
  <c r="H399" i="16"/>
  <c r="BK399" i="16" s="1"/>
  <c r="G399" i="16"/>
  <c r="F399" i="16"/>
  <c r="F561" i="16" s="1"/>
  <c r="G561" i="16" s="1"/>
  <c r="BI398" i="16"/>
  <c r="BH398" i="16"/>
  <c r="BG398" i="16"/>
  <c r="CB398" i="16" s="1"/>
  <c r="BF398" i="16"/>
  <c r="BE398" i="16"/>
  <c r="BD398" i="16"/>
  <c r="BC398" i="16"/>
  <c r="BT398" i="16" s="1"/>
  <c r="BB398" i="16"/>
  <c r="BA398" i="16"/>
  <c r="AZ398" i="16"/>
  <c r="AY398" i="16"/>
  <c r="BV398" i="16" s="1"/>
  <c r="AX398" i="16"/>
  <c r="AW398" i="16"/>
  <c r="AV398" i="16"/>
  <c r="AU398" i="16"/>
  <c r="AT398" i="16"/>
  <c r="AS398" i="16"/>
  <c r="AR398" i="16"/>
  <c r="AQ398" i="16"/>
  <c r="AP398" i="16"/>
  <c r="AO398" i="16"/>
  <c r="AN398" i="16"/>
  <c r="BP398" i="16" s="1"/>
  <c r="AM398" i="16"/>
  <c r="AL398" i="16"/>
  <c r="AK398" i="16"/>
  <c r="AJ398" i="16"/>
  <c r="AI398" i="16"/>
  <c r="AH398" i="16"/>
  <c r="AG398" i="16"/>
  <c r="AF398" i="16"/>
  <c r="AE398" i="16"/>
  <c r="AD398" i="16"/>
  <c r="AC398" i="16"/>
  <c r="AB398" i="16"/>
  <c r="AA398" i="16"/>
  <c r="Z398" i="16"/>
  <c r="Y398" i="16"/>
  <c r="X398" i="16"/>
  <c r="W398" i="16"/>
  <c r="V398" i="16"/>
  <c r="U398" i="16"/>
  <c r="T398" i="16"/>
  <c r="R398" i="16"/>
  <c r="BM398" i="16" s="1"/>
  <c r="Q398" i="16"/>
  <c r="P398" i="16"/>
  <c r="O398" i="16"/>
  <c r="N398" i="16"/>
  <c r="M398" i="16"/>
  <c r="L398" i="16"/>
  <c r="K398" i="16"/>
  <c r="J398" i="16"/>
  <c r="I398" i="16"/>
  <c r="H398" i="16"/>
  <c r="G398" i="16"/>
  <c r="F398" i="16"/>
  <c r="BK398" i="16" s="1"/>
  <c r="BI397" i="16"/>
  <c r="BH397" i="16"/>
  <c r="BG397" i="16"/>
  <c r="BF397" i="16"/>
  <c r="BE397" i="16"/>
  <c r="BR397" i="16" s="1"/>
  <c r="BD397" i="16"/>
  <c r="BC397" i="16"/>
  <c r="BB397" i="16"/>
  <c r="BA397" i="16"/>
  <c r="AZ397" i="16"/>
  <c r="AY397" i="16"/>
  <c r="AX397" i="16"/>
  <c r="AW397" i="16"/>
  <c r="BS397" i="16" s="1"/>
  <c r="AV397" i="16"/>
  <c r="AU397" i="16"/>
  <c r="AT397" i="16"/>
  <c r="AS397" i="16"/>
  <c r="AR397" i="16"/>
  <c r="AQ397" i="16"/>
  <c r="AP397" i="16"/>
  <c r="AO397" i="16"/>
  <c r="BP397" i="16" s="1"/>
  <c r="AN397" i="16"/>
  <c r="AM397" i="16"/>
  <c r="AL397" i="16"/>
  <c r="AK397" i="16"/>
  <c r="BO397" i="16" s="1"/>
  <c r="AJ397" i="16"/>
  <c r="AI397" i="16"/>
  <c r="AH397" i="16"/>
  <c r="AG397" i="16"/>
  <c r="AF397" i="16"/>
  <c r="AE397" i="16"/>
  <c r="AD397" i="16"/>
  <c r="AC397" i="16"/>
  <c r="AB397" i="16"/>
  <c r="AA397" i="16"/>
  <c r="Z397" i="16"/>
  <c r="BZ397" i="16" s="1"/>
  <c r="Y397" i="16"/>
  <c r="BN397" i="16" s="1"/>
  <c r="X397" i="16"/>
  <c r="W397" i="16"/>
  <c r="V397" i="16"/>
  <c r="U397" i="16"/>
  <c r="T397" i="16"/>
  <c r="R397" i="16"/>
  <c r="Q397" i="16"/>
  <c r="P397" i="16"/>
  <c r="O397" i="16"/>
  <c r="N397" i="16"/>
  <c r="M397" i="16"/>
  <c r="L397" i="16"/>
  <c r="K397" i="16"/>
  <c r="J397" i="16"/>
  <c r="I397" i="16"/>
  <c r="H397" i="16"/>
  <c r="BK397" i="16" s="1"/>
  <c r="G397" i="16"/>
  <c r="F397" i="16"/>
  <c r="BI396" i="16"/>
  <c r="BH396" i="16"/>
  <c r="CB396" i="16" s="1"/>
  <c r="BG396" i="16"/>
  <c r="BF396" i="16"/>
  <c r="BE396" i="16"/>
  <c r="BD396" i="16"/>
  <c r="BC396" i="16"/>
  <c r="BB396" i="16"/>
  <c r="BA396" i="16"/>
  <c r="AZ396" i="16"/>
  <c r="AY396" i="16"/>
  <c r="AX396" i="16"/>
  <c r="AW396" i="16"/>
  <c r="AV396" i="16"/>
  <c r="AU396" i="16"/>
  <c r="AT396" i="16"/>
  <c r="AS396" i="16"/>
  <c r="AR396" i="16"/>
  <c r="AQ396" i="16"/>
  <c r="AP396" i="16"/>
  <c r="AO396" i="16"/>
  <c r="AN396" i="16"/>
  <c r="BP396" i="16" s="1"/>
  <c r="AM396" i="16"/>
  <c r="AL396" i="16"/>
  <c r="AK396" i="16"/>
  <c r="AJ396" i="16"/>
  <c r="CA396" i="16" s="1"/>
  <c r="AI396" i="16"/>
  <c r="AH396" i="16"/>
  <c r="AG396" i="16"/>
  <c r="AF396" i="16"/>
  <c r="AE396" i="16"/>
  <c r="AD396" i="16"/>
  <c r="AC396" i="16"/>
  <c r="AB396" i="16"/>
  <c r="AA396" i="16"/>
  <c r="Z396" i="16"/>
  <c r="Y396" i="16"/>
  <c r="X396" i="16"/>
  <c r="W396" i="16"/>
  <c r="V396" i="16"/>
  <c r="U396" i="16"/>
  <c r="T396" i="16"/>
  <c r="R396" i="16"/>
  <c r="Q396" i="16"/>
  <c r="P396" i="16"/>
  <c r="O396" i="16"/>
  <c r="BM396" i="16" s="1"/>
  <c r="N396" i="16"/>
  <c r="M396" i="16"/>
  <c r="L396" i="16"/>
  <c r="K396" i="16"/>
  <c r="BL396" i="16" s="1"/>
  <c r="J396" i="16"/>
  <c r="I396" i="16"/>
  <c r="H396" i="16"/>
  <c r="G396" i="16"/>
  <c r="F396" i="16"/>
  <c r="BK395" i="16"/>
  <c r="BI395" i="16"/>
  <c r="BH395" i="16"/>
  <c r="BG395" i="16"/>
  <c r="CB395" i="16" s="1"/>
  <c r="BF395" i="16"/>
  <c r="BE395" i="16"/>
  <c r="BD395" i="16"/>
  <c r="BC395" i="16"/>
  <c r="BB395" i="16"/>
  <c r="BT395" i="16" s="1"/>
  <c r="BA395" i="16"/>
  <c r="AZ395" i="16"/>
  <c r="AY395" i="16"/>
  <c r="AX395" i="16"/>
  <c r="BS395" i="16" s="1"/>
  <c r="AW395" i="16"/>
  <c r="AV395" i="16"/>
  <c r="AU395" i="16"/>
  <c r="AT395" i="16"/>
  <c r="AS395" i="16"/>
  <c r="AR395" i="16"/>
  <c r="AQ395" i="16"/>
  <c r="AP395" i="16"/>
  <c r="AO395" i="16"/>
  <c r="AN395" i="16"/>
  <c r="AM395" i="16"/>
  <c r="AL395" i="16"/>
  <c r="BO395" i="16" s="1"/>
  <c r="AK395" i="16"/>
  <c r="AJ395" i="16"/>
  <c r="AI395" i="16"/>
  <c r="CA395" i="16" s="1"/>
  <c r="AH395" i="16"/>
  <c r="AG395" i="16"/>
  <c r="AF395" i="16"/>
  <c r="AE395" i="16"/>
  <c r="AD395" i="16"/>
  <c r="AC395" i="16"/>
  <c r="AB395" i="16"/>
  <c r="AA395" i="16"/>
  <c r="Z395" i="16"/>
  <c r="Y395" i="16"/>
  <c r="X395" i="16"/>
  <c r="W395" i="16"/>
  <c r="V395" i="16"/>
  <c r="U395" i="16"/>
  <c r="T395" i="16"/>
  <c r="R395" i="16"/>
  <c r="Q395" i="16"/>
  <c r="P395" i="16"/>
  <c r="O395" i="16"/>
  <c r="N395" i="16"/>
  <c r="M395" i="16"/>
  <c r="L395" i="16"/>
  <c r="K395" i="16"/>
  <c r="J395" i="16"/>
  <c r="I395" i="16"/>
  <c r="H395" i="16"/>
  <c r="G395" i="16"/>
  <c r="F395" i="16"/>
  <c r="CB394" i="16"/>
  <c r="BT394" i="16"/>
  <c r="BQ394" i="16"/>
  <c r="BL394" i="16"/>
  <c r="BI394" i="16"/>
  <c r="BH394" i="16"/>
  <c r="BG394" i="16"/>
  <c r="BF394" i="16"/>
  <c r="BE394" i="16"/>
  <c r="BD394" i="16"/>
  <c r="BC394" i="16"/>
  <c r="BB394" i="16"/>
  <c r="BA394" i="16"/>
  <c r="AZ394" i="16"/>
  <c r="AY394" i="16"/>
  <c r="BV394" i="16" s="1"/>
  <c r="AX394" i="16"/>
  <c r="AW394" i="16"/>
  <c r="AV394" i="16"/>
  <c r="AU394" i="16"/>
  <c r="AT394" i="16"/>
  <c r="AS394" i="16"/>
  <c r="AR394" i="16"/>
  <c r="AQ394" i="16"/>
  <c r="AP394" i="16"/>
  <c r="AO394" i="16"/>
  <c r="AN394" i="16"/>
  <c r="BP394" i="16" s="1"/>
  <c r="AM394" i="16"/>
  <c r="AL394" i="16"/>
  <c r="AK394" i="16"/>
  <c r="AJ394" i="16"/>
  <c r="AI394" i="16"/>
  <c r="BO394" i="16" s="1"/>
  <c r="AH394" i="16"/>
  <c r="AG394" i="16"/>
  <c r="AF394" i="16"/>
  <c r="AE394" i="16"/>
  <c r="AD394" i="16"/>
  <c r="AC394" i="16"/>
  <c r="AB394" i="16"/>
  <c r="AA394" i="16"/>
  <c r="Z394" i="16"/>
  <c r="BZ394" i="16" s="1"/>
  <c r="Y394" i="16"/>
  <c r="BN394" i="16" s="1"/>
  <c r="X394" i="16"/>
  <c r="W394" i="16"/>
  <c r="V394" i="16"/>
  <c r="U394" i="16"/>
  <c r="T394" i="16"/>
  <c r="R394" i="16"/>
  <c r="BM394" i="16" s="1"/>
  <c r="Q394" i="16"/>
  <c r="P394" i="16"/>
  <c r="O394" i="16"/>
  <c r="N394" i="16"/>
  <c r="M394" i="16"/>
  <c r="L394" i="16"/>
  <c r="K394" i="16"/>
  <c r="J394" i="16"/>
  <c r="BX394" i="16" s="1"/>
  <c r="I394" i="16"/>
  <c r="H394" i="16"/>
  <c r="G394" i="16"/>
  <c r="F394" i="16"/>
  <c r="BK394" i="16" s="1"/>
  <c r="BZ393" i="16"/>
  <c r="BX393" i="16"/>
  <c r="BO393" i="16"/>
  <c r="BN393" i="16"/>
  <c r="BI393" i="16"/>
  <c r="BH393" i="16"/>
  <c r="BG393" i="16"/>
  <c r="CB393" i="16" s="1"/>
  <c r="BF393" i="16"/>
  <c r="BE393" i="16"/>
  <c r="BR393" i="16" s="1"/>
  <c r="BD393" i="16"/>
  <c r="BC393" i="16"/>
  <c r="BB393" i="16"/>
  <c r="BA393" i="16"/>
  <c r="AZ393" i="16"/>
  <c r="AY393" i="16"/>
  <c r="AX393" i="16"/>
  <c r="AW393" i="16"/>
  <c r="BS393" i="16" s="1"/>
  <c r="AV393" i="16"/>
  <c r="BV393" i="16" s="1"/>
  <c r="AU393" i="16"/>
  <c r="AT393" i="16"/>
  <c r="AS393" i="16"/>
  <c r="AR393" i="16"/>
  <c r="AQ393" i="16"/>
  <c r="AP393" i="16"/>
  <c r="AO393" i="16"/>
  <c r="BP393" i="16" s="1"/>
  <c r="AN393" i="16"/>
  <c r="AM393" i="16"/>
  <c r="AL393" i="16"/>
  <c r="AK393" i="16"/>
  <c r="AJ393" i="16"/>
  <c r="AI393" i="16"/>
  <c r="CA393" i="16" s="1"/>
  <c r="AH393" i="16"/>
  <c r="AG393" i="16"/>
  <c r="AF393" i="16"/>
  <c r="AE393" i="16"/>
  <c r="AD393" i="16"/>
  <c r="AC393" i="16"/>
  <c r="AB393" i="16"/>
  <c r="AA393" i="16"/>
  <c r="Z393" i="16"/>
  <c r="Y393" i="16"/>
  <c r="X393" i="16"/>
  <c r="W393" i="16"/>
  <c r="V393" i="16"/>
  <c r="U393" i="16"/>
  <c r="T393" i="16"/>
  <c r="R393" i="16"/>
  <c r="Q393" i="16"/>
  <c r="P393" i="16"/>
  <c r="O393" i="16"/>
  <c r="BM393" i="16" s="1"/>
  <c r="N393" i="16"/>
  <c r="M393" i="16"/>
  <c r="L393" i="16"/>
  <c r="K393" i="16"/>
  <c r="J393" i="16"/>
  <c r="I393" i="16"/>
  <c r="H393" i="16"/>
  <c r="BK393" i="16" s="1"/>
  <c r="G393" i="16"/>
  <c r="F393" i="16"/>
  <c r="BT392" i="16"/>
  <c r="BL392" i="16"/>
  <c r="BI392" i="16"/>
  <c r="BH392" i="16"/>
  <c r="BG392" i="16"/>
  <c r="CB392" i="16" s="1"/>
  <c r="BF392" i="16"/>
  <c r="BE392" i="16"/>
  <c r="BD392" i="16"/>
  <c r="BC392" i="16"/>
  <c r="BB392" i="16"/>
  <c r="BA392" i="16"/>
  <c r="AZ392" i="16"/>
  <c r="AY392" i="16"/>
  <c r="BV392" i="16" s="1"/>
  <c r="AX392" i="16"/>
  <c r="AW392" i="16"/>
  <c r="AV392" i="16"/>
  <c r="AU392" i="16"/>
  <c r="AT392" i="16"/>
  <c r="AS392" i="16"/>
  <c r="AR392" i="16"/>
  <c r="AQ392" i="16"/>
  <c r="AP392" i="16"/>
  <c r="AO392" i="16"/>
  <c r="AN392" i="16"/>
  <c r="BP392" i="16" s="1"/>
  <c r="AM392" i="16"/>
  <c r="AL392" i="16"/>
  <c r="AK392" i="16"/>
  <c r="AJ392" i="16"/>
  <c r="AI392" i="16"/>
  <c r="BO392" i="16" s="1"/>
  <c r="AH392" i="16"/>
  <c r="AG392" i="16"/>
  <c r="AF392" i="16"/>
  <c r="AE392" i="16"/>
  <c r="AD392" i="16"/>
  <c r="AC392" i="16"/>
  <c r="AB392" i="16"/>
  <c r="AA392" i="16"/>
  <c r="Z392" i="16"/>
  <c r="BZ392" i="16" s="1"/>
  <c r="Y392" i="16"/>
  <c r="X392" i="16"/>
  <c r="W392" i="16"/>
  <c r="V392" i="16"/>
  <c r="U392" i="16"/>
  <c r="T392" i="16"/>
  <c r="R392" i="16"/>
  <c r="BM392" i="16" s="1"/>
  <c r="Q392" i="16"/>
  <c r="P392" i="16"/>
  <c r="O392" i="16"/>
  <c r="N392" i="16"/>
  <c r="M392" i="16"/>
  <c r="L392" i="16"/>
  <c r="K392" i="16"/>
  <c r="J392" i="16"/>
  <c r="BX392" i="16" s="1"/>
  <c r="I392" i="16"/>
  <c r="H392" i="16"/>
  <c r="G392" i="16"/>
  <c r="F392" i="16"/>
  <c r="BK392" i="16" s="1"/>
  <c r="BZ391" i="16"/>
  <c r="BO391" i="16"/>
  <c r="BI391" i="16"/>
  <c r="BH391" i="16"/>
  <c r="BG391" i="16"/>
  <c r="BF391" i="16"/>
  <c r="BE391" i="16"/>
  <c r="BR391" i="16" s="1"/>
  <c r="BD391" i="16"/>
  <c r="BC391" i="16"/>
  <c r="BB391" i="16"/>
  <c r="BA391" i="16"/>
  <c r="AZ391" i="16"/>
  <c r="AY391" i="16"/>
  <c r="AX391" i="16"/>
  <c r="AW391" i="16"/>
  <c r="BS391" i="16" s="1"/>
  <c r="AV391" i="16"/>
  <c r="BV391" i="16" s="1"/>
  <c r="AU391" i="16"/>
  <c r="AT391" i="16"/>
  <c r="AS391" i="16"/>
  <c r="AR391" i="16"/>
  <c r="AQ391" i="16"/>
  <c r="AP391" i="16"/>
  <c r="AO391" i="16"/>
  <c r="BP391" i="16" s="1"/>
  <c r="AN391" i="16"/>
  <c r="AM391" i="16"/>
  <c r="AL391" i="16"/>
  <c r="AK391" i="16"/>
  <c r="AJ391" i="16"/>
  <c r="AI391" i="16"/>
  <c r="AH391" i="16"/>
  <c r="AG391" i="16"/>
  <c r="AF391" i="16"/>
  <c r="AE391" i="16"/>
  <c r="AD391" i="16"/>
  <c r="AC391" i="16"/>
  <c r="AB391" i="16"/>
  <c r="AA391" i="16"/>
  <c r="Z391" i="16"/>
  <c r="Y391" i="16"/>
  <c r="BN391" i="16" s="1"/>
  <c r="X391" i="16"/>
  <c r="W391" i="16"/>
  <c r="V391" i="16"/>
  <c r="U391" i="16"/>
  <c r="T391" i="16"/>
  <c r="R391" i="16"/>
  <c r="Q391" i="16"/>
  <c r="P391" i="16"/>
  <c r="O391" i="16"/>
  <c r="BM391" i="16" s="1"/>
  <c r="N391" i="16"/>
  <c r="M391" i="16"/>
  <c r="L391" i="16"/>
  <c r="K391" i="16"/>
  <c r="J391" i="16"/>
  <c r="I391" i="16"/>
  <c r="H391" i="16"/>
  <c r="BK391" i="16" s="1"/>
  <c r="G391" i="16"/>
  <c r="F391" i="16"/>
  <c r="BI390" i="16"/>
  <c r="BH390" i="16"/>
  <c r="BG390" i="16"/>
  <c r="CB390" i="16" s="1"/>
  <c r="BF390" i="16"/>
  <c r="BE390" i="16"/>
  <c r="BD390" i="16"/>
  <c r="BC390" i="16"/>
  <c r="BT390" i="16" s="1"/>
  <c r="BB390" i="16"/>
  <c r="BA390" i="16"/>
  <c r="AZ390" i="16"/>
  <c r="AY390" i="16"/>
  <c r="BV390" i="16" s="1"/>
  <c r="AX390" i="16"/>
  <c r="AW390" i="16"/>
  <c r="AV390" i="16"/>
  <c r="AU390" i="16"/>
  <c r="AT390" i="16"/>
  <c r="AS390" i="16"/>
  <c r="AR390" i="16"/>
  <c r="AQ390" i="16"/>
  <c r="AP390" i="16"/>
  <c r="AO390" i="16"/>
  <c r="AN390" i="16"/>
  <c r="AM390" i="16"/>
  <c r="AL390" i="16"/>
  <c r="AK390" i="16"/>
  <c r="AJ390" i="16"/>
  <c r="AI390" i="16"/>
  <c r="AH390" i="16"/>
  <c r="AG390" i="16"/>
  <c r="AF390" i="16"/>
  <c r="AE390" i="16"/>
  <c r="AD390" i="16"/>
  <c r="AC390" i="16"/>
  <c r="AB390" i="16"/>
  <c r="AA390" i="16"/>
  <c r="Z390" i="16"/>
  <c r="Y390" i="16"/>
  <c r="X390" i="16"/>
  <c r="W390" i="16"/>
  <c r="V390" i="16"/>
  <c r="U390" i="16"/>
  <c r="T390" i="16"/>
  <c r="R390" i="16"/>
  <c r="BM390" i="16" s="1"/>
  <c r="Q390" i="16"/>
  <c r="P390" i="16"/>
  <c r="O390" i="16"/>
  <c r="N390" i="16"/>
  <c r="M390" i="16"/>
  <c r="L390" i="16"/>
  <c r="K390" i="16"/>
  <c r="J390" i="16"/>
  <c r="I390" i="16"/>
  <c r="H390" i="16"/>
  <c r="G390" i="16"/>
  <c r="F390" i="16"/>
  <c r="BK390" i="16" s="1"/>
  <c r="BI389" i="16"/>
  <c r="BH389" i="16"/>
  <c r="BG389" i="16"/>
  <c r="BF389" i="16"/>
  <c r="BE389" i="16"/>
  <c r="BR389" i="16" s="1"/>
  <c r="BD389" i="16"/>
  <c r="BC389" i="16"/>
  <c r="BB389" i="16"/>
  <c r="BA389" i="16"/>
  <c r="AZ389" i="16"/>
  <c r="AY389" i="16"/>
  <c r="AX389" i="16"/>
  <c r="AW389" i="16"/>
  <c r="BS389" i="16" s="1"/>
  <c r="AV389" i="16"/>
  <c r="AU389" i="16"/>
  <c r="AT389" i="16"/>
  <c r="AS389" i="16"/>
  <c r="AR389" i="16"/>
  <c r="AQ389" i="16"/>
  <c r="AP389" i="16"/>
  <c r="AO389" i="16"/>
  <c r="BP389" i="16" s="1"/>
  <c r="AN389" i="16"/>
  <c r="AM389" i="16"/>
  <c r="AL389" i="16"/>
  <c r="AK389" i="16"/>
  <c r="BO389" i="16" s="1"/>
  <c r="AJ389" i="16"/>
  <c r="AI389" i="16"/>
  <c r="AH389" i="16"/>
  <c r="AG389" i="16"/>
  <c r="AF389" i="16"/>
  <c r="AE389" i="16"/>
  <c r="AD389" i="16"/>
  <c r="AC389" i="16"/>
  <c r="AB389" i="16"/>
  <c r="AA389" i="16"/>
  <c r="Z389" i="16"/>
  <c r="BZ389" i="16" s="1"/>
  <c r="Y389" i="16"/>
  <c r="BN389" i="16" s="1"/>
  <c r="X389" i="16"/>
  <c r="W389" i="16"/>
  <c r="V389" i="16"/>
  <c r="U389" i="16"/>
  <c r="T389" i="16"/>
  <c r="R389" i="16"/>
  <c r="Q389" i="16"/>
  <c r="P389" i="16"/>
  <c r="O389" i="16"/>
  <c r="N389" i="16"/>
  <c r="M389" i="16"/>
  <c r="L389" i="16"/>
  <c r="K389" i="16"/>
  <c r="J389" i="16"/>
  <c r="I389" i="16"/>
  <c r="H389" i="16"/>
  <c r="BK389" i="16" s="1"/>
  <c r="G389" i="16"/>
  <c r="F389" i="16"/>
  <c r="BI388" i="16"/>
  <c r="BH388" i="16"/>
  <c r="CB388" i="16" s="1"/>
  <c r="BG388" i="16"/>
  <c r="BF388" i="16"/>
  <c r="BE388" i="16"/>
  <c r="BD388" i="16"/>
  <c r="BC388" i="16"/>
  <c r="BB388" i="16"/>
  <c r="BA388" i="16"/>
  <c r="AZ388" i="16"/>
  <c r="AY388" i="16"/>
  <c r="AX388" i="16"/>
  <c r="AW388" i="16"/>
  <c r="AV388" i="16"/>
  <c r="AU388" i="16"/>
  <c r="AT388" i="16"/>
  <c r="AS388" i="16"/>
  <c r="AR388" i="16"/>
  <c r="AQ388" i="16"/>
  <c r="AP388" i="16"/>
  <c r="AO388" i="16"/>
  <c r="AN388" i="16"/>
  <c r="BP388" i="16" s="1"/>
  <c r="AM388" i="16"/>
  <c r="AL388" i="16"/>
  <c r="AK388" i="16"/>
  <c r="AJ388" i="16"/>
  <c r="CA388" i="16" s="1"/>
  <c r="AI388" i="16"/>
  <c r="AH388" i="16"/>
  <c r="AG388" i="16"/>
  <c r="AF388" i="16"/>
  <c r="AE388" i="16"/>
  <c r="AD388" i="16"/>
  <c r="AC388" i="16"/>
  <c r="AB388" i="16"/>
  <c r="AA388" i="16"/>
  <c r="Z388" i="16"/>
  <c r="Y388" i="16"/>
  <c r="X388" i="16"/>
  <c r="W388" i="16"/>
  <c r="V388" i="16"/>
  <c r="U388" i="16"/>
  <c r="T388" i="16"/>
  <c r="R388" i="16"/>
  <c r="Q388" i="16"/>
  <c r="P388" i="16"/>
  <c r="O388" i="16"/>
  <c r="BM388" i="16" s="1"/>
  <c r="N388" i="16"/>
  <c r="M388" i="16"/>
  <c r="L388" i="16"/>
  <c r="K388" i="16"/>
  <c r="BL388" i="16" s="1"/>
  <c r="J388" i="16"/>
  <c r="I388" i="16"/>
  <c r="H388" i="16"/>
  <c r="G388" i="16"/>
  <c r="F388" i="16"/>
  <c r="BS387" i="16"/>
  <c r="BK387" i="16"/>
  <c r="BI387" i="16"/>
  <c r="BH387" i="16"/>
  <c r="BG387" i="16"/>
  <c r="CB387" i="16" s="1"/>
  <c r="BF387" i="16"/>
  <c r="BE387" i="16"/>
  <c r="BR387" i="16" s="1"/>
  <c r="BD387" i="16"/>
  <c r="BC387" i="16"/>
  <c r="BB387" i="16"/>
  <c r="BT387" i="16" s="1"/>
  <c r="BA387" i="16"/>
  <c r="AZ387" i="16"/>
  <c r="AY387" i="16"/>
  <c r="AX387" i="16"/>
  <c r="AW387" i="16"/>
  <c r="AV387" i="16"/>
  <c r="AU387" i="16"/>
  <c r="AT387" i="16"/>
  <c r="AS387" i="16"/>
  <c r="AR387" i="16"/>
  <c r="AQ387" i="16"/>
  <c r="AP387" i="16"/>
  <c r="AO387" i="16"/>
  <c r="AN387" i="16"/>
  <c r="AM387" i="16"/>
  <c r="AL387" i="16"/>
  <c r="BO387" i="16" s="1"/>
  <c r="AK387" i="16"/>
  <c r="AJ387" i="16"/>
  <c r="AI387" i="16"/>
  <c r="CA387" i="16" s="1"/>
  <c r="AH387" i="16"/>
  <c r="AG387" i="16"/>
  <c r="AF387" i="16"/>
  <c r="AE387" i="16"/>
  <c r="AD387" i="16"/>
  <c r="AC387" i="16"/>
  <c r="AB387" i="16"/>
  <c r="AA387" i="16"/>
  <c r="Z387" i="16"/>
  <c r="Y387" i="16"/>
  <c r="X387" i="16"/>
  <c r="W387" i="16"/>
  <c r="V387" i="16"/>
  <c r="U387" i="16"/>
  <c r="T387" i="16"/>
  <c r="R387" i="16"/>
  <c r="Q387" i="16"/>
  <c r="P387" i="16"/>
  <c r="O387" i="16"/>
  <c r="N387" i="16"/>
  <c r="M387" i="16"/>
  <c r="L387" i="16"/>
  <c r="K387" i="16"/>
  <c r="J387" i="16"/>
  <c r="I387" i="16"/>
  <c r="H387" i="16"/>
  <c r="G387" i="16"/>
  <c r="F387" i="16"/>
  <c r="F539" i="16" s="1"/>
  <c r="G539" i="16" s="1"/>
  <c r="H539" i="16" s="1"/>
  <c r="CB386" i="16"/>
  <c r="BT386" i="16"/>
  <c r="BQ386" i="16"/>
  <c r="BL386" i="16"/>
  <c r="BI386" i="16"/>
  <c r="BH386" i="16"/>
  <c r="BG386" i="16"/>
  <c r="BF386" i="16"/>
  <c r="BE386" i="16"/>
  <c r="BD386" i="16"/>
  <c r="BC386" i="16"/>
  <c r="BB386" i="16"/>
  <c r="BA386" i="16"/>
  <c r="AZ386" i="16"/>
  <c r="AY386" i="16"/>
  <c r="BV386" i="16" s="1"/>
  <c r="AX386" i="16"/>
  <c r="AW386" i="16"/>
  <c r="AV386" i="16"/>
  <c r="AU386" i="16"/>
  <c r="AT386" i="16"/>
  <c r="AS386" i="16"/>
  <c r="AR386" i="16"/>
  <c r="AQ386" i="16"/>
  <c r="AP386" i="16"/>
  <c r="AO386" i="16"/>
  <c r="AN386" i="16"/>
  <c r="BP386" i="16" s="1"/>
  <c r="AM386" i="16"/>
  <c r="AL386" i="16"/>
  <c r="AK386" i="16"/>
  <c r="AJ386" i="16"/>
  <c r="AI386" i="16"/>
  <c r="BO386" i="16" s="1"/>
  <c r="AH386" i="16"/>
  <c r="AG386" i="16"/>
  <c r="AF386" i="16"/>
  <c r="AE386" i="16"/>
  <c r="AD386" i="16"/>
  <c r="AC386" i="16"/>
  <c r="AB386" i="16"/>
  <c r="AA386" i="16"/>
  <c r="Z386" i="16"/>
  <c r="BZ386" i="16" s="1"/>
  <c r="Y386" i="16"/>
  <c r="BN386" i="16" s="1"/>
  <c r="X386" i="16"/>
  <c r="W386" i="16"/>
  <c r="V386" i="16"/>
  <c r="U386" i="16"/>
  <c r="T386" i="16"/>
  <c r="R386" i="16"/>
  <c r="BM386" i="16" s="1"/>
  <c r="Q386" i="16"/>
  <c r="P386" i="16"/>
  <c r="O386" i="16"/>
  <c r="N386" i="16"/>
  <c r="M386" i="16"/>
  <c r="L386" i="16"/>
  <c r="K386" i="16"/>
  <c r="J386" i="16"/>
  <c r="BX386" i="16" s="1"/>
  <c r="I386" i="16"/>
  <c r="H386" i="16"/>
  <c r="G386" i="16"/>
  <c r="F386" i="16"/>
  <c r="BK386" i="16" s="1"/>
  <c r="BZ385" i="16"/>
  <c r="BX385" i="16"/>
  <c r="BO385" i="16"/>
  <c r="BN385" i="16"/>
  <c r="BI385" i="16"/>
  <c r="BH385" i="16"/>
  <c r="BG385" i="16"/>
  <c r="CB385" i="16" s="1"/>
  <c r="BF385" i="16"/>
  <c r="BE385" i="16"/>
  <c r="BR385" i="16" s="1"/>
  <c r="BD385" i="16"/>
  <c r="BC385" i="16"/>
  <c r="BB385" i="16"/>
  <c r="BA385" i="16"/>
  <c r="AZ385" i="16"/>
  <c r="AY385" i="16"/>
  <c r="AX385" i="16"/>
  <c r="AW385" i="16"/>
  <c r="BS385" i="16" s="1"/>
  <c r="AV385" i="16"/>
  <c r="BV385" i="16" s="1"/>
  <c r="AU385" i="16"/>
  <c r="AT385" i="16"/>
  <c r="AS385" i="16"/>
  <c r="AR385" i="16"/>
  <c r="AQ385" i="16"/>
  <c r="AP385" i="16"/>
  <c r="AO385" i="16"/>
  <c r="BP385" i="16" s="1"/>
  <c r="AN385" i="16"/>
  <c r="AM385" i="16"/>
  <c r="AL385" i="16"/>
  <c r="AK385" i="16"/>
  <c r="AJ385" i="16"/>
  <c r="AI385" i="16"/>
  <c r="CA385" i="16" s="1"/>
  <c r="AH385" i="16"/>
  <c r="AG385" i="16"/>
  <c r="AF385" i="16"/>
  <c r="AE385" i="16"/>
  <c r="AD385" i="16"/>
  <c r="AC385" i="16"/>
  <c r="AB385" i="16"/>
  <c r="AA385" i="16"/>
  <c r="Z385" i="16"/>
  <c r="Y385" i="16"/>
  <c r="X385" i="16"/>
  <c r="W385" i="16"/>
  <c r="V385" i="16"/>
  <c r="U385" i="16"/>
  <c r="T385" i="16"/>
  <c r="R385" i="16"/>
  <c r="Q385" i="16"/>
  <c r="P385" i="16"/>
  <c r="O385" i="16"/>
  <c r="BM385" i="16" s="1"/>
  <c r="N385" i="16"/>
  <c r="M385" i="16"/>
  <c r="L385" i="16"/>
  <c r="K385" i="16"/>
  <c r="J385" i="16"/>
  <c r="I385" i="16"/>
  <c r="H385" i="16"/>
  <c r="BK385" i="16" s="1"/>
  <c r="G385" i="16"/>
  <c r="F385" i="16"/>
  <c r="BT384" i="16"/>
  <c r="BL384" i="16"/>
  <c r="BI384" i="16"/>
  <c r="BH384" i="16"/>
  <c r="BG384" i="16"/>
  <c r="CB384" i="16" s="1"/>
  <c r="BF384" i="16"/>
  <c r="BE384" i="16"/>
  <c r="BD384" i="16"/>
  <c r="BC384" i="16"/>
  <c r="BB384" i="16"/>
  <c r="BA384" i="16"/>
  <c r="AZ384" i="16"/>
  <c r="AY384" i="16"/>
  <c r="BV384" i="16" s="1"/>
  <c r="AX384" i="16"/>
  <c r="AW384" i="16"/>
  <c r="AV384" i="16"/>
  <c r="AU384" i="16"/>
  <c r="AT384" i="16"/>
  <c r="AS384" i="16"/>
  <c r="AR384" i="16"/>
  <c r="AQ384" i="16"/>
  <c r="AP384" i="16"/>
  <c r="AO384" i="16"/>
  <c r="AN384" i="16"/>
  <c r="BP384" i="16" s="1"/>
  <c r="AM384" i="16"/>
  <c r="AL384" i="16"/>
  <c r="AK384" i="16"/>
  <c r="AJ384" i="16"/>
  <c r="AI384" i="16"/>
  <c r="BO384" i="16" s="1"/>
  <c r="AH384" i="16"/>
  <c r="AG384" i="16"/>
  <c r="AF384" i="16"/>
  <c r="AE384" i="16"/>
  <c r="AD384" i="16"/>
  <c r="AC384" i="16"/>
  <c r="AB384" i="16"/>
  <c r="AA384" i="16"/>
  <c r="Z384" i="16"/>
  <c r="BZ384" i="16" s="1"/>
  <c r="Y384" i="16"/>
  <c r="X384" i="16"/>
  <c r="W384" i="16"/>
  <c r="V384" i="16"/>
  <c r="U384" i="16"/>
  <c r="T384" i="16"/>
  <c r="R384" i="16"/>
  <c r="BM384" i="16" s="1"/>
  <c r="Q384" i="16"/>
  <c r="P384" i="16"/>
  <c r="O384" i="16"/>
  <c r="N384" i="16"/>
  <c r="M384" i="16"/>
  <c r="L384" i="16"/>
  <c r="K384" i="16"/>
  <c r="J384" i="16"/>
  <c r="I384" i="16"/>
  <c r="H384" i="16"/>
  <c r="G384" i="16"/>
  <c r="F384" i="16"/>
  <c r="BK384" i="16" s="1"/>
  <c r="BZ383" i="16"/>
  <c r="BR383" i="16"/>
  <c r="BO383" i="16"/>
  <c r="BI383" i="16"/>
  <c r="BH383" i="16"/>
  <c r="BG383" i="16"/>
  <c r="BF383" i="16"/>
  <c r="BE383" i="16"/>
  <c r="BD383" i="16"/>
  <c r="BC383" i="16"/>
  <c r="BB383" i="16"/>
  <c r="BA383" i="16"/>
  <c r="AZ383" i="16"/>
  <c r="AY383" i="16"/>
  <c r="AX383" i="16"/>
  <c r="AW383" i="16"/>
  <c r="BS383" i="16" s="1"/>
  <c r="AV383" i="16"/>
  <c r="BV383" i="16" s="1"/>
  <c r="AU383" i="16"/>
  <c r="AT383" i="16"/>
  <c r="AS383" i="16"/>
  <c r="AR383" i="16"/>
  <c r="AQ383" i="16"/>
  <c r="AP383" i="16"/>
  <c r="AO383" i="16"/>
  <c r="BP383" i="16" s="1"/>
  <c r="AN383" i="16"/>
  <c r="AM383" i="16"/>
  <c r="AL383" i="16"/>
  <c r="AK383" i="16"/>
  <c r="AJ383" i="16"/>
  <c r="AI383" i="16"/>
  <c r="AH383" i="16"/>
  <c r="AG383" i="16"/>
  <c r="AF383" i="16"/>
  <c r="AE383" i="16"/>
  <c r="AD383" i="16"/>
  <c r="AC383" i="16"/>
  <c r="AB383" i="16"/>
  <c r="AA383" i="16"/>
  <c r="Z383" i="16"/>
  <c r="Y383" i="16"/>
  <c r="BN383" i="16" s="1"/>
  <c r="X383" i="16"/>
  <c r="W383" i="16"/>
  <c r="V383" i="16"/>
  <c r="U383" i="16"/>
  <c r="T383" i="16"/>
  <c r="R383" i="16"/>
  <c r="Q383" i="16"/>
  <c r="P383" i="16"/>
  <c r="O383" i="16"/>
  <c r="BM383" i="16" s="1"/>
  <c r="N383" i="16"/>
  <c r="M383" i="16"/>
  <c r="L383" i="16"/>
  <c r="K383" i="16"/>
  <c r="J383" i="16"/>
  <c r="I383" i="16"/>
  <c r="H383" i="16"/>
  <c r="BK383" i="16" s="1"/>
  <c r="G383" i="16"/>
  <c r="F383" i="16"/>
  <c r="BI382" i="16"/>
  <c r="BH382" i="16"/>
  <c r="BG382" i="16"/>
  <c r="CB382" i="16" s="1"/>
  <c r="BF382" i="16"/>
  <c r="BE382" i="16"/>
  <c r="BD382" i="16"/>
  <c r="BC382" i="16"/>
  <c r="BT382" i="16" s="1"/>
  <c r="BB382" i="16"/>
  <c r="BA382" i="16"/>
  <c r="AZ382" i="16"/>
  <c r="AY382" i="16"/>
  <c r="BV382" i="16" s="1"/>
  <c r="AX382" i="16"/>
  <c r="AW382" i="16"/>
  <c r="AV382" i="16"/>
  <c r="AU382" i="16"/>
  <c r="AT382" i="16"/>
  <c r="AS382" i="16"/>
  <c r="AR382" i="16"/>
  <c r="AQ382" i="16"/>
  <c r="AP382" i="16"/>
  <c r="AO382" i="16"/>
  <c r="AN382" i="16"/>
  <c r="AM382" i="16"/>
  <c r="AL382" i="16"/>
  <c r="AK382" i="16"/>
  <c r="AJ382" i="16"/>
  <c r="AI382" i="16"/>
  <c r="AH382" i="16"/>
  <c r="AG382" i="16"/>
  <c r="AF382" i="16"/>
  <c r="AE382" i="16"/>
  <c r="AD382" i="16"/>
  <c r="AC382" i="16"/>
  <c r="AB382" i="16"/>
  <c r="AA382" i="16"/>
  <c r="Z382" i="16"/>
  <c r="Y382" i="16"/>
  <c r="X382" i="16"/>
  <c r="W382" i="16"/>
  <c r="V382" i="16"/>
  <c r="U382" i="16"/>
  <c r="T382" i="16"/>
  <c r="R382" i="16"/>
  <c r="BM382" i="16" s="1"/>
  <c r="Q382" i="16"/>
  <c r="P382" i="16"/>
  <c r="O382" i="16"/>
  <c r="N382" i="16"/>
  <c r="M382" i="16"/>
  <c r="L382" i="16"/>
  <c r="K382" i="16"/>
  <c r="J382" i="16"/>
  <c r="I382" i="16"/>
  <c r="H382" i="16"/>
  <c r="G382" i="16"/>
  <c r="F382" i="16"/>
  <c r="BK382" i="16" s="1"/>
  <c r="BR381" i="16"/>
  <c r="BI381" i="16"/>
  <c r="BH381" i="16"/>
  <c r="BG381" i="16"/>
  <c r="BF381" i="16"/>
  <c r="BE381" i="16"/>
  <c r="BD381" i="16"/>
  <c r="BC381" i="16"/>
  <c r="BB381" i="16"/>
  <c r="BA381" i="16"/>
  <c r="AZ381" i="16"/>
  <c r="AY381" i="16"/>
  <c r="AX381" i="16"/>
  <c r="AW381" i="16"/>
  <c r="BS381" i="16" s="1"/>
  <c r="AV381" i="16"/>
  <c r="AU381" i="16"/>
  <c r="AT381" i="16"/>
  <c r="AS381" i="16"/>
  <c r="AR381" i="16"/>
  <c r="AQ381" i="16"/>
  <c r="AP381" i="16"/>
  <c r="AO381" i="16"/>
  <c r="BP381" i="16" s="1"/>
  <c r="AN381" i="16"/>
  <c r="AM381" i="16"/>
  <c r="AL381" i="16"/>
  <c r="AK381" i="16"/>
  <c r="BO381" i="16" s="1"/>
  <c r="AJ381" i="16"/>
  <c r="AI381" i="16"/>
  <c r="AH381" i="16"/>
  <c r="AG381" i="16"/>
  <c r="AF381" i="16"/>
  <c r="AE381" i="16"/>
  <c r="AD381" i="16"/>
  <c r="AC381" i="16"/>
  <c r="AB381" i="16"/>
  <c r="AA381" i="16"/>
  <c r="Z381" i="16"/>
  <c r="BZ381" i="16" s="1"/>
  <c r="Y381" i="16"/>
  <c r="BN381" i="16" s="1"/>
  <c r="X381" i="16"/>
  <c r="W381" i="16"/>
  <c r="V381" i="16"/>
  <c r="U381" i="16"/>
  <c r="T381" i="16"/>
  <c r="R381" i="16"/>
  <c r="Q381" i="16"/>
  <c r="P381" i="16"/>
  <c r="O381" i="16"/>
  <c r="N381" i="16"/>
  <c r="M381" i="16"/>
  <c r="L381" i="16"/>
  <c r="K381" i="16"/>
  <c r="J381" i="16"/>
  <c r="I381" i="16"/>
  <c r="H381" i="16"/>
  <c r="BK381" i="16" s="1"/>
  <c r="G381" i="16"/>
  <c r="F381" i="16"/>
  <c r="BI380" i="16"/>
  <c r="BH380" i="16"/>
  <c r="CB380" i="16" s="1"/>
  <c r="BG380" i="16"/>
  <c r="BF380" i="16"/>
  <c r="BE380" i="16"/>
  <c r="BD380" i="16"/>
  <c r="BC380" i="16"/>
  <c r="BB380" i="16"/>
  <c r="BA380" i="16"/>
  <c r="AZ380" i="16"/>
  <c r="AY380" i="16"/>
  <c r="AX380" i="16"/>
  <c r="AW380" i="16"/>
  <c r="AV380" i="16"/>
  <c r="AU380" i="16"/>
  <c r="AT380" i="16"/>
  <c r="AS380" i="16"/>
  <c r="AR380" i="16"/>
  <c r="AQ380" i="16"/>
  <c r="AP380" i="16"/>
  <c r="AO380" i="16"/>
  <c r="AN380" i="16"/>
  <c r="BP380" i="16" s="1"/>
  <c r="AM380" i="16"/>
  <c r="AL380" i="16"/>
  <c r="AK380" i="16"/>
  <c r="AJ380" i="16"/>
  <c r="CA380" i="16" s="1"/>
  <c r="AI380" i="16"/>
  <c r="AH380" i="16"/>
  <c r="AG380" i="16"/>
  <c r="AF380" i="16"/>
  <c r="AE380" i="16"/>
  <c r="AD380" i="16"/>
  <c r="AC380" i="16"/>
  <c r="AB380" i="16"/>
  <c r="AA380" i="16"/>
  <c r="Z380" i="16"/>
  <c r="Y380" i="16"/>
  <c r="X380" i="16"/>
  <c r="W380" i="16"/>
  <c r="V380" i="16"/>
  <c r="U380" i="16"/>
  <c r="T380" i="16"/>
  <c r="R380" i="16"/>
  <c r="Q380" i="16"/>
  <c r="P380" i="16"/>
  <c r="O380" i="16"/>
  <c r="BM380" i="16" s="1"/>
  <c r="N380" i="16"/>
  <c r="M380" i="16"/>
  <c r="L380" i="16"/>
  <c r="K380" i="16"/>
  <c r="BL380" i="16" s="1"/>
  <c r="J380" i="16"/>
  <c r="I380" i="16"/>
  <c r="H380" i="16"/>
  <c r="G380" i="16"/>
  <c r="F380" i="16"/>
  <c r="BS379" i="16"/>
  <c r="BK379" i="16"/>
  <c r="BI379" i="16"/>
  <c r="BH379" i="16"/>
  <c r="BG379" i="16"/>
  <c r="CB379" i="16" s="1"/>
  <c r="BF379" i="16"/>
  <c r="BE379" i="16"/>
  <c r="BR379" i="16" s="1"/>
  <c r="BD379" i="16"/>
  <c r="BC379" i="16"/>
  <c r="BB379" i="16"/>
  <c r="BT379" i="16" s="1"/>
  <c r="BA379" i="16"/>
  <c r="AZ379" i="16"/>
  <c r="AY379" i="16"/>
  <c r="AX379" i="16"/>
  <c r="AW379" i="16"/>
  <c r="AV379" i="16"/>
  <c r="AU379" i="16"/>
  <c r="AT379" i="16"/>
  <c r="AS379" i="16"/>
  <c r="AR379" i="16"/>
  <c r="AQ379" i="16"/>
  <c r="AP379" i="16"/>
  <c r="AO379" i="16"/>
  <c r="AN379" i="16"/>
  <c r="AM379" i="16"/>
  <c r="AL379" i="16"/>
  <c r="BO379" i="16" s="1"/>
  <c r="AK379" i="16"/>
  <c r="AJ379" i="16"/>
  <c r="AI379" i="16"/>
  <c r="CA379" i="16" s="1"/>
  <c r="AH379" i="16"/>
  <c r="AG379" i="16"/>
  <c r="AF379" i="16"/>
  <c r="AE379" i="16"/>
  <c r="AD379" i="16"/>
  <c r="AC379" i="16"/>
  <c r="AB379" i="16"/>
  <c r="AA379" i="16"/>
  <c r="Z379" i="16"/>
  <c r="Y379" i="16"/>
  <c r="X379" i="16"/>
  <c r="W379" i="16"/>
  <c r="V379" i="16"/>
  <c r="U379" i="16"/>
  <c r="T379" i="16"/>
  <c r="R379" i="16"/>
  <c r="Q379" i="16"/>
  <c r="P379" i="16"/>
  <c r="O379" i="16"/>
  <c r="N379" i="16"/>
  <c r="M379" i="16"/>
  <c r="L379" i="16"/>
  <c r="K379" i="16"/>
  <c r="J379" i="16"/>
  <c r="I379" i="16"/>
  <c r="H379" i="16"/>
  <c r="G379" i="16"/>
  <c r="F379" i="16"/>
  <c r="CB378" i="16"/>
  <c r="BT378" i="16"/>
  <c r="BQ378" i="16"/>
  <c r="BL378" i="16"/>
  <c r="BI378" i="16"/>
  <c r="BH378" i="16"/>
  <c r="BG378" i="16"/>
  <c r="BF378" i="16"/>
  <c r="BE378" i="16"/>
  <c r="BD378" i="16"/>
  <c r="BC378" i="16"/>
  <c r="BB378" i="16"/>
  <c r="BA378" i="16"/>
  <c r="AZ378" i="16"/>
  <c r="AY378" i="16"/>
  <c r="BV378" i="16" s="1"/>
  <c r="AX378" i="16"/>
  <c r="AW378" i="16"/>
  <c r="AV378" i="16"/>
  <c r="AU378" i="16"/>
  <c r="AT378" i="16"/>
  <c r="AS378" i="16"/>
  <c r="AR378" i="16"/>
  <c r="AQ378" i="16"/>
  <c r="AP378" i="16"/>
  <c r="AO378" i="16"/>
  <c r="AN378" i="16"/>
  <c r="BP378" i="16" s="1"/>
  <c r="AM378" i="16"/>
  <c r="AL378" i="16"/>
  <c r="AK378" i="16"/>
  <c r="AJ378" i="16"/>
  <c r="AI378" i="16"/>
  <c r="BO378" i="16" s="1"/>
  <c r="AH378" i="16"/>
  <c r="AG378" i="16"/>
  <c r="AF378" i="16"/>
  <c r="AE378" i="16"/>
  <c r="AD378" i="16"/>
  <c r="AC378" i="16"/>
  <c r="AB378" i="16"/>
  <c r="AA378" i="16"/>
  <c r="Z378" i="16"/>
  <c r="BZ378" i="16" s="1"/>
  <c r="Y378" i="16"/>
  <c r="BN378" i="16" s="1"/>
  <c r="X378" i="16"/>
  <c r="W378" i="16"/>
  <c r="V378" i="16"/>
  <c r="U378" i="16"/>
  <c r="T378" i="16"/>
  <c r="R378" i="16"/>
  <c r="BM378" i="16" s="1"/>
  <c r="Q378" i="16"/>
  <c r="P378" i="16"/>
  <c r="O378" i="16"/>
  <c r="N378" i="16"/>
  <c r="M378" i="16"/>
  <c r="L378" i="16"/>
  <c r="K378" i="16"/>
  <c r="J378" i="16"/>
  <c r="BX378" i="16" s="1"/>
  <c r="I378" i="16"/>
  <c r="H378" i="16"/>
  <c r="G378" i="16"/>
  <c r="F378" i="16"/>
  <c r="BK378" i="16" s="1"/>
  <c r="BZ377" i="16"/>
  <c r="BX377" i="16"/>
  <c r="BO377" i="16"/>
  <c r="BN377" i="16"/>
  <c r="BI377" i="16"/>
  <c r="BH377" i="16"/>
  <c r="BG377" i="16"/>
  <c r="CB377" i="16" s="1"/>
  <c r="BF377" i="16"/>
  <c r="BE377" i="16"/>
  <c r="BR377" i="16" s="1"/>
  <c r="BD377" i="16"/>
  <c r="BC377" i="16"/>
  <c r="BB377" i="16"/>
  <c r="BA377" i="16"/>
  <c r="AZ377" i="16"/>
  <c r="AY377" i="16"/>
  <c r="AX377" i="16"/>
  <c r="AW377" i="16"/>
  <c r="BS377" i="16" s="1"/>
  <c r="AV377" i="16"/>
  <c r="BV377" i="16" s="1"/>
  <c r="AU377" i="16"/>
  <c r="AT377" i="16"/>
  <c r="AS377" i="16"/>
  <c r="AR377" i="16"/>
  <c r="AQ377" i="16"/>
  <c r="AP377" i="16"/>
  <c r="AO377" i="16"/>
  <c r="BP377" i="16" s="1"/>
  <c r="AN377" i="16"/>
  <c r="AM377" i="16"/>
  <c r="AL377" i="16"/>
  <c r="AK377" i="16"/>
  <c r="AJ377" i="16"/>
  <c r="AI377" i="16"/>
  <c r="CA377" i="16" s="1"/>
  <c r="AH377" i="16"/>
  <c r="AG377" i="16"/>
  <c r="AF377" i="16"/>
  <c r="AE377" i="16"/>
  <c r="AD377" i="16"/>
  <c r="AC377" i="16"/>
  <c r="AB377" i="16"/>
  <c r="AA377" i="16"/>
  <c r="Z377" i="16"/>
  <c r="Y377" i="16"/>
  <c r="X377" i="16"/>
  <c r="W377" i="16"/>
  <c r="V377" i="16"/>
  <c r="U377" i="16"/>
  <c r="T377" i="16"/>
  <c r="R377" i="16"/>
  <c r="Q377" i="16"/>
  <c r="P377" i="16"/>
  <c r="O377" i="16"/>
  <c r="BM377" i="16" s="1"/>
  <c r="N377" i="16"/>
  <c r="M377" i="16"/>
  <c r="L377" i="16"/>
  <c r="K377" i="16"/>
  <c r="J377" i="16"/>
  <c r="I377" i="16"/>
  <c r="H377" i="16"/>
  <c r="BK377" i="16" s="1"/>
  <c r="G377" i="16"/>
  <c r="F377" i="16"/>
  <c r="BT376" i="16"/>
  <c r="BL376" i="16"/>
  <c r="BI376" i="16"/>
  <c r="BH376" i="16"/>
  <c r="BG376" i="16"/>
  <c r="CB376" i="16" s="1"/>
  <c r="BF376" i="16"/>
  <c r="BE376" i="16"/>
  <c r="BD376" i="16"/>
  <c r="BC376" i="16"/>
  <c r="BB376" i="16"/>
  <c r="BA376" i="16"/>
  <c r="AZ376" i="16"/>
  <c r="AY376" i="16"/>
  <c r="BV376" i="16" s="1"/>
  <c r="AX376" i="16"/>
  <c r="AW376" i="16"/>
  <c r="AV376" i="16"/>
  <c r="AU376" i="16"/>
  <c r="AT376" i="16"/>
  <c r="AS376" i="16"/>
  <c r="AR376" i="16"/>
  <c r="AQ376" i="16"/>
  <c r="AP376" i="16"/>
  <c r="AO376" i="16"/>
  <c r="AN376" i="16"/>
  <c r="BP376" i="16" s="1"/>
  <c r="AM376" i="16"/>
  <c r="AL376" i="16"/>
  <c r="AK376" i="16"/>
  <c r="AJ376" i="16"/>
  <c r="AI376" i="16"/>
  <c r="BO376" i="16" s="1"/>
  <c r="AH376" i="16"/>
  <c r="AG376" i="16"/>
  <c r="AF376" i="16"/>
  <c r="AE376" i="16"/>
  <c r="AD376" i="16"/>
  <c r="AC376" i="16"/>
  <c r="AB376" i="16"/>
  <c r="AA376" i="16"/>
  <c r="Z376" i="16"/>
  <c r="BZ376" i="16" s="1"/>
  <c r="Y376" i="16"/>
  <c r="X376" i="16"/>
  <c r="W376" i="16"/>
  <c r="V376" i="16"/>
  <c r="U376" i="16"/>
  <c r="T376" i="16"/>
  <c r="R376" i="16"/>
  <c r="BM376" i="16" s="1"/>
  <c r="Q376" i="16"/>
  <c r="P376" i="16"/>
  <c r="O376" i="16"/>
  <c r="N376" i="16"/>
  <c r="M376" i="16"/>
  <c r="L376" i="16"/>
  <c r="K376" i="16"/>
  <c r="J376" i="16"/>
  <c r="BX376" i="16" s="1"/>
  <c r="I376" i="16"/>
  <c r="H376" i="16"/>
  <c r="G376" i="16"/>
  <c r="F376" i="16"/>
  <c r="BK376" i="16" s="1"/>
  <c r="BZ375" i="16"/>
  <c r="BO375" i="16"/>
  <c r="BI375" i="16"/>
  <c r="BH375" i="16"/>
  <c r="BG375" i="16"/>
  <c r="BF375" i="16"/>
  <c r="BE375" i="16"/>
  <c r="BR375" i="16" s="1"/>
  <c r="BD375" i="16"/>
  <c r="BC375" i="16"/>
  <c r="BB375" i="16"/>
  <c r="BA375" i="16"/>
  <c r="AZ375" i="16"/>
  <c r="AY375" i="16"/>
  <c r="AX375" i="16"/>
  <c r="AW375" i="16"/>
  <c r="BS375" i="16" s="1"/>
  <c r="AV375" i="16"/>
  <c r="BV375" i="16" s="1"/>
  <c r="AU375" i="16"/>
  <c r="AT375" i="16"/>
  <c r="AS375" i="16"/>
  <c r="AR375" i="16"/>
  <c r="AQ375" i="16"/>
  <c r="AP375" i="16"/>
  <c r="AO375" i="16"/>
  <c r="BP375" i="16" s="1"/>
  <c r="AN375" i="16"/>
  <c r="AM375" i="16"/>
  <c r="AL375" i="16"/>
  <c r="AK375" i="16"/>
  <c r="AJ375" i="16"/>
  <c r="AI375" i="16"/>
  <c r="AH375" i="16"/>
  <c r="AG375" i="16"/>
  <c r="AF375" i="16"/>
  <c r="AE375" i="16"/>
  <c r="AD375" i="16"/>
  <c r="AC375" i="16"/>
  <c r="AB375" i="16"/>
  <c r="AA375" i="16"/>
  <c r="Z375" i="16"/>
  <c r="Y375" i="16"/>
  <c r="BN375" i="16" s="1"/>
  <c r="X375" i="16"/>
  <c r="W375" i="16"/>
  <c r="V375" i="16"/>
  <c r="U375" i="16"/>
  <c r="T375" i="16"/>
  <c r="R375" i="16"/>
  <c r="Q375" i="16"/>
  <c r="P375" i="16"/>
  <c r="O375" i="16"/>
  <c r="BM375" i="16" s="1"/>
  <c r="N375" i="16"/>
  <c r="M375" i="16"/>
  <c r="L375" i="16"/>
  <c r="K375" i="16"/>
  <c r="J375" i="16"/>
  <c r="I375" i="16"/>
  <c r="H375" i="16"/>
  <c r="BK375" i="16" s="1"/>
  <c r="G375" i="16"/>
  <c r="F375" i="16"/>
  <c r="BM374" i="16"/>
  <c r="BI374" i="16"/>
  <c r="BH374" i="16"/>
  <c r="BG374" i="16"/>
  <c r="CB374" i="16" s="1"/>
  <c r="BF374" i="16"/>
  <c r="BE374" i="16"/>
  <c r="BD374" i="16"/>
  <c r="BC374" i="16"/>
  <c r="BT374" i="16" s="1"/>
  <c r="BB374" i="16"/>
  <c r="BA374" i="16"/>
  <c r="AZ374" i="16"/>
  <c r="AY374" i="16"/>
  <c r="BV374" i="16" s="1"/>
  <c r="AX374" i="16"/>
  <c r="AW374" i="16"/>
  <c r="AV374" i="16"/>
  <c r="AU374" i="16"/>
  <c r="AT374" i="16"/>
  <c r="AS374" i="16"/>
  <c r="AR374" i="16"/>
  <c r="AQ374" i="16"/>
  <c r="AP374" i="16"/>
  <c r="AO374" i="16"/>
  <c r="AN374" i="16"/>
  <c r="AM374" i="16"/>
  <c r="AL374" i="16"/>
  <c r="AK374" i="16"/>
  <c r="AJ374" i="16"/>
  <c r="AI374" i="16"/>
  <c r="AH374" i="16"/>
  <c r="AG374" i="16"/>
  <c r="AF374" i="16"/>
  <c r="AE374" i="16"/>
  <c r="AD374" i="16"/>
  <c r="AC374" i="16"/>
  <c r="AB374" i="16"/>
  <c r="AA374" i="16"/>
  <c r="Z374" i="16"/>
  <c r="Y374" i="16"/>
  <c r="X374" i="16"/>
  <c r="W374" i="16"/>
  <c r="V374" i="16"/>
  <c r="U374" i="16"/>
  <c r="T374" i="16"/>
  <c r="R374" i="16"/>
  <c r="Q374" i="16"/>
  <c r="P374" i="16"/>
  <c r="O374" i="16"/>
  <c r="N374" i="16"/>
  <c r="M374" i="16"/>
  <c r="L374" i="16"/>
  <c r="K374" i="16"/>
  <c r="J374" i="16"/>
  <c r="I374" i="16"/>
  <c r="H374" i="16"/>
  <c r="G374" i="16"/>
  <c r="F374" i="16"/>
  <c r="BK374" i="16" s="1"/>
  <c r="BR373" i="16"/>
  <c r="BI373" i="16"/>
  <c r="BH373" i="16"/>
  <c r="BG373" i="16"/>
  <c r="BF373" i="16"/>
  <c r="BE373" i="16"/>
  <c r="BD373" i="16"/>
  <c r="BC373" i="16"/>
  <c r="BB373" i="16"/>
  <c r="BA373" i="16"/>
  <c r="AZ373" i="16"/>
  <c r="AY373" i="16"/>
  <c r="AX373" i="16"/>
  <c r="AW373" i="16"/>
  <c r="BS373" i="16" s="1"/>
  <c r="AV373" i="16"/>
  <c r="AU373" i="16"/>
  <c r="AT373" i="16"/>
  <c r="AS373" i="16"/>
  <c r="AR373" i="16"/>
  <c r="AQ373" i="16"/>
  <c r="AP373" i="16"/>
  <c r="AO373" i="16"/>
  <c r="BP373" i="16" s="1"/>
  <c r="AN373" i="16"/>
  <c r="AM373" i="16"/>
  <c r="AL373" i="16"/>
  <c r="AK373" i="16"/>
  <c r="BO373" i="16" s="1"/>
  <c r="AJ373" i="16"/>
  <c r="AI373" i="16"/>
  <c r="AH373" i="16"/>
  <c r="AG373" i="16"/>
  <c r="AF373" i="16"/>
  <c r="AE373" i="16"/>
  <c r="AD373" i="16"/>
  <c r="AC373" i="16"/>
  <c r="AB373" i="16"/>
  <c r="AA373" i="16"/>
  <c r="Z373" i="16"/>
  <c r="BZ373" i="16" s="1"/>
  <c r="Y373" i="16"/>
  <c r="BN373" i="16" s="1"/>
  <c r="X373" i="16"/>
  <c r="W373" i="16"/>
  <c r="V373" i="16"/>
  <c r="U373" i="16"/>
  <c r="T373" i="16"/>
  <c r="R373" i="16"/>
  <c r="Q373" i="16"/>
  <c r="P373" i="16"/>
  <c r="O373" i="16"/>
  <c r="N373" i="16"/>
  <c r="M373" i="16"/>
  <c r="L373" i="16"/>
  <c r="K373" i="16"/>
  <c r="J373" i="16"/>
  <c r="I373" i="16"/>
  <c r="H373" i="16"/>
  <c r="BK373" i="16" s="1"/>
  <c r="G373" i="16"/>
  <c r="F373" i="16"/>
  <c r="CA372" i="16"/>
  <c r="BI372" i="16"/>
  <c r="BH372" i="16"/>
  <c r="CB372" i="16" s="1"/>
  <c r="BG372" i="16"/>
  <c r="BF372" i="16"/>
  <c r="BE372" i="16"/>
  <c r="BD372" i="16"/>
  <c r="BC372" i="16"/>
  <c r="BB372" i="16"/>
  <c r="BA372" i="16"/>
  <c r="AZ372" i="16"/>
  <c r="AY372" i="16"/>
  <c r="AX372" i="16"/>
  <c r="AW372" i="16"/>
  <c r="AV372" i="16"/>
  <c r="AU372" i="16"/>
  <c r="AT372" i="16"/>
  <c r="AS372" i="16"/>
  <c r="AR372" i="16"/>
  <c r="AQ372" i="16"/>
  <c r="AP372" i="16"/>
  <c r="AO372" i="16"/>
  <c r="AN372" i="16"/>
  <c r="BP372" i="16" s="1"/>
  <c r="AM372" i="16"/>
  <c r="AL372" i="16"/>
  <c r="AK372" i="16"/>
  <c r="AJ372" i="16"/>
  <c r="AI372" i="16"/>
  <c r="AH372" i="16"/>
  <c r="AG372" i="16"/>
  <c r="AF372" i="16"/>
  <c r="AE372" i="16"/>
  <c r="AD372" i="16"/>
  <c r="AC372" i="16"/>
  <c r="AB372" i="16"/>
  <c r="AA372" i="16"/>
  <c r="Z372" i="16"/>
  <c r="Y372" i="16"/>
  <c r="X372" i="16"/>
  <c r="W372" i="16"/>
  <c r="V372" i="16"/>
  <c r="U372" i="16"/>
  <c r="T372" i="16"/>
  <c r="R372" i="16"/>
  <c r="Q372" i="16"/>
  <c r="P372" i="16"/>
  <c r="O372" i="16"/>
  <c r="BM372" i="16" s="1"/>
  <c r="N372" i="16"/>
  <c r="M372" i="16"/>
  <c r="L372" i="16"/>
  <c r="K372" i="16"/>
  <c r="BL372" i="16" s="1"/>
  <c r="J372" i="16"/>
  <c r="I372" i="16"/>
  <c r="H372" i="16"/>
  <c r="G372" i="16"/>
  <c r="F372" i="16"/>
  <c r="BK371" i="16"/>
  <c r="BI371" i="16"/>
  <c r="BH371" i="16"/>
  <c r="BG371" i="16"/>
  <c r="CB371" i="16" s="1"/>
  <c r="BF371" i="16"/>
  <c r="BR371" i="16" s="1"/>
  <c r="BE371" i="16"/>
  <c r="BD371" i="16"/>
  <c r="BC371" i="16"/>
  <c r="BB371" i="16"/>
  <c r="BT371" i="16" s="1"/>
  <c r="BA371" i="16"/>
  <c r="AZ371" i="16"/>
  <c r="AY371" i="16"/>
  <c r="AX371" i="16"/>
  <c r="BS371" i="16" s="1"/>
  <c r="AW371" i="16"/>
  <c r="AV371" i="16"/>
  <c r="AU371" i="16"/>
  <c r="AT371" i="16"/>
  <c r="AS371" i="16"/>
  <c r="AR371" i="16"/>
  <c r="AQ371" i="16"/>
  <c r="AP371" i="16"/>
  <c r="BP371" i="16" s="1"/>
  <c r="AO371" i="16"/>
  <c r="AN371" i="16"/>
  <c r="AM371" i="16"/>
  <c r="AL371" i="16"/>
  <c r="AK371" i="16"/>
  <c r="AJ371" i="16"/>
  <c r="AI371" i="16"/>
  <c r="AH371" i="16"/>
  <c r="AG371" i="16"/>
  <c r="AF371" i="16"/>
  <c r="AE371" i="16"/>
  <c r="AD371" i="16"/>
  <c r="AC371" i="16"/>
  <c r="AB371" i="16"/>
  <c r="AA371" i="16"/>
  <c r="Z371" i="16"/>
  <c r="Y371" i="16"/>
  <c r="X371" i="16"/>
  <c r="W371" i="16"/>
  <c r="V371" i="16"/>
  <c r="U371" i="16"/>
  <c r="T371" i="16"/>
  <c r="R371" i="16"/>
  <c r="Q371" i="16"/>
  <c r="P371" i="16"/>
  <c r="O371" i="16"/>
  <c r="N371" i="16"/>
  <c r="M371" i="16"/>
  <c r="L371" i="16"/>
  <c r="K371" i="16"/>
  <c r="J371" i="16"/>
  <c r="I371" i="16"/>
  <c r="BL371" i="16" s="1"/>
  <c r="H371" i="16"/>
  <c r="G371" i="16"/>
  <c r="F371" i="16"/>
  <c r="BT370" i="16"/>
  <c r="BI370" i="16"/>
  <c r="BH370" i="16"/>
  <c r="CB370" i="16" s="1"/>
  <c r="BG370" i="16"/>
  <c r="BF370" i="16"/>
  <c r="BE370" i="16"/>
  <c r="BD370" i="16"/>
  <c r="BR370" i="16" s="1"/>
  <c r="BC370" i="16"/>
  <c r="BB370" i="16"/>
  <c r="BA370" i="16"/>
  <c r="AZ370" i="16"/>
  <c r="AY370" i="16"/>
  <c r="AX370" i="16"/>
  <c r="AW370" i="16"/>
  <c r="AV370" i="16"/>
  <c r="AU370" i="16"/>
  <c r="AT370" i="16"/>
  <c r="AS370" i="16"/>
  <c r="AR370" i="16"/>
  <c r="AQ370" i="16"/>
  <c r="AP370" i="16"/>
  <c r="AO370" i="16"/>
  <c r="AN370" i="16"/>
  <c r="BP370" i="16" s="1"/>
  <c r="AM370" i="16"/>
  <c r="AL370" i="16"/>
  <c r="AK370" i="16"/>
  <c r="AJ370" i="16"/>
  <c r="AI370" i="16"/>
  <c r="AH370" i="16"/>
  <c r="AG370" i="16"/>
  <c r="AF370" i="16"/>
  <c r="AE370" i="16"/>
  <c r="AD370" i="16"/>
  <c r="AC370" i="16"/>
  <c r="AB370" i="16"/>
  <c r="BN370" i="16" s="1"/>
  <c r="AA370" i="16"/>
  <c r="Z370" i="16"/>
  <c r="Y370" i="16"/>
  <c r="X370" i="16"/>
  <c r="W370" i="16"/>
  <c r="V370" i="16"/>
  <c r="U370" i="16"/>
  <c r="T370" i="16"/>
  <c r="R370" i="16"/>
  <c r="Q370" i="16"/>
  <c r="P370" i="16"/>
  <c r="O370" i="16"/>
  <c r="BM370" i="16" s="1"/>
  <c r="N370" i="16"/>
  <c r="M370" i="16"/>
  <c r="L370" i="16"/>
  <c r="K370" i="16"/>
  <c r="J370" i="16"/>
  <c r="I370" i="16"/>
  <c r="H370" i="16"/>
  <c r="G370" i="16"/>
  <c r="F370" i="16"/>
  <c r="BK369" i="16"/>
  <c r="BI369" i="16"/>
  <c r="BH369" i="16"/>
  <c r="BG369" i="16"/>
  <c r="CB369" i="16" s="1"/>
  <c r="BF369" i="16"/>
  <c r="BR369" i="16" s="1"/>
  <c r="BE369" i="16"/>
  <c r="BD369" i="16"/>
  <c r="BC369" i="16"/>
  <c r="BB369" i="16"/>
  <c r="BT369" i="16" s="1"/>
  <c r="BA369" i="16"/>
  <c r="AZ369" i="16"/>
  <c r="AY369" i="16"/>
  <c r="AX369" i="16"/>
  <c r="BS369" i="16" s="1"/>
  <c r="AW369" i="16"/>
  <c r="AV369" i="16"/>
  <c r="AU369" i="16"/>
  <c r="AT369" i="16"/>
  <c r="AS369" i="16"/>
  <c r="AR369" i="16"/>
  <c r="AQ369" i="16"/>
  <c r="AP369" i="16"/>
  <c r="BP369" i="16" s="1"/>
  <c r="AO369" i="16"/>
  <c r="AN369" i="16"/>
  <c r="AM369" i="16"/>
  <c r="AL369" i="16"/>
  <c r="AK369" i="16"/>
  <c r="AJ369" i="16"/>
  <c r="AI369" i="16"/>
  <c r="AH369" i="16"/>
  <c r="AG369" i="16"/>
  <c r="AF369" i="16"/>
  <c r="AE369" i="16"/>
  <c r="AD369" i="16"/>
  <c r="AC369" i="16"/>
  <c r="AB369" i="16"/>
  <c r="AA369" i="16"/>
  <c r="Z369" i="16"/>
  <c r="Y369" i="16"/>
  <c r="X369" i="16"/>
  <c r="W369" i="16"/>
  <c r="V369" i="16"/>
  <c r="U369" i="16"/>
  <c r="T369" i="16"/>
  <c r="R369" i="16"/>
  <c r="Q369" i="16"/>
  <c r="P369" i="16"/>
  <c r="O369" i="16"/>
  <c r="N369" i="16"/>
  <c r="M369" i="16"/>
  <c r="L369" i="16"/>
  <c r="K369" i="16"/>
  <c r="J369" i="16"/>
  <c r="I369" i="16"/>
  <c r="BL369" i="16" s="1"/>
  <c r="H369" i="16"/>
  <c r="G369" i="16"/>
  <c r="F369" i="16"/>
  <c r="BT368" i="16"/>
  <c r="BI368" i="16"/>
  <c r="BH368" i="16"/>
  <c r="CB368" i="16" s="1"/>
  <c r="BG368" i="16"/>
  <c r="BF368" i="16"/>
  <c r="BE368" i="16"/>
  <c r="BD368" i="16"/>
  <c r="BR368" i="16" s="1"/>
  <c r="BC368" i="16"/>
  <c r="BB368" i="16"/>
  <c r="BA368" i="16"/>
  <c r="AZ368" i="16"/>
  <c r="AY368" i="16"/>
  <c r="AX368" i="16"/>
  <c r="AW368" i="16"/>
  <c r="AV368" i="16"/>
  <c r="AU368" i="16"/>
  <c r="AT368" i="16"/>
  <c r="AS368" i="16"/>
  <c r="AR368" i="16"/>
  <c r="AQ368" i="16"/>
  <c r="AP368" i="16"/>
  <c r="AO368" i="16"/>
  <c r="AN368" i="16"/>
  <c r="BP368" i="16" s="1"/>
  <c r="AM368" i="16"/>
  <c r="AL368" i="16"/>
  <c r="AK368" i="16"/>
  <c r="AJ368" i="16"/>
  <c r="AI368" i="16"/>
  <c r="AH368" i="16"/>
  <c r="AG368" i="16"/>
  <c r="AF368" i="16"/>
  <c r="AE368" i="16"/>
  <c r="AD368" i="16"/>
  <c r="AC368" i="16"/>
  <c r="AB368" i="16"/>
  <c r="BN368" i="16" s="1"/>
  <c r="AA368" i="16"/>
  <c r="Z368" i="16"/>
  <c r="Y368" i="16"/>
  <c r="X368" i="16"/>
  <c r="W368" i="16"/>
  <c r="V368" i="16"/>
  <c r="U368" i="16"/>
  <c r="T368" i="16"/>
  <c r="R368" i="16"/>
  <c r="Q368" i="16"/>
  <c r="P368" i="16"/>
  <c r="O368" i="16"/>
  <c r="BM368" i="16" s="1"/>
  <c r="N368" i="16"/>
  <c r="M368" i="16"/>
  <c r="L368" i="16"/>
  <c r="K368" i="16"/>
  <c r="J368" i="16"/>
  <c r="I368" i="16"/>
  <c r="H368" i="16"/>
  <c r="G368" i="16"/>
  <c r="F368" i="16"/>
  <c r="BK367" i="16"/>
  <c r="BI367" i="16"/>
  <c r="BH367" i="16"/>
  <c r="BG367" i="16"/>
  <c r="CB367" i="16" s="1"/>
  <c r="BF367" i="16"/>
  <c r="BR367" i="16" s="1"/>
  <c r="BE367" i="16"/>
  <c r="BD367" i="16"/>
  <c r="BC367" i="16"/>
  <c r="BB367" i="16"/>
  <c r="BT367" i="16" s="1"/>
  <c r="BA367" i="16"/>
  <c r="AZ367" i="16"/>
  <c r="AY367" i="16"/>
  <c r="AX367" i="16"/>
  <c r="BS367" i="16" s="1"/>
  <c r="AW367" i="16"/>
  <c r="AV367" i="16"/>
  <c r="AU367" i="16"/>
  <c r="AT367" i="16"/>
  <c r="AS367" i="16"/>
  <c r="AR367" i="16"/>
  <c r="AQ367" i="16"/>
  <c r="AP367" i="16"/>
  <c r="BP367" i="16" s="1"/>
  <c r="AO367" i="16"/>
  <c r="AN367" i="16"/>
  <c r="AM367" i="16"/>
  <c r="AL367" i="16"/>
  <c r="AK367" i="16"/>
  <c r="AJ367" i="16"/>
  <c r="AI367" i="16"/>
  <c r="AH367" i="16"/>
  <c r="AG367" i="16"/>
  <c r="AF367" i="16"/>
  <c r="AE367" i="16"/>
  <c r="AD367" i="16"/>
  <c r="AC367" i="16"/>
  <c r="AB367" i="16"/>
  <c r="AA367" i="16"/>
  <c r="Z367" i="16"/>
  <c r="Y367" i="16"/>
  <c r="X367" i="16"/>
  <c r="W367" i="16"/>
  <c r="V367" i="16"/>
  <c r="U367" i="16"/>
  <c r="T367" i="16"/>
  <c r="R367" i="16"/>
  <c r="Q367" i="16"/>
  <c r="P367" i="16"/>
  <c r="O367" i="16"/>
  <c r="N367" i="16"/>
  <c r="M367" i="16"/>
  <c r="L367" i="16"/>
  <c r="K367" i="16"/>
  <c r="J367" i="16"/>
  <c r="I367" i="16"/>
  <c r="BL367" i="16" s="1"/>
  <c r="H367" i="16"/>
  <c r="G367" i="16"/>
  <c r="F367" i="16"/>
  <c r="BT366" i="16"/>
  <c r="BI366" i="16"/>
  <c r="BH366" i="16"/>
  <c r="CB366" i="16" s="1"/>
  <c r="BG366" i="16"/>
  <c r="BF366" i="16"/>
  <c r="BE366" i="16"/>
  <c r="BD366" i="16"/>
  <c r="BR366" i="16" s="1"/>
  <c r="BC366" i="16"/>
  <c r="BB366" i="16"/>
  <c r="BA366" i="16"/>
  <c r="AZ366" i="16"/>
  <c r="AY366" i="16"/>
  <c r="AX366" i="16"/>
  <c r="AW366" i="16"/>
  <c r="AV366" i="16"/>
  <c r="AU366" i="16"/>
  <c r="AT366" i="16"/>
  <c r="AS366" i="16"/>
  <c r="AR366" i="16"/>
  <c r="AQ366" i="16"/>
  <c r="AP366" i="16"/>
  <c r="AO366" i="16"/>
  <c r="AN366" i="16"/>
  <c r="BP366" i="16" s="1"/>
  <c r="AM366" i="16"/>
  <c r="AL366" i="16"/>
  <c r="AK366" i="16"/>
  <c r="AJ366" i="16"/>
  <c r="AI366" i="16"/>
  <c r="AH366" i="16"/>
  <c r="AG366" i="16"/>
  <c r="AF366" i="16"/>
  <c r="AE366" i="16"/>
  <c r="AD366" i="16"/>
  <c r="AC366" i="16"/>
  <c r="AB366" i="16"/>
  <c r="BN366" i="16" s="1"/>
  <c r="AA366" i="16"/>
  <c r="Z366" i="16"/>
  <c r="Y366" i="16"/>
  <c r="X366" i="16"/>
  <c r="W366" i="16"/>
  <c r="V366" i="16"/>
  <c r="U366" i="16"/>
  <c r="T366" i="16"/>
  <c r="R366" i="16"/>
  <c r="Q366" i="16"/>
  <c r="P366" i="16"/>
  <c r="O366" i="16"/>
  <c r="BM366" i="16" s="1"/>
  <c r="N366" i="16"/>
  <c r="M366" i="16"/>
  <c r="L366" i="16"/>
  <c r="K366" i="16"/>
  <c r="J366" i="16"/>
  <c r="I366" i="16"/>
  <c r="H366" i="16"/>
  <c r="G366" i="16"/>
  <c r="F366" i="16"/>
  <c r="BK365" i="16"/>
  <c r="BI365" i="16"/>
  <c r="BH365" i="16"/>
  <c r="BG365" i="16"/>
  <c r="CB365" i="16" s="1"/>
  <c r="BF365" i="16"/>
  <c r="BR365" i="16" s="1"/>
  <c r="BE365" i="16"/>
  <c r="BD365" i="16"/>
  <c r="BC365" i="16"/>
  <c r="BB365" i="16"/>
  <c r="BT365" i="16" s="1"/>
  <c r="BA365" i="16"/>
  <c r="AZ365" i="16"/>
  <c r="AY365" i="16"/>
  <c r="AX365" i="16"/>
  <c r="BS365" i="16" s="1"/>
  <c r="AW365" i="16"/>
  <c r="AV365" i="16"/>
  <c r="AU365" i="16"/>
  <c r="AT365" i="16"/>
  <c r="AS365" i="16"/>
  <c r="AR365" i="16"/>
  <c r="AQ365" i="16"/>
  <c r="AP365" i="16"/>
  <c r="BP365" i="16" s="1"/>
  <c r="AO365" i="16"/>
  <c r="AN365" i="16"/>
  <c r="AM365" i="16"/>
  <c r="AL365" i="16"/>
  <c r="AK365" i="16"/>
  <c r="AJ365" i="16"/>
  <c r="AI365" i="16"/>
  <c r="AH365" i="16"/>
  <c r="AG365" i="16"/>
  <c r="AF365" i="16"/>
  <c r="AE365" i="16"/>
  <c r="AD365" i="16"/>
  <c r="AC365" i="16"/>
  <c r="AB365" i="16"/>
  <c r="AA365" i="16"/>
  <c r="Z365" i="16"/>
  <c r="Y365" i="16"/>
  <c r="X365" i="16"/>
  <c r="W365" i="16"/>
  <c r="V365" i="16"/>
  <c r="U365" i="16"/>
  <c r="T365" i="16"/>
  <c r="R365" i="16"/>
  <c r="Q365" i="16"/>
  <c r="P365" i="16"/>
  <c r="O365" i="16"/>
  <c r="N365" i="16"/>
  <c r="M365" i="16"/>
  <c r="L365" i="16"/>
  <c r="K365" i="16"/>
  <c r="J365" i="16"/>
  <c r="I365" i="16"/>
  <c r="BL365" i="16" s="1"/>
  <c r="H365" i="16"/>
  <c r="G365" i="16"/>
  <c r="F365" i="16"/>
  <c r="BT364" i="16"/>
  <c r="BI364" i="16"/>
  <c r="BH364" i="16"/>
  <c r="CB364" i="16" s="1"/>
  <c r="BG364" i="16"/>
  <c r="BF364" i="16"/>
  <c r="BE364" i="16"/>
  <c r="BD364" i="16"/>
  <c r="BR364" i="16" s="1"/>
  <c r="BC364" i="16"/>
  <c r="BB364" i="16"/>
  <c r="BA364" i="16"/>
  <c r="AZ364" i="16"/>
  <c r="AY364" i="16"/>
  <c r="AX364" i="16"/>
  <c r="AW364" i="16"/>
  <c r="AV364" i="16"/>
  <c r="AU364" i="16"/>
  <c r="AT364" i="16"/>
  <c r="AS364" i="16"/>
  <c r="AR364" i="16"/>
  <c r="AQ364" i="16"/>
  <c r="AP364" i="16"/>
  <c r="AO364" i="16"/>
  <c r="AN364" i="16"/>
  <c r="BP364" i="16" s="1"/>
  <c r="AM364" i="16"/>
  <c r="AL364" i="16"/>
  <c r="AK364" i="16"/>
  <c r="AJ364" i="16"/>
  <c r="AI364" i="16"/>
  <c r="AH364" i="16"/>
  <c r="AG364" i="16"/>
  <c r="AF364" i="16"/>
  <c r="AE364" i="16"/>
  <c r="AD364" i="16"/>
  <c r="AC364" i="16"/>
  <c r="AB364" i="16"/>
  <c r="BN364" i="16" s="1"/>
  <c r="AA364" i="16"/>
  <c r="Z364" i="16"/>
  <c r="Y364" i="16"/>
  <c r="X364" i="16"/>
  <c r="W364" i="16"/>
  <c r="V364" i="16"/>
  <c r="U364" i="16"/>
  <c r="T364" i="16"/>
  <c r="R364" i="16"/>
  <c r="Q364" i="16"/>
  <c r="P364" i="16"/>
  <c r="O364" i="16"/>
  <c r="BM364" i="16" s="1"/>
  <c r="N364" i="16"/>
  <c r="M364" i="16"/>
  <c r="L364" i="16"/>
  <c r="K364" i="16"/>
  <c r="J364" i="16"/>
  <c r="I364" i="16"/>
  <c r="H364" i="16"/>
  <c r="G364" i="16"/>
  <c r="F364" i="16"/>
  <c r="BK363" i="16"/>
  <c r="BI363" i="16"/>
  <c r="BH363" i="16"/>
  <c r="BG363" i="16"/>
  <c r="CB363" i="16" s="1"/>
  <c r="BF363" i="16"/>
  <c r="BR363" i="16" s="1"/>
  <c r="BE363" i="16"/>
  <c r="BD363" i="16"/>
  <c r="BC363" i="16"/>
  <c r="BB363" i="16"/>
  <c r="BT363" i="16" s="1"/>
  <c r="BA363" i="16"/>
  <c r="AZ363" i="16"/>
  <c r="AY363" i="16"/>
  <c r="AX363" i="16"/>
  <c r="BS363" i="16" s="1"/>
  <c r="AW363" i="16"/>
  <c r="AV363" i="16"/>
  <c r="AU363" i="16"/>
  <c r="AT363" i="16"/>
  <c r="AS363" i="16"/>
  <c r="AR363" i="16"/>
  <c r="AQ363" i="16"/>
  <c r="AP363" i="16"/>
  <c r="BP363" i="16" s="1"/>
  <c r="AO363" i="16"/>
  <c r="AN363" i="16"/>
  <c r="AM363" i="16"/>
  <c r="AL363" i="16"/>
  <c r="AK363" i="16"/>
  <c r="AJ363" i="16"/>
  <c r="AI363" i="16"/>
  <c r="AH363" i="16"/>
  <c r="AG363" i="16"/>
  <c r="AF363" i="16"/>
  <c r="AE363" i="16"/>
  <c r="AD363" i="16"/>
  <c r="AC363" i="16"/>
  <c r="AB363" i="16"/>
  <c r="AA363" i="16"/>
  <c r="Z363" i="16"/>
  <c r="Y363" i="16"/>
  <c r="X363" i="16"/>
  <c r="W363" i="16"/>
  <c r="V363" i="16"/>
  <c r="U363" i="16"/>
  <c r="T363" i="16"/>
  <c r="R363" i="16"/>
  <c r="Q363" i="16"/>
  <c r="P363" i="16"/>
  <c r="O363" i="16"/>
  <c r="N363" i="16"/>
  <c r="M363" i="16"/>
  <c r="L363" i="16"/>
  <c r="K363" i="16"/>
  <c r="J363" i="16"/>
  <c r="I363" i="16"/>
  <c r="BL363" i="16" s="1"/>
  <c r="H363" i="16"/>
  <c r="G363" i="16"/>
  <c r="F363" i="16"/>
  <c r="BT362" i="16"/>
  <c r="BI362" i="16"/>
  <c r="BH362" i="16"/>
  <c r="CB362" i="16" s="1"/>
  <c r="BG362" i="16"/>
  <c r="BF362" i="16"/>
  <c r="BE362" i="16"/>
  <c r="BD362" i="16"/>
  <c r="BR362" i="16" s="1"/>
  <c r="BC362" i="16"/>
  <c r="BB362" i="16"/>
  <c r="BA362" i="16"/>
  <c r="AZ362" i="16"/>
  <c r="AY362" i="16"/>
  <c r="AX362" i="16"/>
  <c r="AW362" i="16"/>
  <c r="AV362" i="16"/>
  <c r="AU362" i="16"/>
  <c r="AT362" i="16"/>
  <c r="AS362" i="16"/>
  <c r="AR362" i="16"/>
  <c r="AQ362" i="16"/>
  <c r="AP362" i="16"/>
  <c r="AO362" i="16"/>
  <c r="AN362" i="16"/>
  <c r="BP362" i="16" s="1"/>
  <c r="AM362" i="16"/>
  <c r="AL362" i="16"/>
  <c r="AK362" i="16"/>
  <c r="AJ362" i="16"/>
  <c r="AI362" i="16"/>
  <c r="AH362" i="16"/>
  <c r="AG362" i="16"/>
  <c r="AF362" i="16"/>
  <c r="AE362" i="16"/>
  <c r="AD362" i="16"/>
  <c r="AC362" i="16"/>
  <c r="AB362" i="16"/>
  <c r="BN362" i="16" s="1"/>
  <c r="AA362" i="16"/>
  <c r="Z362" i="16"/>
  <c r="Y362" i="16"/>
  <c r="X362" i="16"/>
  <c r="W362" i="16"/>
  <c r="V362" i="16"/>
  <c r="U362" i="16"/>
  <c r="T362" i="16"/>
  <c r="R362" i="16"/>
  <c r="Q362" i="16"/>
  <c r="P362" i="16"/>
  <c r="O362" i="16"/>
  <c r="BM362" i="16" s="1"/>
  <c r="N362" i="16"/>
  <c r="M362" i="16"/>
  <c r="L362" i="16"/>
  <c r="K362" i="16"/>
  <c r="J362" i="16"/>
  <c r="I362" i="16"/>
  <c r="H362" i="16"/>
  <c r="G362" i="16"/>
  <c r="F362" i="16"/>
  <c r="BK361" i="16"/>
  <c r="BI361" i="16"/>
  <c r="BH361" i="16"/>
  <c r="BG361" i="16"/>
  <c r="CB361" i="16" s="1"/>
  <c r="BF361" i="16"/>
  <c r="BR361" i="16" s="1"/>
  <c r="BE361" i="16"/>
  <c r="BD361" i="16"/>
  <c r="BC361" i="16"/>
  <c r="BB361" i="16"/>
  <c r="BT361" i="16" s="1"/>
  <c r="BA361" i="16"/>
  <c r="AZ361" i="16"/>
  <c r="AY361" i="16"/>
  <c r="AX361" i="16"/>
  <c r="BS361" i="16" s="1"/>
  <c r="AW361" i="16"/>
  <c r="AV361" i="16"/>
  <c r="AU361" i="16"/>
  <c r="AT361" i="16"/>
  <c r="AS361" i="16"/>
  <c r="AR361" i="16"/>
  <c r="AQ361" i="16"/>
  <c r="AP361" i="16"/>
  <c r="BP361" i="16" s="1"/>
  <c r="AO361" i="16"/>
  <c r="AN361" i="16"/>
  <c r="AM361" i="16"/>
  <c r="AL361" i="16"/>
  <c r="AK361" i="16"/>
  <c r="AJ361" i="16"/>
  <c r="AI361" i="16"/>
  <c r="AH361" i="16"/>
  <c r="AG361" i="16"/>
  <c r="AF361" i="16"/>
  <c r="AE361" i="16"/>
  <c r="AD361" i="16"/>
  <c r="AC361" i="16"/>
  <c r="AB361" i="16"/>
  <c r="AA361" i="16"/>
  <c r="Z361" i="16"/>
  <c r="Y361" i="16"/>
  <c r="X361" i="16"/>
  <c r="W361" i="16"/>
  <c r="V361" i="16"/>
  <c r="U361" i="16"/>
  <c r="T361" i="16"/>
  <c r="R361" i="16"/>
  <c r="Q361" i="16"/>
  <c r="P361" i="16"/>
  <c r="O361" i="16"/>
  <c r="N361" i="16"/>
  <c r="M361" i="16"/>
  <c r="L361" i="16"/>
  <c r="K361" i="16"/>
  <c r="J361" i="16"/>
  <c r="I361" i="16"/>
  <c r="BL361" i="16" s="1"/>
  <c r="H361" i="16"/>
  <c r="G361" i="16"/>
  <c r="F361" i="16"/>
  <c r="BT360" i="16"/>
  <c r="BI360" i="16"/>
  <c r="BH360" i="16"/>
  <c r="CB360" i="16" s="1"/>
  <c r="BG360" i="16"/>
  <c r="BF360" i="16"/>
  <c r="BE360" i="16"/>
  <c r="BD360" i="16"/>
  <c r="BR360" i="16" s="1"/>
  <c r="BC360" i="16"/>
  <c r="BB360" i="16"/>
  <c r="BA360" i="16"/>
  <c r="AZ360" i="16"/>
  <c r="AY360" i="16"/>
  <c r="AX360" i="16"/>
  <c r="AW360" i="16"/>
  <c r="AV360" i="16"/>
  <c r="AU360" i="16"/>
  <c r="AT360" i="16"/>
  <c r="AS360" i="16"/>
  <c r="AR360" i="16"/>
  <c r="AQ360" i="16"/>
  <c r="AP360" i="16"/>
  <c r="AO360" i="16"/>
  <c r="AN360" i="16"/>
  <c r="BP360" i="16" s="1"/>
  <c r="AM360" i="16"/>
  <c r="AL360" i="16"/>
  <c r="AK360" i="16"/>
  <c r="AJ360" i="16"/>
  <c r="AI360" i="16"/>
  <c r="AH360" i="16"/>
  <c r="AG360" i="16"/>
  <c r="AF360" i="16"/>
  <c r="AE360" i="16"/>
  <c r="AD360" i="16"/>
  <c r="AC360" i="16"/>
  <c r="AB360" i="16"/>
  <c r="BN360" i="16" s="1"/>
  <c r="AA360" i="16"/>
  <c r="Z360" i="16"/>
  <c r="Y360" i="16"/>
  <c r="X360" i="16"/>
  <c r="W360" i="16"/>
  <c r="V360" i="16"/>
  <c r="U360" i="16"/>
  <c r="T360" i="16"/>
  <c r="R360" i="16"/>
  <c r="Q360" i="16"/>
  <c r="P360" i="16"/>
  <c r="O360" i="16"/>
  <c r="BM360" i="16" s="1"/>
  <c r="N360" i="16"/>
  <c r="M360" i="16"/>
  <c r="L360" i="16"/>
  <c r="K360" i="16"/>
  <c r="J360" i="16"/>
  <c r="I360" i="16"/>
  <c r="H360" i="16"/>
  <c r="G360" i="16"/>
  <c r="F360" i="16"/>
  <c r="BK359" i="16"/>
  <c r="BI359" i="16"/>
  <c r="BH359" i="16"/>
  <c r="BG359" i="16"/>
  <c r="CB359" i="16" s="1"/>
  <c r="BF359" i="16"/>
  <c r="BR359" i="16" s="1"/>
  <c r="BE359" i="16"/>
  <c r="BD359" i="16"/>
  <c r="BC359" i="16"/>
  <c r="BB359" i="16"/>
  <c r="BT359" i="16" s="1"/>
  <c r="BA359" i="16"/>
  <c r="AZ359" i="16"/>
  <c r="AY359" i="16"/>
  <c r="AX359" i="16"/>
  <c r="BS359" i="16" s="1"/>
  <c r="AW359" i="16"/>
  <c r="AV359" i="16"/>
  <c r="AU359" i="16"/>
  <c r="AT359" i="16"/>
  <c r="AS359" i="16"/>
  <c r="AR359" i="16"/>
  <c r="AQ359" i="16"/>
  <c r="AP359" i="16"/>
  <c r="BP359" i="16" s="1"/>
  <c r="AO359" i="16"/>
  <c r="AN359" i="16"/>
  <c r="AM359" i="16"/>
  <c r="AL359" i="16"/>
  <c r="AK359" i="16"/>
  <c r="AJ359" i="16"/>
  <c r="AI359" i="16"/>
  <c r="AH359" i="16"/>
  <c r="AG359" i="16"/>
  <c r="AF359" i="16"/>
  <c r="AE359" i="16"/>
  <c r="AD359" i="16"/>
  <c r="AC359" i="16"/>
  <c r="AB359" i="16"/>
  <c r="AA359" i="16"/>
  <c r="Z359" i="16"/>
  <c r="Y359" i="16"/>
  <c r="X359" i="16"/>
  <c r="W359" i="16"/>
  <c r="V359" i="16"/>
  <c r="U359" i="16"/>
  <c r="T359" i="16"/>
  <c r="R359" i="16"/>
  <c r="Q359" i="16"/>
  <c r="P359" i="16"/>
  <c r="O359" i="16"/>
  <c r="N359" i="16"/>
  <c r="M359" i="16"/>
  <c r="L359" i="16"/>
  <c r="K359" i="16"/>
  <c r="J359" i="16"/>
  <c r="I359" i="16"/>
  <c r="BL359" i="16" s="1"/>
  <c r="H359" i="16"/>
  <c r="G359" i="16"/>
  <c r="F359" i="16"/>
  <c r="BT358" i="16"/>
  <c r="BI358" i="16"/>
  <c r="BH358" i="16"/>
  <c r="CB358" i="16" s="1"/>
  <c r="BG358" i="16"/>
  <c r="BF358" i="16"/>
  <c r="BE358" i="16"/>
  <c r="BD358" i="16"/>
  <c r="BR358" i="16" s="1"/>
  <c r="BC358" i="16"/>
  <c r="BB358" i="16"/>
  <c r="BA358" i="16"/>
  <c r="AZ358" i="16"/>
  <c r="AY358" i="16"/>
  <c r="AX358" i="16"/>
  <c r="AW358" i="16"/>
  <c r="AV358" i="16"/>
  <c r="AU358" i="16"/>
  <c r="AT358" i="16"/>
  <c r="AS358" i="16"/>
  <c r="AR358" i="16"/>
  <c r="AQ358" i="16"/>
  <c r="AP358" i="16"/>
  <c r="AO358" i="16"/>
  <c r="AN358" i="16"/>
  <c r="BP358" i="16" s="1"/>
  <c r="AM358" i="16"/>
  <c r="AL358" i="16"/>
  <c r="AK358" i="16"/>
  <c r="AJ358" i="16"/>
  <c r="AI358" i="16"/>
  <c r="AH358" i="16"/>
  <c r="AG358" i="16"/>
  <c r="AF358" i="16"/>
  <c r="AE358" i="16"/>
  <c r="AD358" i="16"/>
  <c r="AC358" i="16"/>
  <c r="AB358" i="16"/>
  <c r="BN358" i="16" s="1"/>
  <c r="AA358" i="16"/>
  <c r="Z358" i="16"/>
  <c r="Y358" i="16"/>
  <c r="X358" i="16"/>
  <c r="W358" i="16"/>
  <c r="V358" i="16"/>
  <c r="U358" i="16"/>
  <c r="T358" i="16"/>
  <c r="R358" i="16"/>
  <c r="Q358" i="16"/>
  <c r="P358" i="16"/>
  <c r="O358" i="16"/>
  <c r="BM358" i="16" s="1"/>
  <c r="N358" i="16"/>
  <c r="M358" i="16"/>
  <c r="L358" i="16"/>
  <c r="K358" i="16"/>
  <c r="J358" i="16"/>
  <c r="I358" i="16"/>
  <c r="H358" i="16"/>
  <c r="G358" i="16"/>
  <c r="F358" i="16"/>
  <c r="BK357" i="16"/>
  <c r="BI357" i="16"/>
  <c r="BH357" i="16"/>
  <c r="BG357" i="16"/>
  <c r="CB357" i="16" s="1"/>
  <c r="BF357" i="16"/>
  <c r="BR357" i="16" s="1"/>
  <c r="BE357" i="16"/>
  <c r="BD357" i="16"/>
  <c r="BC357" i="16"/>
  <c r="BB357" i="16"/>
  <c r="BT357" i="16" s="1"/>
  <c r="BA357" i="16"/>
  <c r="AZ357" i="16"/>
  <c r="AY357" i="16"/>
  <c r="AX357" i="16"/>
  <c r="BS357" i="16" s="1"/>
  <c r="AW357" i="16"/>
  <c r="AV357" i="16"/>
  <c r="AU357" i="16"/>
  <c r="AT357" i="16"/>
  <c r="AS357" i="16"/>
  <c r="AR357" i="16"/>
  <c r="AQ357" i="16"/>
  <c r="AP357" i="16"/>
  <c r="BP357" i="16" s="1"/>
  <c r="AO357" i="16"/>
  <c r="AN357" i="16"/>
  <c r="AM357" i="16"/>
  <c r="AL357" i="16"/>
  <c r="AK357" i="16"/>
  <c r="AJ357" i="16"/>
  <c r="AI357" i="16"/>
  <c r="AH357" i="16"/>
  <c r="AG357" i="16"/>
  <c r="AF357" i="16"/>
  <c r="AE357" i="16"/>
  <c r="AD357" i="16"/>
  <c r="AC357" i="16"/>
  <c r="AB357" i="16"/>
  <c r="AA357" i="16"/>
  <c r="Z357" i="16"/>
  <c r="Y357" i="16"/>
  <c r="X357" i="16"/>
  <c r="W357" i="16"/>
  <c r="V357" i="16"/>
  <c r="U357" i="16"/>
  <c r="T357" i="16"/>
  <c r="R357" i="16"/>
  <c r="Q357" i="16"/>
  <c r="P357" i="16"/>
  <c r="O357" i="16"/>
  <c r="N357" i="16"/>
  <c r="M357" i="16"/>
  <c r="L357" i="16"/>
  <c r="K357" i="16"/>
  <c r="J357" i="16"/>
  <c r="I357" i="16"/>
  <c r="BL357" i="16" s="1"/>
  <c r="H357" i="16"/>
  <c r="G357" i="16"/>
  <c r="F357" i="16"/>
  <c r="BT356" i="16"/>
  <c r="BI356" i="16"/>
  <c r="BH356" i="16"/>
  <c r="CB356" i="16" s="1"/>
  <c r="BG356" i="16"/>
  <c r="BF356" i="16"/>
  <c r="BE356" i="16"/>
  <c r="BD356" i="16"/>
  <c r="BR356" i="16" s="1"/>
  <c r="BC356" i="16"/>
  <c r="BB356" i="16"/>
  <c r="BA356" i="16"/>
  <c r="AZ356" i="16"/>
  <c r="AY356" i="16"/>
  <c r="AX356" i="16"/>
  <c r="AW356" i="16"/>
  <c r="AV356" i="16"/>
  <c r="AU356" i="16"/>
  <c r="AT356" i="16"/>
  <c r="AS356" i="16"/>
  <c r="AR356" i="16"/>
  <c r="AQ356" i="16"/>
  <c r="AP356" i="16"/>
  <c r="AO356" i="16"/>
  <c r="AN356" i="16"/>
  <c r="BP356" i="16" s="1"/>
  <c r="AM356" i="16"/>
  <c r="AL356" i="16"/>
  <c r="AK356" i="16"/>
  <c r="AJ356" i="16"/>
  <c r="AI356" i="16"/>
  <c r="AH356" i="16"/>
  <c r="AG356" i="16"/>
  <c r="AF356" i="16"/>
  <c r="AE356" i="16"/>
  <c r="AD356" i="16"/>
  <c r="AC356" i="16"/>
  <c r="AB356" i="16"/>
  <c r="BN356" i="16" s="1"/>
  <c r="AA356" i="16"/>
  <c r="Z356" i="16"/>
  <c r="Y356" i="16"/>
  <c r="X356" i="16"/>
  <c r="W356" i="16"/>
  <c r="V356" i="16"/>
  <c r="U356" i="16"/>
  <c r="T356" i="16"/>
  <c r="R356" i="16"/>
  <c r="Q356" i="16"/>
  <c r="P356" i="16"/>
  <c r="O356" i="16"/>
  <c r="BM356" i="16" s="1"/>
  <c r="N356" i="16"/>
  <c r="M356" i="16"/>
  <c r="L356" i="16"/>
  <c r="K356" i="16"/>
  <c r="J356" i="16"/>
  <c r="I356" i="16"/>
  <c r="H356" i="16"/>
  <c r="G356" i="16"/>
  <c r="F356" i="16"/>
  <c r="BK355" i="16"/>
  <c r="BI355" i="16"/>
  <c r="BH355" i="16"/>
  <c r="BG355" i="16"/>
  <c r="CB355" i="16" s="1"/>
  <c r="BF355" i="16"/>
  <c r="BR355" i="16" s="1"/>
  <c r="BE355" i="16"/>
  <c r="BD355" i="16"/>
  <c r="BC355" i="16"/>
  <c r="BB355" i="16"/>
  <c r="BT355" i="16" s="1"/>
  <c r="BA355" i="16"/>
  <c r="AZ355" i="16"/>
  <c r="AY355" i="16"/>
  <c r="AX355" i="16"/>
  <c r="BS355" i="16" s="1"/>
  <c r="AW355" i="16"/>
  <c r="AV355" i="16"/>
  <c r="AU355" i="16"/>
  <c r="AT355" i="16"/>
  <c r="AS355" i="16"/>
  <c r="AR355" i="16"/>
  <c r="AQ355" i="16"/>
  <c r="AP355" i="16"/>
  <c r="BP355" i="16" s="1"/>
  <c r="AO355" i="16"/>
  <c r="AN355" i="16"/>
  <c r="AM355" i="16"/>
  <c r="AL355" i="16"/>
  <c r="AK355" i="16"/>
  <c r="AJ355" i="16"/>
  <c r="AI355" i="16"/>
  <c r="AH355" i="16"/>
  <c r="AG355" i="16"/>
  <c r="AF355" i="16"/>
  <c r="AE355" i="16"/>
  <c r="AD355" i="16"/>
  <c r="AC355" i="16"/>
  <c r="AB355" i="16"/>
  <c r="AA355" i="16"/>
  <c r="Z355" i="16"/>
  <c r="Y355" i="16"/>
  <c r="X355" i="16"/>
  <c r="W355" i="16"/>
  <c r="V355" i="16"/>
  <c r="U355" i="16"/>
  <c r="T355" i="16"/>
  <c r="R355" i="16"/>
  <c r="Q355" i="16"/>
  <c r="P355" i="16"/>
  <c r="O355" i="16"/>
  <c r="N355" i="16"/>
  <c r="M355" i="16"/>
  <c r="L355" i="16"/>
  <c r="K355" i="16"/>
  <c r="J355" i="16"/>
  <c r="I355" i="16"/>
  <c r="BL355" i="16" s="1"/>
  <c r="H355" i="16"/>
  <c r="G355" i="16"/>
  <c r="F355" i="16"/>
  <c r="BT354" i="16"/>
  <c r="BI354" i="16"/>
  <c r="BH354" i="16"/>
  <c r="CB354" i="16" s="1"/>
  <c r="BG354" i="16"/>
  <c r="BF354" i="16"/>
  <c r="BE354" i="16"/>
  <c r="BD354" i="16"/>
  <c r="BR354" i="16" s="1"/>
  <c r="BC354" i="16"/>
  <c r="BB354" i="16"/>
  <c r="BA354" i="16"/>
  <c r="AZ354" i="16"/>
  <c r="AY354" i="16"/>
  <c r="AX354" i="16"/>
  <c r="AW354" i="16"/>
  <c r="AV354" i="16"/>
  <c r="AU354" i="16"/>
  <c r="AT354" i="16"/>
  <c r="AS354" i="16"/>
  <c r="AR354" i="16"/>
  <c r="AQ354" i="16"/>
  <c r="AP354" i="16"/>
  <c r="AO354" i="16"/>
  <c r="AN354" i="16"/>
  <c r="BP354" i="16" s="1"/>
  <c r="AM354" i="16"/>
  <c r="AL354" i="16"/>
  <c r="AK354" i="16"/>
  <c r="AJ354" i="16"/>
  <c r="AI354" i="16"/>
  <c r="AH354" i="16"/>
  <c r="AG354" i="16"/>
  <c r="AF354" i="16"/>
  <c r="AE354" i="16"/>
  <c r="AD354" i="16"/>
  <c r="AC354" i="16"/>
  <c r="AB354" i="16"/>
  <c r="BN354" i="16" s="1"/>
  <c r="AA354" i="16"/>
  <c r="Z354" i="16"/>
  <c r="Y354" i="16"/>
  <c r="X354" i="16"/>
  <c r="W354" i="16"/>
  <c r="V354" i="16"/>
  <c r="U354" i="16"/>
  <c r="T354" i="16"/>
  <c r="R354" i="16"/>
  <c r="Q354" i="16"/>
  <c r="P354" i="16"/>
  <c r="O354" i="16"/>
  <c r="BM354" i="16" s="1"/>
  <c r="N354" i="16"/>
  <c r="M354" i="16"/>
  <c r="L354" i="16"/>
  <c r="K354" i="16"/>
  <c r="J354" i="16"/>
  <c r="I354" i="16"/>
  <c r="H354" i="16"/>
  <c r="G354" i="16"/>
  <c r="F354" i="16"/>
  <c r="BK353" i="16"/>
  <c r="BI353" i="16"/>
  <c r="BH353" i="16"/>
  <c r="BG353" i="16"/>
  <c r="CB353" i="16" s="1"/>
  <c r="BF353" i="16"/>
  <c r="BR353" i="16" s="1"/>
  <c r="BE353" i="16"/>
  <c r="BD353" i="16"/>
  <c r="BC353" i="16"/>
  <c r="BB353" i="16"/>
  <c r="BT353" i="16" s="1"/>
  <c r="BA353" i="16"/>
  <c r="AZ353" i="16"/>
  <c r="AY353" i="16"/>
  <c r="AX353" i="16"/>
  <c r="BS353" i="16" s="1"/>
  <c r="AW353" i="16"/>
  <c r="AV353" i="16"/>
  <c r="AU353" i="16"/>
  <c r="AT353" i="16"/>
  <c r="AS353" i="16"/>
  <c r="AR353" i="16"/>
  <c r="AQ353" i="16"/>
  <c r="AP353" i="16"/>
  <c r="BP353" i="16" s="1"/>
  <c r="AO353" i="16"/>
  <c r="AN353" i="16"/>
  <c r="AM353" i="16"/>
  <c r="AL353" i="16"/>
  <c r="AK353" i="16"/>
  <c r="AJ353" i="16"/>
  <c r="AI353" i="16"/>
  <c r="AH353" i="16"/>
  <c r="AG353" i="16"/>
  <c r="AF353" i="16"/>
  <c r="AE353" i="16"/>
  <c r="AD353" i="16"/>
  <c r="AC353" i="16"/>
  <c r="AB353" i="16"/>
  <c r="AA353" i="16"/>
  <c r="Z353" i="16"/>
  <c r="Y353" i="16"/>
  <c r="X353" i="16"/>
  <c r="W353" i="16"/>
  <c r="V353" i="16"/>
  <c r="U353" i="16"/>
  <c r="T353" i="16"/>
  <c r="R353" i="16"/>
  <c r="Q353" i="16"/>
  <c r="P353" i="16"/>
  <c r="O353" i="16"/>
  <c r="N353" i="16"/>
  <c r="M353" i="16"/>
  <c r="L353" i="16"/>
  <c r="K353" i="16"/>
  <c r="J353" i="16"/>
  <c r="I353" i="16"/>
  <c r="BL353" i="16" s="1"/>
  <c r="H353" i="16"/>
  <c r="G353" i="16"/>
  <c r="F353" i="16"/>
  <c r="BT352" i="16"/>
  <c r="BI352" i="16"/>
  <c r="BH352" i="16"/>
  <c r="CB352" i="16" s="1"/>
  <c r="BG352" i="16"/>
  <c r="BF352" i="16"/>
  <c r="BE352" i="16"/>
  <c r="BD352" i="16"/>
  <c r="BR352" i="16" s="1"/>
  <c r="BC352" i="16"/>
  <c r="BB352" i="16"/>
  <c r="BA352" i="16"/>
  <c r="AZ352" i="16"/>
  <c r="AY352" i="16"/>
  <c r="AX352" i="16"/>
  <c r="AW352" i="16"/>
  <c r="AV352" i="16"/>
  <c r="AU352" i="16"/>
  <c r="AT352" i="16"/>
  <c r="AS352" i="16"/>
  <c r="AR352" i="16"/>
  <c r="AQ352" i="16"/>
  <c r="AP352" i="16"/>
  <c r="AO352" i="16"/>
  <c r="AN352" i="16"/>
  <c r="BP352" i="16" s="1"/>
  <c r="AM352" i="16"/>
  <c r="AL352" i="16"/>
  <c r="AK352" i="16"/>
  <c r="AJ352" i="16"/>
  <c r="AI352" i="16"/>
  <c r="AH352" i="16"/>
  <c r="AG352" i="16"/>
  <c r="AF352" i="16"/>
  <c r="AE352" i="16"/>
  <c r="AD352" i="16"/>
  <c r="AC352" i="16"/>
  <c r="AB352" i="16"/>
  <c r="BN352" i="16" s="1"/>
  <c r="AA352" i="16"/>
  <c r="Z352" i="16"/>
  <c r="Y352" i="16"/>
  <c r="X352" i="16"/>
  <c r="W352" i="16"/>
  <c r="V352" i="16"/>
  <c r="U352" i="16"/>
  <c r="T352" i="16"/>
  <c r="R352" i="16"/>
  <c r="Q352" i="16"/>
  <c r="P352" i="16"/>
  <c r="O352" i="16"/>
  <c r="BM352" i="16" s="1"/>
  <c r="N352" i="16"/>
  <c r="M352" i="16"/>
  <c r="L352" i="16"/>
  <c r="K352" i="16"/>
  <c r="J352" i="16"/>
  <c r="I352" i="16"/>
  <c r="H352" i="16"/>
  <c r="G352" i="16"/>
  <c r="F352" i="16"/>
  <c r="BK351" i="16"/>
  <c r="BI351" i="16"/>
  <c r="BH351" i="16"/>
  <c r="BG351" i="16"/>
  <c r="CB351" i="16" s="1"/>
  <c r="BF351" i="16"/>
  <c r="BR351" i="16" s="1"/>
  <c r="BE351" i="16"/>
  <c r="BD351" i="16"/>
  <c r="BC351" i="16"/>
  <c r="BB351" i="16"/>
  <c r="BT351" i="16" s="1"/>
  <c r="BA351" i="16"/>
  <c r="AZ351" i="16"/>
  <c r="AY351" i="16"/>
  <c r="AX351" i="16"/>
  <c r="BS351" i="16" s="1"/>
  <c r="AW351" i="16"/>
  <c r="AV351" i="16"/>
  <c r="AU351" i="16"/>
  <c r="AT351" i="16"/>
  <c r="AS351" i="16"/>
  <c r="AR351" i="16"/>
  <c r="AQ351" i="16"/>
  <c r="AP351" i="16"/>
  <c r="BP351" i="16" s="1"/>
  <c r="AO351" i="16"/>
  <c r="AN351" i="16"/>
  <c r="AM351" i="16"/>
  <c r="AL351" i="16"/>
  <c r="AK351" i="16"/>
  <c r="AJ351" i="16"/>
  <c r="AI351" i="16"/>
  <c r="AH351" i="16"/>
  <c r="AG351" i="16"/>
  <c r="AF351" i="16"/>
  <c r="AE351" i="16"/>
  <c r="AD351" i="16"/>
  <c r="AC351" i="16"/>
  <c r="AB351" i="16"/>
  <c r="AA351" i="16"/>
  <c r="Z351" i="16"/>
  <c r="Y351" i="16"/>
  <c r="X351" i="16"/>
  <c r="W351" i="16"/>
  <c r="V351" i="16"/>
  <c r="U351" i="16"/>
  <c r="T351" i="16"/>
  <c r="R351" i="16"/>
  <c r="Q351" i="16"/>
  <c r="P351" i="16"/>
  <c r="O351" i="16"/>
  <c r="N351" i="16"/>
  <c r="M351" i="16"/>
  <c r="L351" i="16"/>
  <c r="K351" i="16"/>
  <c r="J351" i="16"/>
  <c r="I351" i="16"/>
  <c r="BL351" i="16" s="1"/>
  <c r="H351" i="16"/>
  <c r="G351" i="16"/>
  <c r="F351" i="16"/>
  <c r="BT350" i="16"/>
  <c r="BI350" i="16"/>
  <c r="BH350" i="16"/>
  <c r="CB350" i="16" s="1"/>
  <c r="BG350" i="16"/>
  <c r="BF350" i="16"/>
  <c r="BE350" i="16"/>
  <c r="BD350" i="16"/>
  <c r="BR350" i="16" s="1"/>
  <c r="BC350" i="16"/>
  <c r="BB350" i="16"/>
  <c r="BA350" i="16"/>
  <c r="AZ350" i="16"/>
  <c r="AY350" i="16"/>
  <c r="AX350" i="16"/>
  <c r="AW350" i="16"/>
  <c r="AV350" i="16"/>
  <c r="AU350" i="16"/>
  <c r="AT350" i="16"/>
  <c r="AS350" i="16"/>
  <c r="AR350" i="16"/>
  <c r="AQ350" i="16"/>
  <c r="AP350" i="16"/>
  <c r="AO350" i="16"/>
  <c r="AN350" i="16"/>
  <c r="BP350" i="16" s="1"/>
  <c r="AM350" i="16"/>
  <c r="AL350" i="16"/>
  <c r="AK350" i="16"/>
  <c r="AJ350" i="16"/>
  <c r="AI350" i="16"/>
  <c r="AH350" i="16"/>
  <c r="AG350" i="16"/>
  <c r="AF350" i="16"/>
  <c r="AE350" i="16"/>
  <c r="AD350" i="16"/>
  <c r="AC350" i="16"/>
  <c r="AB350" i="16"/>
  <c r="BN350" i="16" s="1"/>
  <c r="AA350" i="16"/>
  <c r="Z350" i="16"/>
  <c r="Y350" i="16"/>
  <c r="X350" i="16"/>
  <c r="W350" i="16"/>
  <c r="V350" i="16"/>
  <c r="U350" i="16"/>
  <c r="T350" i="16"/>
  <c r="R350" i="16"/>
  <c r="Q350" i="16"/>
  <c r="P350" i="16"/>
  <c r="O350" i="16"/>
  <c r="BM350" i="16" s="1"/>
  <c r="N350" i="16"/>
  <c r="M350" i="16"/>
  <c r="L350" i="16"/>
  <c r="K350" i="16"/>
  <c r="J350" i="16"/>
  <c r="I350" i="16"/>
  <c r="H350" i="16"/>
  <c r="G350" i="16"/>
  <c r="F350" i="16"/>
  <c r="BK349" i="16"/>
  <c r="BI349" i="16"/>
  <c r="BH349" i="16"/>
  <c r="BG349" i="16"/>
  <c r="CB349" i="16" s="1"/>
  <c r="BF349" i="16"/>
  <c r="BR349" i="16" s="1"/>
  <c r="BE349" i="16"/>
  <c r="BD349" i="16"/>
  <c r="BC349" i="16"/>
  <c r="BB349" i="16"/>
  <c r="BT349" i="16" s="1"/>
  <c r="BA349" i="16"/>
  <c r="AZ349" i="16"/>
  <c r="AY349" i="16"/>
  <c r="AX349" i="16"/>
  <c r="BS349" i="16" s="1"/>
  <c r="AW349" i="16"/>
  <c r="AV349" i="16"/>
  <c r="AU349" i="16"/>
  <c r="AT349" i="16"/>
  <c r="AS349" i="16"/>
  <c r="AR349" i="16"/>
  <c r="AQ349" i="16"/>
  <c r="AP349" i="16"/>
  <c r="BP349" i="16" s="1"/>
  <c r="AO349" i="16"/>
  <c r="AN349" i="16"/>
  <c r="AM349" i="16"/>
  <c r="AL349" i="16"/>
  <c r="AK349" i="16"/>
  <c r="AJ349" i="16"/>
  <c r="AI349" i="16"/>
  <c r="AH349" i="16"/>
  <c r="AG349" i="16"/>
  <c r="AF349" i="16"/>
  <c r="AE349" i="16"/>
  <c r="AD349" i="16"/>
  <c r="AC349" i="16"/>
  <c r="AB349" i="16"/>
  <c r="AA349" i="16"/>
  <c r="Z349" i="16"/>
  <c r="Y349" i="16"/>
  <c r="X349" i="16"/>
  <c r="W349" i="16"/>
  <c r="V349" i="16"/>
  <c r="U349" i="16"/>
  <c r="T349" i="16"/>
  <c r="R349" i="16"/>
  <c r="Q349" i="16"/>
  <c r="P349" i="16"/>
  <c r="O349" i="16"/>
  <c r="N349" i="16"/>
  <c r="M349" i="16"/>
  <c r="L349" i="16"/>
  <c r="K349" i="16"/>
  <c r="J349" i="16"/>
  <c r="I349" i="16"/>
  <c r="BL349" i="16" s="1"/>
  <c r="H349" i="16"/>
  <c r="G349" i="16"/>
  <c r="F349" i="16"/>
  <c r="BT348" i="16"/>
  <c r="BI348" i="16"/>
  <c r="BH348" i="16"/>
  <c r="CB348" i="16" s="1"/>
  <c r="BG348" i="16"/>
  <c r="BF348" i="16"/>
  <c r="BE348" i="16"/>
  <c r="BD348" i="16"/>
  <c r="BR348" i="16" s="1"/>
  <c r="BC348" i="16"/>
  <c r="BB348" i="16"/>
  <c r="BA348" i="16"/>
  <c r="AZ348" i="16"/>
  <c r="AY348" i="16"/>
  <c r="AX348" i="16"/>
  <c r="AW348" i="16"/>
  <c r="AV348" i="16"/>
  <c r="AU348" i="16"/>
  <c r="AT348" i="16"/>
  <c r="AS348" i="16"/>
  <c r="AR348" i="16"/>
  <c r="AQ348" i="16"/>
  <c r="AP348" i="16"/>
  <c r="AO348" i="16"/>
  <c r="AN348" i="16"/>
  <c r="BP348" i="16" s="1"/>
  <c r="AM348" i="16"/>
  <c r="AL348" i="16"/>
  <c r="AK348" i="16"/>
  <c r="AJ348" i="16"/>
  <c r="AI348" i="16"/>
  <c r="AH348" i="16"/>
  <c r="AG348" i="16"/>
  <c r="AF348" i="16"/>
  <c r="AE348" i="16"/>
  <c r="AD348" i="16"/>
  <c r="AC348" i="16"/>
  <c r="AB348" i="16"/>
  <c r="BN348" i="16" s="1"/>
  <c r="AA348" i="16"/>
  <c r="Z348" i="16"/>
  <c r="Y348" i="16"/>
  <c r="X348" i="16"/>
  <c r="W348" i="16"/>
  <c r="V348" i="16"/>
  <c r="U348" i="16"/>
  <c r="T348" i="16"/>
  <c r="R348" i="16"/>
  <c r="Q348" i="16"/>
  <c r="P348" i="16"/>
  <c r="O348" i="16"/>
  <c r="BM348" i="16" s="1"/>
  <c r="N348" i="16"/>
  <c r="M348" i="16"/>
  <c r="L348" i="16"/>
  <c r="K348" i="16"/>
  <c r="J348" i="16"/>
  <c r="I348" i="16"/>
  <c r="H348" i="16"/>
  <c r="G348" i="16"/>
  <c r="F348" i="16"/>
  <c r="BK347" i="16"/>
  <c r="BI347" i="16"/>
  <c r="BH347" i="16"/>
  <c r="BG347" i="16"/>
  <c r="CB347" i="16" s="1"/>
  <c r="BF347" i="16"/>
  <c r="BR347" i="16" s="1"/>
  <c r="BE347" i="16"/>
  <c r="BD347" i="16"/>
  <c r="BC347" i="16"/>
  <c r="BB347" i="16"/>
  <c r="BT347" i="16" s="1"/>
  <c r="BA347" i="16"/>
  <c r="AZ347" i="16"/>
  <c r="AY347" i="16"/>
  <c r="AX347" i="16"/>
  <c r="BS347" i="16" s="1"/>
  <c r="AW347" i="16"/>
  <c r="AV347" i="16"/>
  <c r="AU347" i="16"/>
  <c r="AT347" i="16"/>
  <c r="AS347" i="16"/>
  <c r="AR347" i="16"/>
  <c r="AQ347" i="16"/>
  <c r="AP347" i="16"/>
  <c r="BP347" i="16" s="1"/>
  <c r="AO347" i="16"/>
  <c r="AN347" i="16"/>
  <c r="AM347" i="16"/>
  <c r="AL347" i="16"/>
  <c r="AK347" i="16"/>
  <c r="AJ347" i="16"/>
  <c r="AI347" i="16"/>
  <c r="AH347" i="16"/>
  <c r="AG347" i="16"/>
  <c r="AF347" i="16"/>
  <c r="AE347" i="16"/>
  <c r="AD347" i="16"/>
  <c r="AC347" i="16"/>
  <c r="AB347" i="16"/>
  <c r="AA347" i="16"/>
  <c r="Z347" i="16"/>
  <c r="Y347" i="16"/>
  <c r="X347" i="16"/>
  <c r="W347" i="16"/>
  <c r="V347" i="16"/>
  <c r="U347" i="16"/>
  <c r="T347" i="16"/>
  <c r="R347" i="16"/>
  <c r="Q347" i="16"/>
  <c r="P347" i="16"/>
  <c r="O347" i="16"/>
  <c r="N347" i="16"/>
  <c r="M347" i="16"/>
  <c r="L347" i="16"/>
  <c r="K347" i="16"/>
  <c r="J347" i="16"/>
  <c r="I347" i="16"/>
  <c r="BL347" i="16" s="1"/>
  <c r="H347" i="16"/>
  <c r="G347" i="16"/>
  <c r="F347" i="16"/>
  <c r="BT346" i="16"/>
  <c r="BI346" i="16"/>
  <c r="BH346" i="16"/>
  <c r="CB346" i="16" s="1"/>
  <c r="BG346" i="16"/>
  <c r="BF346" i="16"/>
  <c r="BE346" i="16"/>
  <c r="BD346" i="16"/>
  <c r="BR346" i="16" s="1"/>
  <c r="BC346" i="16"/>
  <c r="BB346" i="16"/>
  <c r="BA346" i="16"/>
  <c r="AZ346" i="16"/>
  <c r="AY346" i="16"/>
  <c r="AX346" i="16"/>
  <c r="AW346" i="16"/>
  <c r="AV346" i="16"/>
  <c r="AU346" i="16"/>
  <c r="AT346" i="16"/>
  <c r="AS346" i="16"/>
  <c r="AR346" i="16"/>
  <c r="AQ346" i="16"/>
  <c r="AP346" i="16"/>
  <c r="AO346" i="16"/>
  <c r="AN346" i="16"/>
  <c r="BP346" i="16" s="1"/>
  <c r="AM346" i="16"/>
  <c r="AL346" i="16"/>
  <c r="AK346" i="16"/>
  <c r="AJ346" i="16"/>
  <c r="AI346" i="16"/>
  <c r="AH346" i="16"/>
  <c r="AG346" i="16"/>
  <c r="AF346" i="16"/>
  <c r="AE346" i="16"/>
  <c r="AD346" i="16"/>
  <c r="AC346" i="16"/>
  <c r="AB346" i="16"/>
  <c r="BN346" i="16" s="1"/>
  <c r="AA346" i="16"/>
  <c r="Z346" i="16"/>
  <c r="Y346" i="16"/>
  <c r="X346" i="16"/>
  <c r="W346" i="16"/>
  <c r="V346" i="16"/>
  <c r="U346" i="16"/>
  <c r="T346" i="16"/>
  <c r="R346" i="16"/>
  <c r="Q346" i="16"/>
  <c r="P346" i="16"/>
  <c r="O346" i="16"/>
  <c r="BM346" i="16" s="1"/>
  <c r="N346" i="16"/>
  <c r="M346" i="16"/>
  <c r="L346" i="16"/>
  <c r="K346" i="16"/>
  <c r="J346" i="16"/>
  <c r="I346" i="16"/>
  <c r="H346" i="16"/>
  <c r="G346" i="16"/>
  <c r="F346" i="16"/>
  <c r="BK345" i="16"/>
  <c r="BI345" i="16"/>
  <c r="BH345" i="16"/>
  <c r="BG345" i="16"/>
  <c r="CB345" i="16" s="1"/>
  <c r="BF345" i="16"/>
  <c r="BR345" i="16" s="1"/>
  <c r="BE345" i="16"/>
  <c r="BD345" i="16"/>
  <c r="BC345" i="16"/>
  <c r="BB345" i="16"/>
  <c r="BT345" i="16" s="1"/>
  <c r="BA345" i="16"/>
  <c r="AZ345" i="16"/>
  <c r="AY345" i="16"/>
  <c r="AX345" i="16"/>
  <c r="BS345" i="16" s="1"/>
  <c r="AW345" i="16"/>
  <c r="AV345" i="16"/>
  <c r="AU345" i="16"/>
  <c r="AT345" i="16"/>
  <c r="AS345" i="16"/>
  <c r="AR345" i="16"/>
  <c r="AQ345" i="16"/>
  <c r="AP345" i="16"/>
  <c r="BP345" i="16" s="1"/>
  <c r="AO345" i="16"/>
  <c r="AN345" i="16"/>
  <c r="AM345" i="16"/>
  <c r="AL345" i="16"/>
  <c r="AK345" i="16"/>
  <c r="AJ345" i="16"/>
  <c r="AI345" i="16"/>
  <c r="AH345" i="16"/>
  <c r="AG345" i="16"/>
  <c r="AF345" i="16"/>
  <c r="AE345" i="16"/>
  <c r="AD345" i="16"/>
  <c r="AC345" i="16"/>
  <c r="AB345" i="16"/>
  <c r="AA345" i="16"/>
  <c r="Z345" i="16"/>
  <c r="Y345" i="16"/>
  <c r="X345" i="16"/>
  <c r="W345" i="16"/>
  <c r="V345" i="16"/>
  <c r="U345" i="16"/>
  <c r="T345" i="16"/>
  <c r="R345" i="16"/>
  <c r="Q345" i="16"/>
  <c r="P345" i="16"/>
  <c r="O345" i="16"/>
  <c r="N345" i="16"/>
  <c r="M345" i="16"/>
  <c r="L345" i="16"/>
  <c r="K345" i="16"/>
  <c r="J345" i="16"/>
  <c r="I345" i="16"/>
  <c r="BL345" i="16" s="1"/>
  <c r="H345" i="16"/>
  <c r="G345" i="16"/>
  <c r="F345" i="16"/>
  <c r="BT344" i="16"/>
  <c r="BI344" i="16"/>
  <c r="BH344" i="16"/>
  <c r="CB344" i="16" s="1"/>
  <c r="BG344" i="16"/>
  <c r="BF344" i="16"/>
  <c r="BE344" i="16"/>
  <c r="BD344" i="16"/>
  <c r="BR344" i="16" s="1"/>
  <c r="BC344" i="16"/>
  <c r="BB344" i="16"/>
  <c r="BA344" i="16"/>
  <c r="AZ344" i="16"/>
  <c r="AY344" i="16"/>
  <c r="AX344" i="16"/>
  <c r="AW344" i="16"/>
  <c r="AV344" i="16"/>
  <c r="AU344" i="16"/>
  <c r="AT344" i="16"/>
  <c r="AS344" i="16"/>
  <c r="AR344" i="16"/>
  <c r="AQ344" i="16"/>
  <c r="AP344" i="16"/>
  <c r="AO344" i="16"/>
  <c r="AN344" i="16"/>
  <c r="BP344" i="16" s="1"/>
  <c r="AM344" i="16"/>
  <c r="AL344" i="16"/>
  <c r="AK344" i="16"/>
  <c r="AJ344" i="16"/>
  <c r="AI344" i="16"/>
  <c r="AH344" i="16"/>
  <c r="AG344" i="16"/>
  <c r="AF344" i="16"/>
  <c r="AE344" i="16"/>
  <c r="AD344" i="16"/>
  <c r="AC344" i="16"/>
  <c r="AB344" i="16"/>
  <c r="BN344" i="16" s="1"/>
  <c r="AA344" i="16"/>
  <c r="Z344" i="16"/>
  <c r="Y344" i="16"/>
  <c r="X344" i="16"/>
  <c r="W344" i="16"/>
  <c r="V344" i="16"/>
  <c r="U344" i="16"/>
  <c r="T344" i="16"/>
  <c r="R344" i="16"/>
  <c r="Q344" i="16"/>
  <c r="P344" i="16"/>
  <c r="O344" i="16"/>
  <c r="BM344" i="16" s="1"/>
  <c r="N344" i="16"/>
  <c r="M344" i="16"/>
  <c r="L344" i="16"/>
  <c r="K344" i="16"/>
  <c r="J344" i="16"/>
  <c r="I344" i="16"/>
  <c r="H344" i="16"/>
  <c r="G344" i="16"/>
  <c r="F344" i="16"/>
  <c r="BK343" i="16"/>
  <c r="BI343" i="16"/>
  <c r="BH343" i="16"/>
  <c r="BG343" i="16"/>
  <c r="CB343" i="16" s="1"/>
  <c r="BF343" i="16"/>
  <c r="BR343" i="16" s="1"/>
  <c r="BE343" i="16"/>
  <c r="BD343" i="16"/>
  <c r="BC343" i="16"/>
  <c r="BB343" i="16"/>
  <c r="BT343" i="16" s="1"/>
  <c r="BA343" i="16"/>
  <c r="AZ343" i="16"/>
  <c r="AY343" i="16"/>
  <c r="AX343" i="16"/>
  <c r="BS343" i="16" s="1"/>
  <c r="AW343" i="16"/>
  <c r="AV343" i="16"/>
  <c r="AU343" i="16"/>
  <c r="AT343" i="16"/>
  <c r="AS343" i="16"/>
  <c r="AR343" i="16"/>
  <c r="AQ343" i="16"/>
  <c r="AP343" i="16"/>
  <c r="BP343" i="16" s="1"/>
  <c r="AO343" i="16"/>
  <c r="AN343" i="16"/>
  <c r="AM343" i="16"/>
  <c r="AL343" i="16"/>
  <c r="AK343" i="16"/>
  <c r="AJ343" i="16"/>
  <c r="AI343" i="16"/>
  <c r="AH343" i="16"/>
  <c r="AG343" i="16"/>
  <c r="AF343" i="16"/>
  <c r="AE343" i="16"/>
  <c r="AD343" i="16"/>
  <c r="AC343" i="16"/>
  <c r="AB343" i="16"/>
  <c r="AA343" i="16"/>
  <c r="Z343" i="16"/>
  <c r="Y343" i="16"/>
  <c r="X343" i="16"/>
  <c r="W343" i="16"/>
  <c r="V343" i="16"/>
  <c r="U343" i="16"/>
  <c r="T343" i="16"/>
  <c r="R343" i="16"/>
  <c r="Q343" i="16"/>
  <c r="P343" i="16"/>
  <c r="O343" i="16"/>
  <c r="N343" i="16"/>
  <c r="M343" i="16"/>
  <c r="L343" i="16"/>
  <c r="K343" i="16"/>
  <c r="J343" i="16"/>
  <c r="I343" i="16"/>
  <c r="BL343" i="16" s="1"/>
  <c r="H343" i="16"/>
  <c r="G343" i="16"/>
  <c r="F343" i="16"/>
  <c r="BT342" i="16"/>
  <c r="BI342" i="16"/>
  <c r="BH342" i="16"/>
  <c r="CB342" i="16" s="1"/>
  <c r="BG342" i="16"/>
  <c r="BF342" i="16"/>
  <c r="BE342" i="16"/>
  <c r="BD342" i="16"/>
  <c r="BR342" i="16" s="1"/>
  <c r="BC342" i="16"/>
  <c r="BB342" i="16"/>
  <c r="BA342" i="16"/>
  <c r="AZ342" i="16"/>
  <c r="AY342" i="16"/>
  <c r="AX342" i="16"/>
  <c r="AW342" i="16"/>
  <c r="AV342" i="16"/>
  <c r="AU342" i="16"/>
  <c r="AT342" i="16"/>
  <c r="AS342" i="16"/>
  <c r="AR342" i="16"/>
  <c r="AQ342" i="16"/>
  <c r="AP342" i="16"/>
  <c r="AO342" i="16"/>
  <c r="AN342" i="16"/>
  <c r="BP342" i="16" s="1"/>
  <c r="AM342" i="16"/>
  <c r="AL342" i="16"/>
  <c r="AK342" i="16"/>
  <c r="AJ342" i="16"/>
  <c r="AI342" i="16"/>
  <c r="AH342" i="16"/>
  <c r="AG342" i="16"/>
  <c r="AF342" i="16"/>
  <c r="AE342" i="16"/>
  <c r="AD342" i="16"/>
  <c r="AC342" i="16"/>
  <c r="AB342" i="16"/>
  <c r="BN342" i="16" s="1"/>
  <c r="AA342" i="16"/>
  <c r="Z342" i="16"/>
  <c r="Y342" i="16"/>
  <c r="X342" i="16"/>
  <c r="W342" i="16"/>
  <c r="V342" i="16"/>
  <c r="U342" i="16"/>
  <c r="T342" i="16"/>
  <c r="R342" i="16"/>
  <c r="Q342" i="16"/>
  <c r="P342" i="16"/>
  <c r="O342" i="16"/>
  <c r="BM342" i="16" s="1"/>
  <c r="N342" i="16"/>
  <c r="M342" i="16"/>
  <c r="L342" i="16"/>
  <c r="K342" i="16"/>
  <c r="J342" i="16"/>
  <c r="I342" i="16"/>
  <c r="H342" i="16"/>
  <c r="G342" i="16"/>
  <c r="F342" i="16"/>
  <c r="BK341" i="16"/>
  <c r="BI341" i="16"/>
  <c r="BH341" i="16"/>
  <c r="BG341" i="16"/>
  <c r="CB341" i="16" s="1"/>
  <c r="BF341" i="16"/>
  <c r="BR341" i="16" s="1"/>
  <c r="BE341" i="16"/>
  <c r="BD341" i="16"/>
  <c r="BC341" i="16"/>
  <c r="BB341" i="16"/>
  <c r="BT341" i="16" s="1"/>
  <c r="BA341" i="16"/>
  <c r="AZ341" i="16"/>
  <c r="AY341" i="16"/>
  <c r="AX341" i="16"/>
  <c r="BS341" i="16" s="1"/>
  <c r="AW341" i="16"/>
  <c r="AV341" i="16"/>
  <c r="AU341" i="16"/>
  <c r="AT341" i="16"/>
  <c r="AS341" i="16"/>
  <c r="AR341" i="16"/>
  <c r="AQ341" i="16"/>
  <c r="AP341" i="16"/>
  <c r="BP341" i="16" s="1"/>
  <c r="AO341" i="16"/>
  <c r="AN341" i="16"/>
  <c r="AM341" i="16"/>
  <c r="AL341" i="16"/>
  <c r="AK341" i="16"/>
  <c r="AJ341" i="16"/>
  <c r="AI341" i="16"/>
  <c r="AH341" i="16"/>
  <c r="AG341" i="16"/>
  <c r="AF341" i="16"/>
  <c r="AE341" i="16"/>
  <c r="AD341" i="16"/>
  <c r="AC341" i="16"/>
  <c r="AB341" i="16"/>
  <c r="AA341" i="16"/>
  <c r="Z341" i="16"/>
  <c r="Y341" i="16"/>
  <c r="X341" i="16"/>
  <c r="W341" i="16"/>
  <c r="V341" i="16"/>
  <c r="U341" i="16"/>
  <c r="T341" i="16"/>
  <c r="R341" i="16"/>
  <c r="Q341" i="16"/>
  <c r="P341" i="16"/>
  <c r="O341" i="16"/>
  <c r="N341" i="16"/>
  <c r="M341" i="16"/>
  <c r="L341" i="16"/>
  <c r="K341" i="16"/>
  <c r="J341" i="16"/>
  <c r="I341" i="16"/>
  <c r="BL341" i="16" s="1"/>
  <c r="H341" i="16"/>
  <c r="G341" i="16"/>
  <c r="F341" i="16"/>
  <c r="F544" i="16" s="1"/>
  <c r="G544" i="16" s="1"/>
  <c r="H544" i="16" s="1"/>
  <c r="BT340" i="16"/>
  <c r="BI340" i="16"/>
  <c r="BH340" i="16"/>
  <c r="CB340" i="16" s="1"/>
  <c r="BG340" i="16"/>
  <c r="BF340" i="16"/>
  <c r="BE340" i="16"/>
  <c r="BD340" i="16"/>
  <c r="BR340" i="16" s="1"/>
  <c r="BC340" i="16"/>
  <c r="BB340" i="16"/>
  <c r="BA340" i="16"/>
  <c r="AZ340" i="16"/>
  <c r="AY340" i="16"/>
  <c r="AX340" i="16"/>
  <c r="AW340" i="16"/>
  <c r="AV340" i="16"/>
  <c r="AU340" i="16"/>
  <c r="AT340" i="16"/>
  <c r="AS340" i="16"/>
  <c r="AR340" i="16"/>
  <c r="AQ340" i="16"/>
  <c r="AP340" i="16"/>
  <c r="AO340" i="16"/>
  <c r="AN340" i="16"/>
  <c r="BP340" i="16" s="1"/>
  <c r="AM340" i="16"/>
  <c r="AL340" i="16"/>
  <c r="AK340" i="16"/>
  <c r="AJ340" i="16"/>
  <c r="AI340" i="16"/>
  <c r="AH340" i="16"/>
  <c r="AG340" i="16"/>
  <c r="AF340" i="16"/>
  <c r="AE340" i="16"/>
  <c r="AD340" i="16"/>
  <c r="AC340" i="16"/>
  <c r="AB340" i="16"/>
  <c r="BN340" i="16" s="1"/>
  <c r="AA340" i="16"/>
  <c r="Z340" i="16"/>
  <c r="Y340" i="16"/>
  <c r="X340" i="16"/>
  <c r="W340" i="16"/>
  <c r="V340" i="16"/>
  <c r="U340" i="16"/>
  <c r="T340" i="16"/>
  <c r="R340" i="16"/>
  <c r="Q340" i="16"/>
  <c r="P340" i="16"/>
  <c r="O340" i="16"/>
  <c r="BM340" i="16" s="1"/>
  <c r="N340" i="16"/>
  <c r="M340" i="16"/>
  <c r="L340" i="16"/>
  <c r="K340" i="16"/>
  <c r="J340" i="16"/>
  <c r="I340" i="16"/>
  <c r="H340" i="16"/>
  <c r="G340" i="16"/>
  <c r="F340" i="16"/>
  <c r="BK339" i="16"/>
  <c r="BI339" i="16"/>
  <c r="BH339" i="16"/>
  <c r="BG339" i="16"/>
  <c r="CB339" i="16" s="1"/>
  <c r="BF339" i="16"/>
  <c r="BR339" i="16" s="1"/>
  <c r="BE339" i="16"/>
  <c r="BD339" i="16"/>
  <c r="BC339" i="16"/>
  <c r="BB339" i="16"/>
  <c r="BT339" i="16" s="1"/>
  <c r="BA339" i="16"/>
  <c r="AZ339" i="16"/>
  <c r="AY339" i="16"/>
  <c r="AX339" i="16"/>
  <c r="BS339" i="16" s="1"/>
  <c r="AW339" i="16"/>
  <c r="AV339" i="16"/>
  <c r="AU339" i="16"/>
  <c r="AT339" i="16"/>
  <c r="AS339" i="16"/>
  <c r="AR339" i="16"/>
  <c r="AQ339" i="16"/>
  <c r="AP339" i="16"/>
  <c r="BP339" i="16" s="1"/>
  <c r="AO339" i="16"/>
  <c r="AN339" i="16"/>
  <c r="AM339" i="16"/>
  <c r="AL339" i="16"/>
  <c r="AK339" i="16"/>
  <c r="AJ339" i="16"/>
  <c r="AI339" i="16"/>
  <c r="AH339" i="16"/>
  <c r="AG339" i="16"/>
  <c r="AF339" i="16"/>
  <c r="AE339" i="16"/>
  <c r="AD339" i="16"/>
  <c r="AC339" i="16"/>
  <c r="AB339" i="16"/>
  <c r="AA339" i="16"/>
  <c r="Z339" i="16"/>
  <c r="Y339" i="16"/>
  <c r="X339" i="16"/>
  <c r="W339" i="16"/>
  <c r="V339" i="16"/>
  <c r="U339" i="16"/>
  <c r="T339" i="16"/>
  <c r="R339" i="16"/>
  <c r="Q339" i="16"/>
  <c r="P339" i="16"/>
  <c r="O339" i="16"/>
  <c r="N339" i="16"/>
  <c r="M339" i="16"/>
  <c r="L339" i="16"/>
  <c r="K339" i="16"/>
  <c r="J339" i="16"/>
  <c r="I339" i="16"/>
  <c r="BL339" i="16" s="1"/>
  <c r="H339" i="16"/>
  <c r="G339" i="16"/>
  <c r="F339" i="16"/>
  <c r="F540" i="16" s="1"/>
  <c r="G540" i="16" s="1"/>
  <c r="H540" i="16" s="1"/>
  <c r="BT338" i="16"/>
  <c r="BI338" i="16"/>
  <c r="BH338" i="16"/>
  <c r="CB338" i="16" s="1"/>
  <c r="BG338" i="16"/>
  <c r="BF338" i="16"/>
  <c r="BE338" i="16"/>
  <c r="BD338" i="16"/>
  <c r="BR338" i="16" s="1"/>
  <c r="BC338" i="16"/>
  <c r="BB338" i="16"/>
  <c r="BA338" i="16"/>
  <c r="AZ338" i="16"/>
  <c r="AY338" i="16"/>
  <c r="AX338" i="16"/>
  <c r="AW338" i="16"/>
  <c r="AV338" i="16"/>
  <c r="AU338" i="16"/>
  <c r="AT338" i="16"/>
  <c r="AS338" i="16"/>
  <c r="AR338" i="16"/>
  <c r="AQ338" i="16"/>
  <c r="AP338" i="16"/>
  <c r="AO338" i="16"/>
  <c r="AN338" i="16"/>
  <c r="BP338" i="16" s="1"/>
  <c r="AM338" i="16"/>
  <c r="AL338" i="16"/>
  <c r="AK338" i="16"/>
  <c r="AJ338" i="16"/>
  <c r="AI338" i="16"/>
  <c r="AH338" i="16"/>
  <c r="AG338" i="16"/>
  <c r="AF338" i="16"/>
  <c r="AE338" i="16"/>
  <c r="AD338" i="16"/>
  <c r="AC338" i="16"/>
  <c r="AB338" i="16"/>
  <c r="BN338" i="16" s="1"/>
  <c r="AA338" i="16"/>
  <c r="Z338" i="16"/>
  <c r="Y338" i="16"/>
  <c r="X338" i="16"/>
  <c r="W338" i="16"/>
  <c r="V338" i="16"/>
  <c r="U338" i="16"/>
  <c r="T338" i="16"/>
  <c r="R338" i="16"/>
  <c r="Q338" i="16"/>
  <c r="P338" i="16"/>
  <c r="O338" i="16"/>
  <c r="BM338" i="16" s="1"/>
  <c r="N338" i="16"/>
  <c r="M338" i="16"/>
  <c r="L338" i="16"/>
  <c r="K338" i="16"/>
  <c r="J338" i="16"/>
  <c r="I338" i="16"/>
  <c r="H338" i="16"/>
  <c r="G338" i="16"/>
  <c r="F338" i="16"/>
  <c r="BK337" i="16"/>
  <c r="BI337" i="16"/>
  <c r="BH337" i="16"/>
  <c r="BG337" i="16"/>
  <c r="CB337" i="16" s="1"/>
  <c r="BF337" i="16"/>
  <c r="BR337" i="16" s="1"/>
  <c r="BE337" i="16"/>
  <c r="BD337" i="16"/>
  <c r="BC337" i="16"/>
  <c r="BB337" i="16"/>
  <c r="BT337" i="16" s="1"/>
  <c r="BA337" i="16"/>
  <c r="AZ337" i="16"/>
  <c r="AY337" i="16"/>
  <c r="AX337" i="16"/>
  <c r="BS337" i="16" s="1"/>
  <c r="AW337" i="16"/>
  <c r="AV337" i="16"/>
  <c r="AU337" i="16"/>
  <c r="AT337" i="16"/>
  <c r="AS337" i="16"/>
  <c r="AR337" i="16"/>
  <c r="AQ337" i="16"/>
  <c r="AP337" i="16"/>
  <c r="BP337" i="16" s="1"/>
  <c r="AO337" i="16"/>
  <c r="AN337" i="16"/>
  <c r="AM337" i="16"/>
  <c r="AL337" i="16"/>
  <c r="AK337" i="16"/>
  <c r="AJ337" i="16"/>
  <c r="AI337" i="16"/>
  <c r="AH337" i="16"/>
  <c r="AG337" i="16"/>
  <c r="AF337" i="16"/>
  <c r="AE337" i="16"/>
  <c r="AD337" i="16"/>
  <c r="AC337" i="16"/>
  <c r="AB337" i="16"/>
  <c r="AA337" i="16"/>
  <c r="Z337" i="16"/>
  <c r="Y337" i="16"/>
  <c r="X337" i="16"/>
  <c r="W337" i="16"/>
  <c r="V337" i="16"/>
  <c r="U337" i="16"/>
  <c r="T337" i="16"/>
  <c r="R337" i="16"/>
  <c r="Q337" i="16"/>
  <c r="P337" i="16"/>
  <c r="O337" i="16"/>
  <c r="N337" i="16"/>
  <c r="M337" i="16"/>
  <c r="L337" i="16"/>
  <c r="K337" i="16"/>
  <c r="J337" i="16"/>
  <c r="I337" i="16"/>
  <c r="BL337" i="16" s="1"/>
  <c r="H337" i="16"/>
  <c r="G337" i="16"/>
  <c r="F337" i="16"/>
  <c r="BT336" i="16"/>
  <c r="BI336" i="16"/>
  <c r="BH336" i="16"/>
  <c r="CB336" i="16" s="1"/>
  <c r="BG336" i="16"/>
  <c r="BF336" i="16"/>
  <c r="BE336" i="16"/>
  <c r="BD336" i="16"/>
  <c r="BR336" i="16" s="1"/>
  <c r="BC336" i="16"/>
  <c r="BB336" i="16"/>
  <c r="BA336" i="16"/>
  <c r="AZ336" i="16"/>
  <c r="AY336" i="16"/>
  <c r="AX336" i="16"/>
  <c r="AW336" i="16"/>
  <c r="AV336" i="16"/>
  <c r="AU336" i="16"/>
  <c r="AT336" i="16"/>
  <c r="AS336" i="16"/>
  <c r="AR336" i="16"/>
  <c r="AQ336" i="16"/>
  <c r="AP336" i="16"/>
  <c r="AO336" i="16"/>
  <c r="AN336" i="16"/>
  <c r="BP336" i="16" s="1"/>
  <c r="AM336" i="16"/>
  <c r="AL336" i="16"/>
  <c r="AK336" i="16"/>
  <c r="AJ336" i="16"/>
  <c r="AI336" i="16"/>
  <c r="AH336" i="16"/>
  <c r="AG336" i="16"/>
  <c r="AF336" i="16"/>
  <c r="AE336" i="16"/>
  <c r="AD336" i="16"/>
  <c r="AC336" i="16"/>
  <c r="AB336" i="16"/>
  <c r="BN336" i="16" s="1"/>
  <c r="AA336" i="16"/>
  <c r="Z336" i="16"/>
  <c r="Y336" i="16"/>
  <c r="X336" i="16"/>
  <c r="W336" i="16"/>
  <c r="V336" i="16"/>
  <c r="U336" i="16"/>
  <c r="T336" i="16"/>
  <c r="R336" i="16"/>
  <c r="Q336" i="16"/>
  <c r="P336" i="16"/>
  <c r="O336" i="16"/>
  <c r="BM336" i="16" s="1"/>
  <c r="N336" i="16"/>
  <c r="M336" i="16"/>
  <c r="L336" i="16"/>
  <c r="K336" i="16"/>
  <c r="J336" i="16"/>
  <c r="I336" i="16"/>
  <c r="H336" i="16"/>
  <c r="G336" i="16"/>
  <c r="F336" i="16"/>
  <c r="BK335" i="16"/>
  <c r="BI335" i="16"/>
  <c r="BH335" i="16"/>
  <c r="BG335" i="16"/>
  <c r="CB335" i="16" s="1"/>
  <c r="BF335" i="16"/>
  <c r="BR335" i="16" s="1"/>
  <c r="BE335" i="16"/>
  <c r="BD335" i="16"/>
  <c r="BC335" i="16"/>
  <c r="BB335" i="16"/>
  <c r="BT335" i="16" s="1"/>
  <c r="BA335" i="16"/>
  <c r="AZ335" i="16"/>
  <c r="AY335" i="16"/>
  <c r="AX335" i="16"/>
  <c r="BS335" i="16" s="1"/>
  <c r="AW335" i="16"/>
  <c r="AV335" i="16"/>
  <c r="AU335" i="16"/>
  <c r="AT335" i="16"/>
  <c r="AS335" i="16"/>
  <c r="AR335" i="16"/>
  <c r="AQ335" i="16"/>
  <c r="AP335" i="16"/>
  <c r="BP335" i="16" s="1"/>
  <c r="AO335" i="16"/>
  <c r="AN335" i="16"/>
  <c r="AM335" i="16"/>
  <c r="AL335" i="16"/>
  <c r="AK335" i="16"/>
  <c r="AJ335" i="16"/>
  <c r="AI335" i="16"/>
  <c r="AH335" i="16"/>
  <c r="AG335" i="16"/>
  <c r="AF335" i="16"/>
  <c r="AE335" i="16"/>
  <c r="AD335" i="16"/>
  <c r="AC335" i="16"/>
  <c r="AB335" i="16"/>
  <c r="AA335" i="16"/>
  <c r="Z335" i="16"/>
  <c r="Y335" i="16"/>
  <c r="X335" i="16"/>
  <c r="W335" i="16"/>
  <c r="V335" i="16"/>
  <c r="U335" i="16"/>
  <c r="T335" i="16"/>
  <c r="R335" i="16"/>
  <c r="Q335" i="16"/>
  <c r="P335" i="16"/>
  <c r="O335" i="16"/>
  <c r="N335" i="16"/>
  <c r="M335" i="16"/>
  <c r="L335" i="16"/>
  <c r="K335" i="16"/>
  <c r="J335" i="16"/>
  <c r="I335" i="16"/>
  <c r="BL335" i="16" s="1"/>
  <c r="H335" i="16"/>
  <c r="G335" i="16"/>
  <c r="F335" i="16"/>
  <c r="BT334" i="16"/>
  <c r="BI334" i="16"/>
  <c r="BH334" i="16"/>
  <c r="CB334" i="16" s="1"/>
  <c r="BG334" i="16"/>
  <c r="BF334" i="16"/>
  <c r="BE334" i="16"/>
  <c r="BD334" i="16"/>
  <c r="BR334" i="16" s="1"/>
  <c r="BC334" i="16"/>
  <c r="BB334" i="16"/>
  <c r="BA334" i="16"/>
  <c r="AZ334" i="16"/>
  <c r="AY334" i="16"/>
  <c r="AX334" i="16"/>
  <c r="AW334" i="16"/>
  <c r="AV334" i="16"/>
  <c r="AU334" i="16"/>
  <c r="AT334" i="16"/>
  <c r="AS334" i="16"/>
  <c r="AR334" i="16"/>
  <c r="AQ334" i="16"/>
  <c r="AP334" i="16"/>
  <c r="AO334" i="16"/>
  <c r="AN334" i="16"/>
  <c r="BP334" i="16" s="1"/>
  <c r="AM334" i="16"/>
  <c r="AL334" i="16"/>
  <c r="AK334" i="16"/>
  <c r="AJ334" i="16"/>
  <c r="AI334" i="16"/>
  <c r="AH334" i="16"/>
  <c r="AG334" i="16"/>
  <c r="AF334" i="16"/>
  <c r="AE334" i="16"/>
  <c r="AD334" i="16"/>
  <c r="AC334" i="16"/>
  <c r="AB334" i="16"/>
  <c r="BN334" i="16" s="1"/>
  <c r="AA334" i="16"/>
  <c r="Z334" i="16"/>
  <c r="Y334" i="16"/>
  <c r="X334" i="16"/>
  <c r="W334" i="16"/>
  <c r="V334" i="16"/>
  <c r="U334" i="16"/>
  <c r="T334" i="16"/>
  <c r="R334" i="16"/>
  <c r="Q334" i="16"/>
  <c r="P334" i="16"/>
  <c r="O334" i="16"/>
  <c r="BM334" i="16" s="1"/>
  <c r="N334" i="16"/>
  <c r="M334" i="16"/>
  <c r="L334" i="16"/>
  <c r="K334" i="16"/>
  <c r="J334" i="16"/>
  <c r="I334" i="16"/>
  <c r="H334" i="16"/>
  <c r="G334" i="16"/>
  <c r="F334" i="16"/>
  <c r="BK333" i="16"/>
  <c r="BI333" i="16"/>
  <c r="BH333" i="16"/>
  <c r="BG333" i="16"/>
  <c r="CB333" i="16" s="1"/>
  <c r="BF333" i="16"/>
  <c r="BR333" i="16" s="1"/>
  <c r="BE333" i="16"/>
  <c r="BD333" i="16"/>
  <c r="BC333" i="16"/>
  <c r="BB333" i="16"/>
  <c r="BT333" i="16" s="1"/>
  <c r="BA333" i="16"/>
  <c r="AZ333" i="16"/>
  <c r="AY333" i="16"/>
  <c r="AX333" i="16"/>
  <c r="BS333" i="16" s="1"/>
  <c r="AW333" i="16"/>
  <c r="AV333" i="16"/>
  <c r="AU333" i="16"/>
  <c r="AT333" i="16"/>
  <c r="AS333" i="16"/>
  <c r="AR333" i="16"/>
  <c r="AQ333" i="16"/>
  <c r="AP333" i="16"/>
  <c r="BP333" i="16" s="1"/>
  <c r="AO333" i="16"/>
  <c r="AN333" i="16"/>
  <c r="AM333" i="16"/>
  <c r="AL333" i="16"/>
  <c r="AK333" i="16"/>
  <c r="AJ333" i="16"/>
  <c r="AI333" i="16"/>
  <c r="AH333" i="16"/>
  <c r="AG333" i="16"/>
  <c r="AF333" i="16"/>
  <c r="AE333" i="16"/>
  <c r="AD333" i="16"/>
  <c r="AC333" i="16"/>
  <c r="AB333" i="16"/>
  <c r="AA333" i="16"/>
  <c r="Z333" i="16"/>
  <c r="Y333" i="16"/>
  <c r="X333" i="16"/>
  <c r="W333" i="16"/>
  <c r="V333" i="16"/>
  <c r="U333" i="16"/>
  <c r="T333" i="16"/>
  <c r="R333" i="16"/>
  <c r="Q333" i="16"/>
  <c r="P333" i="16"/>
  <c r="O333" i="16"/>
  <c r="N333" i="16"/>
  <c r="M333" i="16"/>
  <c r="L333" i="16"/>
  <c r="K333" i="16"/>
  <c r="J333" i="16"/>
  <c r="I333" i="16"/>
  <c r="BL333" i="16" s="1"/>
  <c r="H333" i="16"/>
  <c r="G333" i="16"/>
  <c r="F333" i="16"/>
  <c r="BT332" i="16"/>
  <c r="BI332" i="16"/>
  <c r="BH332" i="16"/>
  <c r="CB332" i="16" s="1"/>
  <c r="BG332" i="16"/>
  <c r="BF332" i="16"/>
  <c r="BE332" i="16"/>
  <c r="BD332" i="16"/>
  <c r="BR332" i="16" s="1"/>
  <c r="BC332" i="16"/>
  <c r="BB332" i="16"/>
  <c r="BA332" i="16"/>
  <c r="AZ332" i="16"/>
  <c r="AY332" i="16"/>
  <c r="AX332" i="16"/>
  <c r="AW332" i="16"/>
  <c r="AV332" i="16"/>
  <c r="AU332" i="16"/>
  <c r="AT332" i="16"/>
  <c r="AS332" i="16"/>
  <c r="AR332" i="16"/>
  <c r="AQ332" i="16"/>
  <c r="AP332" i="16"/>
  <c r="AO332" i="16"/>
  <c r="AN332" i="16"/>
  <c r="BP332" i="16" s="1"/>
  <c r="AM332" i="16"/>
  <c r="AL332" i="16"/>
  <c r="AK332" i="16"/>
  <c r="AJ332" i="16"/>
  <c r="AI332" i="16"/>
  <c r="AH332" i="16"/>
  <c r="AG332" i="16"/>
  <c r="AF332" i="16"/>
  <c r="AE332" i="16"/>
  <c r="AD332" i="16"/>
  <c r="AC332" i="16"/>
  <c r="AB332" i="16"/>
  <c r="BN332" i="16" s="1"/>
  <c r="AA332" i="16"/>
  <c r="Z332" i="16"/>
  <c r="Y332" i="16"/>
  <c r="X332" i="16"/>
  <c r="W332" i="16"/>
  <c r="V332" i="16"/>
  <c r="U332" i="16"/>
  <c r="T332" i="16"/>
  <c r="R332" i="16"/>
  <c r="Q332" i="16"/>
  <c r="P332" i="16"/>
  <c r="O332" i="16"/>
  <c r="BM332" i="16" s="1"/>
  <c r="N332" i="16"/>
  <c r="M332" i="16"/>
  <c r="L332" i="16"/>
  <c r="K332" i="16"/>
  <c r="J332" i="16"/>
  <c r="I332" i="16"/>
  <c r="H332" i="16"/>
  <c r="G332" i="16"/>
  <c r="F332" i="16"/>
  <c r="BK331" i="16"/>
  <c r="BI331" i="16"/>
  <c r="BH331" i="16"/>
  <c r="BG331" i="16"/>
  <c r="CB331" i="16" s="1"/>
  <c r="BF331" i="16"/>
  <c r="BR331" i="16" s="1"/>
  <c r="BE331" i="16"/>
  <c r="BD331" i="16"/>
  <c r="BC331" i="16"/>
  <c r="BB331" i="16"/>
  <c r="BT331" i="16" s="1"/>
  <c r="BA331" i="16"/>
  <c r="AZ331" i="16"/>
  <c r="AY331" i="16"/>
  <c r="AX331" i="16"/>
  <c r="BS331" i="16" s="1"/>
  <c r="AW331" i="16"/>
  <c r="AV331" i="16"/>
  <c r="AU331" i="16"/>
  <c r="AT331" i="16"/>
  <c r="AS331" i="16"/>
  <c r="AR331" i="16"/>
  <c r="AQ331" i="16"/>
  <c r="AP331" i="16"/>
  <c r="BP331" i="16" s="1"/>
  <c r="AO331" i="16"/>
  <c r="AN331" i="16"/>
  <c r="AM331" i="16"/>
  <c r="AL331" i="16"/>
  <c r="AK331" i="16"/>
  <c r="AJ331" i="16"/>
  <c r="AI331" i="16"/>
  <c r="AH331" i="16"/>
  <c r="AG331" i="16"/>
  <c r="AF331" i="16"/>
  <c r="AE331" i="16"/>
  <c r="AD331" i="16"/>
  <c r="AC331" i="16"/>
  <c r="AB331" i="16"/>
  <c r="AA331" i="16"/>
  <c r="Z331" i="16"/>
  <c r="Y331" i="16"/>
  <c r="X331" i="16"/>
  <c r="W331" i="16"/>
  <c r="V331" i="16"/>
  <c r="U331" i="16"/>
  <c r="T331" i="16"/>
  <c r="R331" i="16"/>
  <c r="Q331" i="16"/>
  <c r="P331" i="16"/>
  <c r="O331" i="16"/>
  <c r="N331" i="16"/>
  <c r="M331" i="16"/>
  <c r="L331" i="16"/>
  <c r="K331" i="16"/>
  <c r="J331" i="16"/>
  <c r="I331" i="16"/>
  <c r="BL331" i="16" s="1"/>
  <c r="H331" i="16"/>
  <c r="G331" i="16"/>
  <c r="F331" i="16"/>
  <c r="BT330" i="16"/>
  <c r="BI330" i="16"/>
  <c r="BH330" i="16"/>
  <c r="CB330" i="16" s="1"/>
  <c r="BG330" i="16"/>
  <c r="BF330" i="16"/>
  <c r="BE330" i="16"/>
  <c r="BD330" i="16"/>
  <c r="BR330" i="16" s="1"/>
  <c r="BC330" i="16"/>
  <c r="BB330" i="16"/>
  <c r="BA330" i="16"/>
  <c r="AZ330" i="16"/>
  <c r="AY330" i="16"/>
  <c r="AX330" i="16"/>
  <c r="AW330" i="16"/>
  <c r="AV330" i="16"/>
  <c r="AU330" i="16"/>
  <c r="AT330" i="16"/>
  <c r="AS330" i="16"/>
  <c r="AR330" i="16"/>
  <c r="AQ330" i="16"/>
  <c r="AP330" i="16"/>
  <c r="AO330" i="16"/>
  <c r="AN330" i="16"/>
  <c r="BP330" i="16" s="1"/>
  <c r="AM330" i="16"/>
  <c r="AL330" i="16"/>
  <c r="AK330" i="16"/>
  <c r="AJ330" i="16"/>
  <c r="AI330" i="16"/>
  <c r="AH330" i="16"/>
  <c r="AG330" i="16"/>
  <c r="AF330" i="16"/>
  <c r="AE330" i="16"/>
  <c r="AD330" i="16"/>
  <c r="AC330" i="16"/>
  <c r="AB330" i="16"/>
  <c r="BN330" i="16" s="1"/>
  <c r="AA330" i="16"/>
  <c r="Z330" i="16"/>
  <c r="Y330" i="16"/>
  <c r="X330" i="16"/>
  <c r="W330" i="16"/>
  <c r="V330" i="16"/>
  <c r="U330" i="16"/>
  <c r="T330" i="16"/>
  <c r="R330" i="16"/>
  <c r="Q330" i="16"/>
  <c r="P330" i="16"/>
  <c r="O330" i="16"/>
  <c r="BM330" i="16" s="1"/>
  <c r="N330" i="16"/>
  <c r="M330" i="16"/>
  <c r="L330" i="16"/>
  <c r="K330" i="16"/>
  <c r="J330" i="16"/>
  <c r="I330" i="16"/>
  <c r="H330" i="16"/>
  <c r="G330" i="16"/>
  <c r="F330" i="16"/>
  <c r="BK329" i="16"/>
  <c r="BI329" i="16"/>
  <c r="BH329" i="16"/>
  <c r="BG329" i="16"/>
  <c r="CB329" i="16" s="1"/>
  <c r="BF329" i="16"/>
  <c r="BR329" i="16" s="1"/>
  <c r="BE329" i="16"/>
  <c r="BD329" i="16"/>
  <c r="BC329" i="16"/>
  <c r="BB329" i="16"/>
  <c r="BT329" i="16" s="1"/>
  <c r="BA329" i="16"/>
  <c r="AZ329" i="16"/>
  <c r="AY329" i="16"/>
  <c r="AX329" i="16"/>
  <c r="BS329" i="16" s="1"/>
  <c r="AW329" i="16"/>
  <c r="AV329" i="16"/>
  <c r="AU329" i="16"/>
  <c r="AT329" i="16"/>
  <c r="AS329" i="16"/>
  <c r="AR329" i="16"/>
  <c r="AQ329" i="16"/>
  <c r="AP329" i="16"/>
  <c r="BP329" i="16" s="1"/>
  <c r="AO329" i="16"/>
  <c r="AN329" i="16"/>
  <c r="AM329" i="16"/>
  <c r="AL329" i="16"/>
  <c r="AK329" i="16"/>
  <c r="AJ329" i="16"/>
  <c r="AI329" i="16"/>
  <c r="AH329" i="16"/>
  <c r="AG329" i="16"/>
  <c r="AF329" i="16"/>
  <c r="AE329" i="16"/>
  <c r="AD329" i="16"/>
  <c r="AC329" i="16"/>
  <c r="AB329" i="16"/>
  <c r="AA329" i="16"/>
  <c r="Z329" i="16"/>
  <c r="Y329" i="16"/>
  <c r="X329" i="16"/>
  <c r="W329" i="16"/>
  <c r="V329" i="16"/>
  <c r="U329" i="16"/>
  <c r="T329" i="16"/>
  <c r="R329" i="16"/>
  <c r="Q329" i="16"/>
  <c r="P329" i="16"/>
  <c r="O329" i="16"/>
  <c r="N329" i="16"/>
  <c r="M329" i="16"/>
  <c r="L329" i="16"/>
  <c r="K329" i="16"/>
  <c r="J329" i="16"/>
  <c r="I329" i="16"/>
  <c r="BL329" i="16" s="1"/>
  <c r="H329" i="16"/>
  <c r="G329" i="16"/>
  <c r="F329" i="16"/>
  <c r="BT328" i="16"/>
  <c r="BI328" i="16"/>
  <c r="BH328" i="16"/>
  <c r="CB328" i="16" s="1"/>
  <c r="BG328" i="16"/>
  <c r="BF328" i="16"/>
  <c r="BE328" i="16"/>
  <c r="BD328" i="16"/>
  <c r="BR328" i="16" s="1"/>
  <c r="BC328" i="16"/>
  <c r="BB328" i="16"/>
  <c r="BA328" i="16"/>
  <c r="AZ328" i="16"/>
  <c r="AY328" i="16"/>
  <c r="AX328" i="16"/>
  <c r="AW328" i="16"/>
  <c r="AV328" i="16"/>
  <c r="AU328" i="16"/>
  <c r="AT328" i="16"/>
  <c r="AS328" i="16"/>
  <c r="AR328" i="16"/>
  <c r="AQ328" i="16"/>
  <c r="AP328" i="16"/>
  <c r="AO328" i="16"/>
  <c r="AN328" i="16"/>
  <c r="BP328" i="16" s="1"/>
  <c r="AM328" i="16"/>
  <c r="AL328" i="16"/>
  <c r="AK328" i="16"/>
  <c r="AJ328" i="16"/>
  <c r="AI328" i="16"/>
  <c r="AH328" i="16"/>
  <c r="AG328" i="16"/>
  <c r="AF328" i="16"/>
  <c r="AE328" i="16"/>
  <c r="AD328" i="16"/>
  <c r="AC328" i="16"/>
  <c r="AB328" i="16"/>
  <c r="BN328" i="16" s="1"/>
  <c r="AA328" i="16"/>
  <c r="Z328" i="16"/>
  <c r="Y328" i="16"/>
  <c r="X328" i="16"/>
  <c r="W328" i="16"/>
  <c r="V328" i="16"/>
  <c r="U328" i="16"/>
  <c r="T328" i="16"/>
  <c r="R328" i="16"/>
  <c r="Q328" i="16"/>
  <c r="P328" i="16"/>
  <c r="O328" i="16"/>
  <c r="BM328" i="16" s="1"/>
  <c r="N328" i="16"/>
  <c r="M328" i="16"/>
  <c r="L328" i="16"/>
  <c r="K328" i="16"/>
  <c r="J328" i="16"/>
  <c r="I328" i="16"/>
  <c r="H328" i="16"/>
  <c r="G328" i="16"/>
  <c r="F328" i="16"/>
  <c r="BK327" i="16"/>
  <c r="BI327" i="16"/>
  <c r="BH327" i="16"/>
  <c r="BG327" i="16"/>
  <c r="CB327" i="16" s="1"/>
  <c r="BF327" i="16"/>
  <c r="BR327" i="16" s="1"/>
  <c r="BE327" i="16"/>
  <c r="BD327" i="16"/>
  <c r="BC327" i="16"/>
  <c r="BB327" i="16"/>
  <c r="BT327" i="16" s="1"/>
  <c r="BA327" i="16"/>
  <c r="AZ327" i="16"/>
  <c r="AY327" i="16"/>
  <c r="AX327" i="16"/>
  <c r="BS327" i="16" s="1"/>
  <c r="AW327" i="16"/>
  <c r="AV327" i="16"/>
  <c r="AU327" i="16"/>
  <c r="AT327" i="16"/>
  <c r="AS327" i="16"/>
  <c r="AR327" i="16"/>
  <c r="AQ327" i="16"/>
  <c r="AP327" i="16"/>
  <c r="BP327" i="16" s="1"/>
  <c r="AO327" i="16"/>
  <c r="AN327" i="16"/>
  <c r="AM327" i="16"/>
  <c r="AL327" i="16"/>
  <c r="AK327" i="16"/>
  <c r="AJ327" i="16"/>
  <c r="AI327" i="16"/>
  <c r="AH327" i="16"/>
  <c r="AG327" i="16"/>
  <c r="AF327" i="16"/>
  <c r="AE327" i="16"/>
  <c r="AD327" i="16"/>
  <c r="AC327" i="16"/>
  <c r="AB327" i="16"/>
  <c r="AA327" i="16"/>
  <c r="Z327" i="16"/>
  <c r="Y327" i="16"/>
  <c r="X327" i="16"/>
  <c r="W327" i="16"/>
  <c r="V327" i="16"/>
  <c r="U327" i="16"/>
  <c r="T327" i="16"/>
  <c r="R327" i="16"/>
  <c r="Q327" i="16"/>
  <c r="P327" i="16"/>
  <c r="O327" i="16"/>
  <c r="N327" i="16"/>
  <c r="M327" i="16"/>
  <c r="L327" i="16"/>
  <c r="K327" i="16"/>
  <c r="J327" i="16"/>
  <c r="I327" i="16"/>
  <c r="BL327" i="16" s="1"/>
  <c r="H327" i="16"/>
  <c r="G327" i="16"/>
  <c r="F327" i="16"/>
  <c r="BT326" i="16"/>
  <c r="BI326" i="16"/>
  <c r="BH326" i="16"/>
  <c r="CB326" i="16" s="1"/>
  <c r="BG326" i="16"/>
  <c r="BF326" i="16"/>
  <c r="BE326" i="16"/>
  <c r="BD326" i="16"/>
  <c r="BR326" i="16" s="1"/>
  <c r="BC326" i="16"/>
  <c r="BB326" i="16"/>
  <c r="BA326" i="16"/>
  <c r="AZ326" i="16"/>
  <c r="AY326" i="16"/>
  <c r="AX326" i="16"/>
  <c r="AW326" i="16"/>
  <c r="AV326" i="16"/>
  <c r="AU326" i="16"/>
  <c r="AT326" i="16"/>
  <c r="AS326" i="16"/>
  <c r="AR326" i="16"/>
  <c r="AQ326" i="16"/>
  <c r="AP326" i="16"/>
  <c r="AO326" i="16"/>
  <c r="AN326" i="16"/>
  <c r="BP326" i="16" s="1"/>
  <c r="AM326" i="16"/>
  <c r="AL326" i="16"/>
  <c r="AK326" i="16"/>
  <c r="AJ326" i="16"/>
  <c r="AI326" i="16"/>
  <c r="AH326" i="16"/>
  <c r="AG326" i="16"/>
  <c r="AF326" i="16"/>
  <c r="AE326" i="16"/>
  <c r="AD326" i="16"/>
  <c r="AC326" i="16"/>
  <c r="AB326" i="16"/>
  <c r="BN326" i="16" s="1"/>
  <c r="AA326" i="16"/>
  <c r="Z326" i="16"/>
  <c r="Y326" i="16"/>
  <c r="X326" i="16"/>
  <c r="W326" i="16"/>
  <c r="V326" i="16"/>
  <c r="U326" i="16"/>
  <c r="T326" i="16"/>
  <c r="R326" i="16"/>
  <c r="Q326" i="16"/>
  <c r="P326" i="16"/>
  <c r="O326" i="16"/>
  <c r="BM326" i="16" s="1"/>
  <c r="N326" i="16"/>
  <c r="M326" i="16"/>
  <c r="L326" i="16"/>
  <c r="K326" i="16"/>
  <c r="J326" i="16"/>
  <c r="I326" i="16"/>
  <c r="H326" i="16"/>
  <c r="G326" i="16"/>
  <c r="F326" i="16"/>
  <c r="BK325" i="16"/>
  <c r="BI325" i="16"/>
  <c r="BH325" i="16"/>
  <c r="BG325" i="16"/>
  <c r="CB325" i="16" s="1"/>
  <c r="BF325" i="16"/>
  <c r="BR325" i="16" s="1"/>
  <c r="BE325" i="16"/>
  <c r="BD325" i="16"/>
  <c r="BC325" i="16"/>
  <c r="BB325" i="16"/>
  <c r="BT325" i="16" s="1"/>
  <c r="BA325" i="16"/>
  <c r="AZ325" i="16"/>
  <c r="AY325" i="16"/>
  <c r="AX325" i="16"/>
  <c r="BS325" i="16" s="1"/>
  <c r="AW325" i="16"/>
  <c r="AV325" i="16"/>
  <c r="AU325" i="16"/>
  <c r="AT325" i="16"/>
  <c r="AS325" i="16"/>
  <c r="AR325" i="16"/>
  <c r="AQ325" i="16"/>
  <c r="AP325" i="16"/>
  <c r="BP325" i="16" s="1"/>
  <c r="AO325" i="16"/>
  <c r="AN325" i="16"/>
  <c r="AM325" i="16"/>
  <c r="AL325" i="16"/>
  <c r="AK325" i="16"/>
  <c r="AJ325" i="16"/>
  <c r="AI325" i="16"/>
  <c r="AH325" i="16"/>
  <c r="AG325" i="16"/>
  <c r="AF325" i="16"/>
  <c r="AE325" i="16"/>
  <c r="AD325" i="16"/>
  <c r="AC325" i="16"/>
  <c r="AB325" i="16"/>
  <c r="AA325" i="16"/>
  <c r="Z325" i="16"/>
  <c r="Y325" i="16"/>
  <c r="X325" i="16"/>
  <c r="W325" i="16"/>
  <c r="V325" i="16"/>
  <c r="U325" i="16"/>
  <c r="T325" i="16"/>
  <c r="R325" i="16"/>
  <c r="Q325" i="16"/>
  <c r="P325" i="16"/>
  <c r="O325" i="16"/>
  <c r="N325" i="16"/>
  <c r="M325" i="16"/>
  <c r="L325" i="16"/>
  <c r="K325" i="16"/>
  <c r="J325" i="16"/>
  <c r="I325" i="16"/>
  <c r="BL325" i="16" s="1"/>
  <c r="H325" i="16"/>
  <c r="G325" i="16"/>
  <c r="F325" i="16"/>
  <c r="BT324" i="16"/>
  <c r="BI324" i="16"/>
  <c r="BH324" i="16"/>
  <c r="CB324" i="16" s="1"/>
  <c r="BG324" i="16"/>
  <c r="BF324" i="16"/>
  <c r="BE324" i="16"/>
  <c r="BD324" i="16"/>
  <c r="BR324" i="16" s="1"/>
  <c r="BC324" i="16"/>
  <c r="BB324" i="16"/>
  <c r="BA324" i="16"/>
  <c r="AZ324" i="16"/>
  <c r="AY324" i="16"/>
  <c r="AX324" i="16"/>
  <c r="AW324" i="16"/>
  <c r="AV324" i="16"/>
  <c r="AU324" i="16"/>
  <c r="AT324" i="16"/>
  <c r="AS324" i="16"/>
  <c r="AR324" i="16"/>
  <c r="AQ324" i="16"/>
  <c r="AP324" i="16"/>
  <c r="AO324" i="16"/>
  <c r="AN324" i="16"/>
  <c r="BP324" i="16" s="1"/>
  <c r="AM324" i="16"/>
  <c r="AL324" i="16"/>
  <c r="AK324" i="16"/>
  <c r="AJ324" i="16"/>
  <c r="AI324" i="16"/>
  <c r="AH324" i="16"/>
  <c r="AG324" i="16"/>
  <c r="AF324" i="16"/>
  <c r="AE324" i="16"/>
  <c r="AD324" i="16"/>
  <c r="AC324" i="16"/>
  <c r="AB324" i="16"/>
  <c r="BN324" i="16" s="1"/>
  <c r="AA324" i="16"/>
  <c r="Z324" i="16"/>
  <c r="Y324" i="16"/>
  <c r="X324" i="16"/>
  <c r="W324" i="16"/>
  <c r="V324" i="16"/>
  <c r="U324" i="16"/>
  <c r="T324" i="16"/>
  <c r="R324" i="16"/>
  <c r="Q324" i="16"/>
  <c r="P324" i="16"/>
  <c r="O324" i="16"/>
  <c r="BM324" i="16" s="1"/>
  <c r="N324" i="16"/>
  <c r="M324" i="16"/>
  <c r="L324" i="16"/>
  <c r="K324" i="16"/>
  <c r="J324" i="16"/>
  <c r="I324" i="16"/>
  <c r="H324" i="16"/>
  <c r="G324" i="16"/>
  <c r="F324" i="16"/>
  <c r="BK323" i="16"/>
  <c r="BI323" i="16"/>
  <c r="BH323" i="16"/>
  <c r="BG323" i="16"/>
  <c r="CB323" i="16" s="1"/>
  <c r="BF323" i="16"/>
  <c r="BR323" i="16" s="1"/>
  <c r="BE323" i="16"/>
  <c r="BD323" i="16"/>
  <c r="BC323" i="16"/>
  <c r="BB323" i="16"/>
  <c r="BT323" i="16" s="1"/>
  <c r="BA323" i="16"/>
  <c r="AZ323" i="16"/>
  <c r="AY323" i="16"/>
  <c r="AX323" i="16"/>
  <c r="BS323" i="16" s="1"/>
  <c r="AW323" i="16"/>
  <c r="AV323" i="16"/>
  <c r="AU323" i="16"/>
  <c r="AT323" i="16"/>
  <c r="AS323" i="16"/>
  <c r="AR323" i="16"/>
  <c r="AQ323" i="16"/>
  <c r="AP323" i="16"/>
  <c r="BP323" i="16" s="1"/>
  <c r="AO323" i="16"/>
  <c r="AN323" i="16"/>
  <c r="AM323" i="16"/>
  <c r="AL323" i="16"/>
  <c r="AK323" i="16"/>
  <c r="AJ323" i="16"/>
  <c r="AI323" i="16"/>
  <c r="AH323" i="16"/>
  <c r="AG323" i="16"/>
  <c r="AF323" i="16"/>
  <c r="AE323" i="16"/>
  <c r="AD323" i="16"/>
  <c r="AC323" i="16"/>
  <c r="AB323" i="16"/>
  <c r="AA323" i="16"/>
  <c r="Z323" i="16"/>
  <c r="Y323" i="16"/>
  <c r="X323" i="16"/>
  <c r="W323" i="16"/>
  <c r="V323" i="16"/>
  <c r="U323" i="16"/>
  <c r="T323" i="16"/>
  <c r="R323" i="16"/>
  <c r="Q323" i="16"/>
  <c r="P323" i="16"/>
  <c r="O323" i="16"/>
  <c r="N323" i="16"/>
  <c r="M323" i="16"/>
  <c r="L323" i="16"/>
  <c r="K323" i="16"/>
  <c r="J323" i="16"/>
  <c r="I323" i="16"/>
  <c r="BL323" i="16" s="1"/>
  <c r="H323" i="16"/>
  <c r="G323" i="16"/>
  <c r="F323" i="16"/>
  <c r="BT322" i="16"/>
  <c r="BI322" i="16"/>
  <c r="BH322" i="16"/>
  <c r="CB322" i="16" s="1"/>
  <c r="BG322" i="16"/>
  <c r="BF322" i="16"/>
  <c r="BE322" i="16"/>
  <c r="BD322" i="16"/>
  <c r="BR322" i="16" s="1"/>
  <c r="BC322" i="16"/>
  <c r="BB322" i="16"/>
  <c r="BA322" i="16"/>
  <c r="AZ322" i="16"/>
  <c r="AY322" i="16"/>
  <c r="AX322" i="16"/>
  <c r="AW322" i="16"/>
  <c r="AV322" i="16"/>
  <c r="AU322" i="16"/>
  <c r="AT322" i="16"/>
  <c r="AS322" i="16"/>
  <c r="AR322" i="16"/>
  <c r="AQ322" i="16"/>
  <c r="AP322" i="16"/>
  <c r="AO322" i="16"/>
  <c r="AN322" i="16"/>
  <c r="BP322" i="16" s="1"/>
  <c r="AM322" i="16"/>
  <c r="AL322" i="16"/>
  <c r="AK322" i="16"/>
  <c r="AJ322" i="16"/>
  <c r="AI322" i="16"/>
  <c r="AH322" i="16"/>
  <c r="AG322" i="16"/>
  <c r="AF322" i="16"/>
  <c r="AE322" i="16"/>
  <c r="AD322" i="16"/>
  <c r="AC322" i="16"/>
  <c r="AB322" i="16"/>
  <c r="BN322" i="16" s="1"/>
  <c r="AA322" i="16"/>
  <c r="Z322" i="16"/>
  <c r="Y322" i="16"/>
  <c r="X322" i="16"/>
  <c r="W322" i="16"/>
  <c r="V322" i="16"/>
  <c r="U322" i="16"/>
  <c r="T322" i="16"/>
  <c r="R322" i="16"/>
  <c r="Q322" i="16"/>
  <c r="P322" i="16"/>
  <c r="O322" i="16"/>
  <c r="BM322" i="16" s="1"/>
  <c r="N322" i="16"/>
  <c r="M322" i="16"/>
  <c r="L322" i="16"/>
  <c r="K322" i="16"/>
  <c r="J322" i="16"/>
  <c r="I322" i="16"/>
  <c r="H322" i="16"/>
  <c r="G322" i="16"/>
  <c r="F322" i="16"/>
  <c r="BK321" i="16"/>
  <c r="BI321" i="16"/>
  <c r="BH321" i="16"/>
  <c r="BG321" i="16"/>
  <c r="CB321" i="16" s="1"/>
  <c r="BF321" i="16"/>
  <c r="BR321" i="16" s="1"/>
  <c r="BE321" i="16"/>
  <c r="BD321" i="16"/>
  <c r="BC321" i="16"/>
  <c r="BB321" i="16"/>
  <c r="BT321" i="16" s="1"/>
  <c r="BA321" i="16"/>
  <c r="AZ321" i="16"/>
  <c r="AY321" i="16"/>
  <c r="AX321" i="16"/>
  <c r="BS321" i="16" s="1"/>
  <c r="AW321" i="16"/>
  <c r="AV321" i="16"/>
  <c r="AU321" i="16"/>
  <c r="AT321" i="16"/>
  <c r="AS321" i="16"/>
  <c r="AR321" i="16"/>
  <c r="AQ321" i="16"/>
  <c r="AP321" i="16"/>
  <c r="BP321" i="16" s="1"/>
  <c r="AO321" i="16"/>
  <c r="AN321" i="16"/>
  <c r="AM321" i="16"/>
  <c r="AL321" i="16"/>
  <c r="AK321" i="16"/>
  <c r="AJ321" i="16"/>
  <c r="AI321" i="16"/>
  <c r="AH321" i="16"/>
  <c r="AG321" i="16"/>
  <c r="AF321" i="16"/>
  <c r="AE321" i="16"/>
  <c r="AD321" i="16"/>
  <c r="AC321" i="16"/>
  <c r="AB321" i="16"/>
  <c r="AA321" i="16"/>
  <c r="Z321" i="16"/>
  <c r="Y321" i="16"/>
  <c r="X321" i="16"/>
  <c r="W321" i="16"/>
  <c r="V321" i="16"/>
  <c r="U321" i="16"/>
  <c r="T321" i="16"/>
  <c r="R321" i="16"/>
  <c r="Q321" i="16"/>
  <c r="P321" i="16"/>
  <c r="O321" i="16"/>
  <c r="N321" i="16"/>
  <c r="M321" i="16"/>
  <c r="L321" i="16"/>
  <c r="K321" i="16"/>
  <c r="J321" i="16"/>
  <c r="I321" i="16"/>
  <c r="BL321" i="16" s="1"/>
  <c r="H321" i="16"/>
  <c r="G321" i="16"/>
  <c r="F321" i="16"/>
  <c r="CB320" i="16"/>
  <c r="BT320" i="16"/>
  <c r="BI320" i="16"/>
  <c r="BH320" i="16"/>
  <c r="BG320" i="16"/>
  <c r="BF320" i="16"/>
  <c r="BE320" i="16"/>
  <c r="BD320" i="16"/>
  <c r="BR320" i="16" s="1"/>
  <c r="BC320" i="16"/>
  <c r="BB320" i="16"/>
  <c r="BA320" i="16"/>
  <c r="AZ320" i="16"/>
  <c r="AY320" i="16"/>
  <c r="AX320" i="16"/>
  <c r="AW320" i="16"/>
  <c r="AV320" i="16"/>
  <c r="AU320" i="16"/>
  <c r="AT320" i="16"/>
  <c r="AS320" i="16"/>
  <c r="AR320" i="16"/>
  <c r="AQ320" i="16"/>
  <c r="AP320" i="16"/>
  <c r="AO320" i="16"/>
  <c r="AN320" i="16"/>
  <c r="BP320" i="16" s="1"/>
  <c r="AM320" i="16"/>
  <c r="AL320" i="16"/>
  <c r="AK320" i="16"/>
  <c r="AJ320" i="16"/>
  <c r="AI320" i="16"/>
  <c r="AH320" i="16"/>
  <c r="AG320" i="16"/>
  <c r="AF320" i="16"/>
  <c r="AE320" i="16"/>
  <c r="AD320" i="16"/>
  <c r="AC320" i="16"/>
  <c r="AB320" i="16"/>
  <c r="BN320" i="16" s="1"/>
  <c r="AA320" i="16"/>
  <c r="Z320" i="16"/>
  <c r="Y320" i="16"/>
  <c r="X320" i="16"/>
  <c r="W320" i="16"/>
  <c r="V320" i="16"/>
  <c r="U320" i="16"/>
  <c r="T320" i="16"/>
  <c r="R320" i="16"/>
  <c r="Q320" i="16"/>
  <c r="P320" i="16"/>
  <c r="O320" i="16"/>
  <c r="BM320" i="16" s="1"/>
  <c r="N320" i="16"/>
  <c r="M320" i="16"/>
  <c r="L320" i="16"/>
  <c r="K320" i="16"/>
  <c r="J320" i="16"/>
  <c r="I320" i="16"/>
  <c r="H320" i="16"/>
  <c r="G320" i="16"/>
  <c r="F320" i="16"/>
  <c r="BK319" i="16"/>
  <c r="BI319" i="16"/>
  <c r="BH319" i="16"/>
  <c r="BG319" i="16"/>
  <c r="CB319" i="16" s="1"/>
  <c r="BF319" i="16"/>
  <c r="BR319" i="16" s="1"/>
  <c r="BE319" i="16"/>
  <c r="BD319" i="16"/>
  <c r="BC319" i="16"/>
  <c r="BB319" i="16"/>
  <c r="BT319" i="16" s="1"/>
  <c r="BA319" i="16"/>
  <c r="AZ319" i="16"/>
  <c r="AY319" i="16"/>
  <c r="AX319" i="16"/>
  <c r="BS319" i="16" s="1"/>
  <c r="AW319" i="16"/>
  <c r="AV319" i="16"/>
  <c r="AU319" i="16"/>
  <c r="AT319" i="16"/>
  <c r="AS319" i="16"/>
  <c r="AR319" i="16"/>
  <c r="AQ319" i="16"/>
  <c r="AP319" i="16"/>
  <c r="BP319" i="16" s="1"/>
  <c r="AO319" i="16"/>
  <c r="AN319" i="16"/>
  <c r="AM319" i="16"/>
  <c r="AL319" i="16"/>
  <c r="AK319" i="16"/>
  <c r="AJ319" i="16"/>
  <c r="AI319" i="16"/>
  <c r="AH319" i="16"/>
  <c r="AG319" i="16"/>
  <c r="AF319" i="16"/>
  <c r="AE319" i="16"/>
  <c r="AD319" i="16"/>
  <c r="AC319" i="16"/>
  <c r="AB319" i="16"/>
  <c r="AA319" i="16"/>
  <c r="Z319" i="16"/>
  <c r="Y319" i="16"/>
  <c r="X319" i="16"/>
  <c r="W319" i="16"/>
  <c r="V319" i="16"/>
  <c r="U319" i="16"/>
  <c r="T319" i="16"/>
  <c r="R319" i="16"/>
  <c r="Q319" i="16"/>
  <c r="P319" i="16"/>
  <c r="O319" i="16"/>
  <c r="N319" i="16"/>
  <c r="M319" i="16"/>
  <c r="L319" i="16"/>
  <c r="K319" i="16"/>
  <c r="J319" i="16"/>
  <c r="I319" i="16"/>
  <c r="BL319" i="16" s="1"/>
  <c r="H319" i="16"/>
  <c r="G319" i="16"/>
  <c r="F319" i="16"/>
  <c r="BT318" i="16"/>
  <c r="BI318" i="16"/>
  <c r="BH318" i="16"/>
  <c r="CB318" i="16" s="1"/>
  <c r="BG318" i="16"/>
  <c r="BF318" i="16"/>
  <c r="BE318" i="16"/>
  <c r="BD318" i="16"/>
  <c r="BR318" i="16" s="1"/>
  <c r="BC318" i="16"/>
  <c r="BB318" i="16"/>
  <c r="BA318" i="16"/>
  <c r="AZ318" i="16"/>
  <c r="AY318" i="16"/>
  <c r="AX318" i="16"/>
  <c r="AW318" i="16"/>
  <c r="AV318" i="16"/>
  <c r="AU318" i="16"/>
  <c r="AT318" i="16"/>
  <c r="AS318" i="16"/>
  <c r="AR318" i="16"/>
  <c r="AQ318" i="16"/>
  <c r="AP318" i="16"/>
  <c r="AO318" i="16"/>
  <c r="AN318" i="16"/>
  <c r="BP318" i="16" s="1"/>
  <c r="AM318" i="16"/>
  <c r="AL318" i="16"/>
  <c r="AK318" i="16"/>
  <c r="AJ318" i="16"/>
  <c r="AI318" i="16"/>
  <c r="AH318" i="16"/>
  <c r="AG318" i="16"/>
  <c r="AF318" i="16"/>
  <c r="AE318" i="16"/>
  <c r="AD318" i="16"/>
  <c r="AC318" i="16"/>
  <c r="AB318" i="16"/>
  <c r="BN318" i="16" s="1"/>
  <c r="AA318" i="16"/>
  <c r="Z318" i="16"/>
  <c r="Y318" i="16"/>
  <c r="X318" i="16"/>
  <c r="W318" i="16"/>
  <c r="V318" i="16"/>
  <c r="U318" i="16"/>
  <c r="T318" i="16"/>
  <c r="R318" i="16"/>
  <c r="Q318" i="16"/>
  <c r="P318" i="16"/>
  <c r="O318" i="16"/>
  <c r="BM318" i="16" s="1"/>
  <c r="N318" i="16"/>
  <c r="M318" i="16"/>
  <c r="L318" i="16"/>
  <c r="K318" i="16"/>
  <c r="J318" i="16"/>
  <c r="I318" i="16"/>
  <c r="H318" i="16"/>
  <c r="G318" i="16"/>
  <c r="F318" i="16"/>
  <c r="BK317" i="16"/>
  <c r="BI317" i="16"/>
  <c r="BH317" i="16"/>
  <c r="BG317" i="16"/>
  <c r="CB317" i="16" s="1"/>
  <c r="BF317" i="16"/>
  <c r="BR317" i="16" s="1"/>
  <c r="BE317" i="16"/>
  <c r="BD317" i="16"/>
  <c r="BC317" i="16"/>
  <c r="BB317" i="16"/>
  <c r="BT317" i="16" s="1"/>
  <c r="BA317" i="16"/>
  <c r="AZ317" i="16"/>
  <c r="AY317" i="16"/>
  <c r="AX317" i="16"/>
  <c r="BS317" i="16" s="1"/>
  <c r="AW317" i="16"/>
  <c r="AV317" i="16"/>
  <c r="AU317" i="16"/>
  <c r="AT317" i="16"/>
  <c r="AS317" i="16"/>
  <c r="AR317" i="16"/>
  <c r="AQ317" i="16"/>
  <c r="AP317" i="16"/>
  <c r="BP317" i="16" s="1"/>
  <c r="AO317" i="16"/>
  <c r="AN317" i="16"/>
  <c r="AM317" i="16"/>
  <c r="AL317" i="16"/>
  <c r="AK317" i="16"/>
  <c r="AJ317" i="16"/>
  <c r="AI317" i="16"/>
  <c r="AH317" i="16"/>
  <c r="AG317" i="16"/>
  <c r="AF317" i="16"/>
  <c r="AE317" i="16"/>
  <c r="AD317" i="16"/>
  <c r="AC317" i="16"/>
  <c r="AB317" i="16"/>
  <c r="AA317" i="16"/>
  <c r="Z317" i="16"/>
  <c r="Y317" i="16"/>
  <c r="X317" i="16"/>
  <c r="W317" i="16"/>
  <c r="V317" i="16"/>
  <c r="U317" i="16"/>
  <c r="T317" i="16"/>
  <c r="R317" i="16"/>
  <c r="Q317" i="16"/>
  <c r="P317" i="16"/>
  <c r="O317" i="16"/>
  <c r="N317" i="16"/>
  <c r="M317" i="16"/>
  <c r="L317" i="16"/>
  <c r="K317" i="16"/>
  <c r="J317" i="16"/>
  <c r="I317" i="16"/>
  <c r="H317" i="16"/>
  <c r="G317" i="16"/>
  <c r="F317" i="16"/>
  <c r="BT316" i="16"/>
  <c r="BI316" i="16"/>
  <c r="BH316" i="16"/>
  <c r="CB316" i="16" s="1"/>
  <c r="BG316" i="16"/>
  <c r="BF316" i="16"/>
  <c r="BE316" i="16"/>
  <c r="BD316" i="16"/>
  <c r="BR316" i="16" s="1"/>
  <c r="BC316" i="16"/>
  <c r="BB316" i="16"/>
  <c r="BA316" i="16"/>
  <c r="AZ316" i="16"/>
  <c r="AY316" i="16"/>
  <c r="AX316" i="16"/>
  <c r="AW316" i="16"/>
  <c r="AV316" i="16"/>
  <c r="AU316" i="16"/>
  <c r="AT316" i="16"/>
  <c r="AS316" i="16"/>
  <c r="AR316" i="16"/>
  <c r="AQ316" i="16"/>
  <c r="AP316" i="16"/>
  <c r="AO316" i="16"/>
  <c r="AN316" i="16"/>
  <c r="BP316" i="16" s="1"/>
  <c r="AM316" i="16"/>
  <c r="AL316" i="16"/>
  <c r="AK316" i="16"/>
  <c r="AJ316" i="16"/>
  <c r="AI316" i="16"/>
  <c r="AH316" i="16"/>
  <c r="AG316" i="16"/>
  <c r="AF316" i="16"/>
  <c r="AE316" i="16"/>
  <c r="AD316" i="16"/>
  <c r="AC316" i="16"/>
  <c r="AB316" i="16"/>
  <c r="BN316" i="16" s="1"/>
  <c r="AA316" i="16"/>
  <c r="Z316" i="16"/>
  <c r="Y316" i="16"/>
  <c r="X316" i="16"/>
  <c r="W316" i="16"/>
  <c r="V316" i="16"/>
  <c r="U316" i="16"/>
  <c r="T316" i="16"/>
  <c r="R316" i="16"/>
  <c r="Q316" i="16"/>
  <c r="P316" i="16"/>
  <c r="O316" i="16"/>
  <c r="BM316" i="16" s="1"/>
  <c r="N316" i="16"/>
  <c r="M316" i="16"/>
  <c r="L316" i="16"/>
  <c r="K316" i="16"/>
  <c r="J316" i="16"/>
  <c r="I316" i="16"/>
  <c r="H316" i="16"/>
  <c r="G316" i="16"/>
  <c r="F316" i="16"/>
  <c r="BK315" i="16"/>
  <c r="BI315" i="16"/>
  <c r="BH315" i="16"/>
  <c r="BG315" i="16"/>
  <c r="CB315" i="16" s="1"/>
  <c r="BF315" i="16"/>
  <c r="BR315" i="16" s="1"/>
  <c r="BE315" i="16"/>
  <c r="BD315" i="16"/>
  <c r="BC315" i="16"/>
  <c r="BB315" i="16"/>
  <c r="BT315" i="16" s="1"/>
  <c r="BA315" i="16"/>
  <c r="AZ315" i="16"/>
  <c r="AY315" i="16"/>
  <c r="AX315" i="16"/>
  <c r="BS315" i="16" s="1"/>
  <c r="AW315" i="16"/>
  <c r="AV315" i="16"/>
  <c r="AU315" i="16"/>
  <c r="AT315" i="16"/>
  <c r="AS315" i="16"/>
  <c r="AR315" i="16"/>
  <c r="AQ315" i="16"/>
  <c r="AP315" i="16"/>
  <c r="BP315" i="16" s="1"/>
  <c r="AO315" i="16"/>
  <c r="AN315" i="16"/>
  <c r="AM315" i="16"/>
  <c r="AL315" i="16"/>
  <c r="AK315" i="16"/>
  <c r="AJ315" i="16"/>
  <c r="AI315" i="16"/>
  <c r="AH315" i="16"/>
  <c r="AG315" i="16"/>
  <c r="AF315" i="16"/>
  <c r="AE315" i="16"/>
  <c r="AD315" i="16"/>
  <c r="AC315" i="16"/>
  <c r="AB315" i="16"/>
  <c r="AA315" i="16"/>
  <c r="Z315" i="16"/>
  <c r="Y315" i="16"/>
  <c r="X315" i="16"/>
  <c r="W315" i="16"/>
  <c r="V315" i="16"/>
  <c r="U315" i="16"/>
  <c r="T315" i="16"/>
  <c r="R315" i="16"/>
  <c r="Q315" i="16"/>
  <c r="P315" i="16"/>
  <c r="O315" i="16"/>
  <c r="N315" i="16"/>
  <c r="M315" i="16"/>
  <c r="L315" i="16"/>
  <c r="K315" i="16"/>
  <c r="J315" i="16"/>
  <c r="I315" i="16"/>
  <c r="BL315" i="16" s="1"/>
  <c r="H315" i="16"/>
  <c r="G315" i="16"/>
  <c r="F315" i="16"/>
  <c r="CB314" i="16"/>
  <c r="BT314" i="16"/>
  <c r="BI314" i="16"/>
  <c r="BH314" i="16"/>
  <c r="BG314" i="16"/>
  <c r="BF314" i="16"/>
  <c r="BE314" i="16"/>
  <c r="BD314" i="16"/>
  <c r="BR314" i="16" s="1"/>
  <c r="BC314" i="16"/>
  <c r="BB314" i="16"/>
  <c r="BA314" i="16"/>
  <c r="AZ314" i="16"/>
  <c r="AY314" i="16"/>
  <c r="AX314" i="16"/>
  <c r="AW314" i="16"/>
  <c r="AV314" i="16"/>
  <c r="AU314" i="16"/>
  <c r="AT314" i="16"/>
  <c r="AS314" i="16"/>
  <c r="AR314" i="16"/>
  <c r="AQ314" i="16"/>
  <c r="AP314" i="16"/>
  <c r="AO314" i="16"/>
  <c r="AN314" i="16"/>
  <c r="BP314" i="16" s="1"/>
  <c r="AM314" i="16"/>
  <c r="AL314" i="16"/>
  <c r="AK314" i="16"/>
  <c r="AJ314" i="16"/>
  <c r="AI314" i="16"/>
  <c r="AH314" i="16"/>
  <c r="AG314" i="16"/>
  <c r="AF314" i="16"/>
  <c r="AE314" i="16"/>
  <c r="AD314" i="16"/>
  <c r="AC314" i="16"/>
  <c r="AB314" i="16"/>
  <c r="BN314" i="16" s="1"/>
  <c r="AA314" i="16"/>
  <c r="Z314" i="16"/>
  <c r="Y314" i="16"/>
  <c r="X314" i="16"/>
  <c r="W314" i="16"/>
  <c r="V314" i="16"/>
  <c r="U314" i="16"/>
  <c r="T314" i="16"/>
  <c r="R314" i="16"/>
  <c r="Q314" i="16"/>
  <c r="P314" i="16"/>
  <c r="O314" i="16"/>
  <c r="BM314" i="16" s="1"/>
  <c r="N314" i="16"/>
  <c r="M314" i="16"/>
  <c r="L314" i="16"/>
  <c r="K314" i="16"/>
  <c r="J314" i="16"/>
  <c r="I314" i="16"/>
  <c r="H314" i="16"/>
  <c r="G314" i="16"/>
  <c r="F314" i="16"/>
  <c r="BK313" i="16"/>
  <c r="BI313" i="16"/>
  <c r="BH313" i="16"/>
  <c r="BG313" i="16"/>
  <c r="CB313" i="16" s="1"/>
  <c r="BF313" i="16"/>
  <c r="BR313" i="16" s="1"/>
  <c r="BE313" i="16"/>
  <c r="BD313" i="16"/>
  <c r="BC313" i="16"/>
  <c r="BB313" i="16"/>
  <c r="BA313" i="16"/>
  <c r="AZ313" i="16"/>
  <c r="AY313" i="16"/>
  <c r="AX313" i="16"/>
  <c r="BS313" i="16" s="1"/>
  <c r="AW313" i="16"/>
  <c r="AV313" i="16"/>
  <c r="AU313" i="16"/>
  <c r="AT313" i="16"/>
  <c r="AS313" i="16"/>
  <c r="AR313" i="16"/>
  <c r="AQ313" i="16"/>
  <c r="AP313" i="16"/>
  <c r="BP313" i="16" s="1"/>
  <c r="AO313" i="16"/>
  <c r="AN313" i="16"/>
  <c r="AM313" i="16"/>
  <c r="AL313" i="16"/>
  <c r="AK313" i="16"/>
  <c r="AJ313" i="16"/>
  <c r="AI313" i="16"/>
  <c r="AH313" i="16"/>
  <c r="AG313" i="16"/>
  <c r="AF313" i="16"/>
  <c r="AE313" i="16"/>
  <c r="AD313" i="16"/>
  <c r="AC313" i="16"/>
  <c r="AB313" i="16"/>
  <c r="AA313" i="16"/>
  <c r="Z313" i="16"/>
  <c r="Y313" i="16"/>
  <c r="X313" i="16"/>
  <c r="W313" i="16"/>
  <c r="V313" i="16"/>
  <c r="U313" i="16"/>
  <c r="T313" i="16"/>
  <c r="R313" i="16"/>
  <c r="Q313" i="16"/>
  <c r="P313" i="16"/>
  <c r="O313" i="16"/>
  <c r="N313" i="16"/>
  <c r="M313" i="16"/>
  <c r="L313" i="16"/>
  <c r="K313" i="16"/>
  <c r="J313" i="16"/>
  <c r="I313" i="16"/>
  <c r="BL313" i="16" s="1"/>
  <c r="H313" i="16"/>
  <c r="G313" i="16"/>
  <c r="F313" i="16"/>
  <c r="BT312" i="16"/>
  <c r="BI312" i="16"/>
  <c r="BH312" i="16"/>
  <c r="CB312" i="16" s="1"/>
  <c r="BG312" i="16"/>
  <c r="BF312" i="16"/>
  <c r="BE312" i="16"/>
  <c r="BD312" i="16"/>
  <c r="BR312" i="16" s="1"/>
  <c r="BC312" i="16"/>
  <c r="BB312" i="16"/>
  <c r="BA312" i="16"/>
  <c r="AZ312" i="16"/>
  <c r="AY312" i="16"/>
  <c r="AX312" i="16"/>
  <c r="AW312" i="16"/>
  <c r="AV312" i="16"/>
  <c r="AU312" i="16"/>
  <c r="AT312" i="16"/>
  <c r="AS312" i="16"/>
  <c r="AR312" i="16"/>
  <c r="AQ312" i="16"/>
  <c r="AP312" i="16"/>
  <c r="AO312" i="16"/>
  <c r="AN312" i="16"/>
  <c r="BP312" i="16" s="1"/>
  <c r="AM312" i="16"/>
  <c r="AL312" i="16"/>
  <c r="AK312" i="16"/>
  <c r="AJ312" i="16"/>
  <c r="AI312" i="16"/>
  <c r="AH312" i="16"/>
  <c r="AG312" i="16"/>
  <c r="AF312" i="16"/>
  <c r="AE312" i="16"/>
  <c r="AD312" i="16"/>
  <c r="AC312" i="16"/>
  <c r="AB312" i="16"/>
  <c r="BN312" i="16" s="1"/>
  <c r="AA312" i="16"/>
  <c r="Z312" i="16"/>
  <c r="Y312" i="16"/>
  <c r="X312" i="16"/>
  <c r="W312" i="16"/>
  <c r="V312" i="16"/>
  <c r="U312" i="16"/>
  <c r="T312" i="16"/>
  <c r="R312" i="16"/>
  <c r="Q312" i="16"/>
  <c r="P312" i="16"/>
  <c r="O312" i="16"/>
  <c r="BM312" i="16" s="1"/>
  <c r="N312" i="16"/>
  <c r="M312" i="16"/>
  <c r="L312" i="16"/>
  <c r="K312" i="16"/>
  <c r="J312" i="16"/>
  <c r="I312" i="16"/>
  <c r="H312" i="16"/>
  <c r="G312" i="16"/>
  <c r="F312" i="16"/>
  <c r="BK311" i="16"/>
  <c r="BI311" i="16"/>
  <c r="BH311" i="16"/>
  <c r="BG311" i="16"/>
  <c r="CB311" i="16" s="1"/>
  <c r="BF311" i="16"/>
  <c r="BR311" i="16" s="1"/>
  <c r="BE311" i="16"/>
  <c r="BD311" i="16"/>
  <c r="BC311" i="16"/>
  <c r="BB311" i="16"/>
  <c r="BT311" i="16" s="1"/>
  <c r="BA311" i="16"/>
  <c r="AZ311" i="16"/>
  <c r="AY311" i="16"/>
  <c r="AX311" i="16"/>
  <c r="BS311" i="16" s="1"/>
  <c r="AW311" i="16"/>
  <c r="AV311" i="16"/>
  <c r="AU311" i="16"/>
  <c r="AT311" i="16"/>
  <c r="AS311" i="16"/>
  <c r="AR311" i="16"/>
  <c r="AQ311" i="16"/>
  <c r="AP311" i="16"/>
  <c r="BP311" i="16" s="1"/>
  <c r="AO311" i="16"/>
  <c r="AN311" i="16"/>
  <c r="AM311" i="16"/>
  <c r="AL311" i="16"/>
  <c r="AK311" i="16"/>
  <c r="AJ311" i="16"/>
  <c r="AI311" i="16"/>
  <c r="AH311" i="16"/>
  <c r="AG311" i="16"/>
  <c r="AF311" i="16"/>
  <c r="AE311" i="16"/>
  <c r="AD311" i="16"/>
  <c r="AC311" i="16"/>
  <c r="AB311" i="16"/>
  <c r="AA311" i="16"/>
  <c r="Z311" i="16"/>
  <c r="Y311" i="16"/>
  <c r="X311" i="16"/>
  <c r="W311" i="16"/>
  <c r="V311" i="16"/>
  <c r="U311" i="16"/>
  <c r="T311" i="16"/>
  <c r="R311" i="16"/>
  <c r="Q311" i="16"/>
  <c r="P311" i="16"/>
  <c r="O311" i="16"/>
  <c r="N311" i="16"/>
  <c r="M311" i="16"/>
  <c r="L311" i="16"/>
  <c r="K311" i="16"/>
  <c r="J311" i="16"/>
  <c r="I311" i="16"/>
  <c r="BL311" i="16" s="1"/>
  <c r="H311" i="16"/>
  <c r="G311" i="16"/>
  <c r="F311" i="16"/>
  <c r="CB310" i="16"/>
  <c r="BT310" i="16"/>
  <c r="BI310" i="16"/>
  <c r="BH310" i="16"/>
  <c r="BG310" i="16"/>
  <c r="BF310" i="16"/>
  <c r="BE310" i="16"/>
  <c r="BD310" i="16"/>
  <c r="BR310" i="16" s="1"/>
  <c r="BC310" i="16"/>
  <c r="BB310" i="16"/>
  <c r="BA310" i="16"/>
  <c r="AZ310" i="16"/>
  <c r="AY310" i="16"/>
  <c r="AX310" i="16"/>
  <c r="AW310" i="16"/>
  <c r="AV310" i="16"/>
  <c r="AU310" i="16"/>
  <c r="AT310" i="16"/>
  <c r="AS310" i="16"/>
  <c r="AR310" i="16"/>
  <c r="AQ310" i="16"/>
  <c r="AP310" i="16"/>
  <c r="AO310" i="16"/>
  <c r="AN310" i="16"/>
  <c r="BP310" i="16" s="1"/>
  <c r="AM310" i="16"/>
  <c r="AL310" i="16"/>
  <c r="AK310" i="16"/>
  <c r="AJ310" i="16"/>
  <c r="AI310" i="16"/>
  <c r="AH310" i="16"/>
  <c r="AG310" i="16"/>
  <c r="AF310" i="16"/>
  <c r="AE310" i="16"/>
  <c r="AD310" i="16"/>
  <c r="AC310" i="16"/>
  <c r="AB310" i="16"/>
  <c r="BN310" i="16" s="1"/>
  <c r="AA310" i="16"/>
  <c r="Z310" i="16"/>
  <c r="Y310" i="16"/>
  <c r="X310" i="16"/>
  <c r="W310" i="16"/>
  <c r="V310" i="16"/>
  <c r="U310" i="16"/>
  <c r="T310" i="16"/>
  <c r="R310" i="16"/>
  <c r="Q310" i="16"/>
  <c r="P310" i="16"/>
  <c r="O310" i="16"/>
  <c r="BM310" i="16" s="1"/>
  <c r="N310" i="16"/>
  <c r="M310" i="16"/>
  <c r="L310" i="16"/>
  <c r="K310" i="16"/>
  <c r="J310" i="16"/>
  <c r="I310" i="16"/>
  <c r="H310" i="16"/>
  <c r="G310" i="16"/>
  <c r="F310" i="16"/>
  <c r="BM309" i="16"/>
  <c r="BI309" i="16"/>
  <c r="BH309" i="16"/>
  <c r="BG309" i="16"/>
  <c r="BF309" i="16"/>
  <c r="BE309" i="16"/>
  <c r="BD309" i="16"/>
  <c r="BR309" i="16" s="1"/>
  <c r="BC309" i="16"/>
  <c r="BB309" i="16"/>
  <c r="BT309" i="16" s="1"/>
  <c r="BA309" i="16"/>
  <c r="AZ309" i="16"/>
  <c r="AY309" i="16"/>
  <c r="AX309" i="16"/>
  <c r="AW309" i="16"/>
  <c r="AV309" i="16"/>
  <c r="BQ309" i="16" s="1"/>
  <c r="AU309" i="16"/>
  <c r="AT309" i="16"/>
  <c r="AS309" i="16"/>
  <c r="AR309" i="16"/>
  <c r="AQ309" i="16"/>
  <c r="AP309" i="16"/>
  <c r="AO309" i="16"/>
  <c r="AN309" i="16"/>
  <c r="BP309" i="16" s="1"/>
  <c r="AM309" i="16"/>
  <c r="AL309" i="16"/>
  <c r="AK309" i="16"/>
  <c r="AJ309" i="16"/>
  <c r="AI309" i="16"/>
  <c r="AH309" i="16"/>
  <c r="AG309" i="16"/>
  <c r="AF309" i="16"/>
  <c r="AE309" i="16"/>
  <c r="AD309" i="16"/>
  <c r="AC309" i="16"/>
  <c r="AB309" i="16"/>
  <c r="BZ309" i="16" s="1"/>
  <c r="AA309" i="16"/>
  <c r="Z309" i="16"/>
  <c r="Y309" i="16"/>
  <c r="BN309" i="16" s="1"/>
  <c r="X309" i="16"/>
  <c r="W309" i="16"/>
  <c r="V309" i="16"/>
  <c r="U309" i="16"/>
  <c r="T309" i="16"/>
  <c r="R309" i="16"/>
  <c r="Q309" i="16"/>
  <c r="P309" i="16"/>
  <c r="O309" i="16"/>
  <c r="N309" i="16"/>
  <c r="M309" i="16"/>
  <c r="L309" i="16"/>
  <c r="K309" i="16"/>
  <c r="BX309" i="16" s="1"/>
  <c r="J309" i="16"/>
  <c r="I309" i="16"/>
  <c r="BL309" i="16" s="1"/>
  <c r="H309" i="16"/>
  <c r="G309" i="16"/>
  <c r="BK309" i="16" s="1"/>
  <c r="F309" i="16"/>
  <c r="BZ308" i="16"/>
  <c r="BS308" i="16"/>
  <c r="BO308" i="16"/>
  <c r="BK308" i="16"/>
  <c r="BI308" i="16"/>
  <c r="BH308" i="16"/>
  <c r="BG308" i="16"/>
  <c r="CB308" i="16" s="1"/>
  <c r="BF308" i="16"/>
  <c r="BE308" i="16"/>
  <c r="BD308" i="16"/>
  <c r="BR308" i="16" s="1"/>
  <c r="BC308" i="16"/>
  <c r="BB308" i="16"/>
  <c r="BT308" i="16" s="1"/>
  <c r="BA308" i="16"/>
  <c r="AZ308" i="16"/>
  <c r="AY308" i="16"/>
  <c r="AX308" i="16"/>
  <c r="AW308" i="16"/>
  <c r="AV308" i="16"/>
  <c r="BQ308" i="16" s="1"/>
  <c r="AU308" i="16"/>
  <c r="AT308" i="16"/>
  <c r="AS308" i="16"/>
  <c r="AR308" i="16"/>
  <c r="AQ308" i="16"/>
  <c r="AP308" i="16"/>
  <c r="BP308" i="16" s="1"/>
  <c r="AO308" i="16"/>
  <c r="AN308" i="16"/>
  <c r="AM308" i="16"/>
  <c r="AL308" i="16"/>
  <c r="AK308" i="16"/>
  <c r="AJ308" i="16"/>
  <c r="AI308" i="16"/>
  <c r="CA308" i="16" s="1"/>
  <c r="AH308" i="16"/>
  <c r="AG308" i="16"/>
  <c r="AF308" i="16"/>
  <c r="AE308" i="16"/>
  <c r="AD308" i="16"/>
  <c r="AC308" i="16"/>
  <c r="AB308" i="16"/>
  <c r="AA308" i="16"/>
  <c r="Z308" i="16"/>
  <c r="Y308" i="16"/>
  <c r="BN308" i="16" s="1"/>
  <c r="X308" i="16"/>
  <c r="W308" i="16"/>
  <c r="V308" i="16"/>
  <c r="U308" i="16"/>
  <c r="T308" i="16"/>
  <c r="R308" i="16"/>
  <c r="Q308" i="16"/>
  <c r="P308" i="16"/>
  <c r="O308" i="16"/>
  <c r="BM308" i="16" s="1"/>
  <c r="N308" i="16"/>
  <c r="M308" i="16"/>
  <c r="L308" i="16"/>
  <c r="K308" i="16"/>
  <c r="J308" i="16"/>
  <c r="I308" i="16"/>
  <c r="H308" i="16"/>
  <c r="G308" i="16"/>
  <c r="F308" i="16"/>
  <c r="BQ307" i="16"/>
  <c r="BI307" i="16"/>
  <c r="BH307" i="16"/>
  <c r="CB307" i="16" s="1"/>
  <c r="BG307" i="16"/>
  <c r="BF307" i="16"/>
  <c r="BE307" i="16"/>
  <c r="BD307" i="16"/>
  <c r="BR307" i="16" s="1"/>
  <c r="BC307" i="16"/>
  <c r="BB307" i="16"/>
  <c r="BA307" i="16"/>
  <c r="AZ307" i="16"/>
  <c r="AY307" i="16"/>
  <c r="AX307" i="16"/>
  <c r="AW307" i="16"/>
  <c r="AV307" i="16"/>
  <c r="BS307" i="16" s="1"/>
  <c r="AU307" i="16"/>
  <c r="AT307" i="16"/>
  <c r="AS307" i="16"/>
  <c r="AR307" i="16"/>
  <c r="AQ307" i="16"/>
  <c r="AP307" i="16"/>
  <c r="AO307" i="16"/>
  <c r="AN307" i="16"/>
  <c r="BP307" i="16" s="1"/>
  <c r="AM307" i="16"/>
  <c r="AL307" i="16"/>
  <c r="AK307" i="16"/>
  <c r="AJ307" i="16"/>
  <c r="BO307" i="16" s="1"/>
  <c r="AI307" i="16"/>
  <c r="CA307" i="16" s="1"/>
  <c r="AH307" i="16"/>
  <c r="AG307" i="16"/>
  <c r="AF307" i="16"/>
  <c r="AE307" i="16"/>
  <c r="AD307" i="16"/>
  <c r="AC307" i="16"/>
  <c r="AB307" i="16"/>
  <c r="AA307" i="16"/>
  <c r="Z307" i="16"/>
  <c r="Y307" i="16"/>
  <c r="X307" i="16"/>
  <c r="W307" i="16"/>
  <c r="V307" i="16"/>
  <c r="U307" i="16"/>
  <c r="T307" i="16"/>
  <c r="R307" i="16"/>
  <c r="Q307" i="16"/>
  <c r="P307" i="16"/>
  <c r="O307" i="16"/>
  <c r="BM307" i="16" s="1"/>
  <c r="N307" i="16"/>
  <c r="M307" i="16"/>
  <c r="L307" i="16"/>
  <c r="K307" i="16"/>
  <c r="BX307" i="16" s="1"/>
  <c r="J307" i="16"/>
  <c r="I307" i="16"/>
  <c r="H307" i="16"/>
  <c r="G307" i="16"/>
  <c r="BK307" i="16" s="1"/>
  <c r="F307" i="16"/>
  <c r="BK306" i="16"/>
  <c r="BI306" i="16"/>
  <c r="BH306" i="16"/>
  <c r="BG306" i="16"/>
  <c r="CB306" i="16" s="1"/>
  <c r="BF306" i="16"/>
  <c r="BE306" i="16"/>
  <c r="BD306" i="16"/>
  <c r="BC306" i="16"/>
  <c r="BB306" i="16"/>
  <c r="BT306" i="16" s="1"/>
  <c r="BA306" i="16"/>
  <c r="AZ306" i="16"/>
  <c r="AY306" i="16"/>
  <c r="AX306" i="16"/>
  <c r="BS306" i="16" s="1"/>
  <c r="AW306" i="16"/>
  <c r="AV306" i="16"/>
  <c r="AU306" i="16"/>
  <c r="AT306" i="16"/>
  <c r="AS306" i="16"/>
  <c r="AR306" i="16"/>
  <c r="AQ306" i="16"/>
  <c r="AP306" i="16"/>
  <c r="BP306" i="16" s="1"/>
  <c r="AO306" i="16"/>
  <c r="AN306" i="16"/>
  <c r="AM306" i="16"/>
  <c r="AL306" i="16"/>
  <c r="BO306" i="16" s="1"/>
  <c r="AK306" i="16"/>
  <c r="AJ306" i="16"/>
  <c r="AI306" i="16"/>
  <c r="CA306" i="16" s="1"/>
  <c r="AH306" i="16"/>
  <c r="AG306" i="16"/>
  <c r="AF306" i="16"/>
  <c r="AE306" i="16"/>
  <c r="AD306" i="16"/>
  <c r="AC306" i="16"/>
  <c r="AB306" i="16"/>
  <c r="AA306" i="16"/>
  <c r="Z306" i="16"/>
  <c r="BZ306" i="16" s="1"/>
  <c r="Y306" i="16"/>
  <c r="X306" i="16"/>
  <c r="W306" i="16"/>
  <c r="V306" i="16"/>
  <c r="U306" i="16"/>
  <c r="T306" i="16"/>
  <c r="R306" i="16"/>
  <c r="Q306" i="16"/>
  <c r="P306" i="16"/>
  <c r="O306" i="16"/>
  <c r="N306" i="16"/>
  <c r="M306" i="16"/>
  <c r="L306" i="16"/>
  <c r="K306" i="16"/>
  <c r="J306" i="16"/>
  <c r="I306" i="16"/>
  <c r="H306" i="16"/>
  <c r="G306" i="16"/>
  <c r="F306" i="16"/>
  <c r="CB305" i="16"/>
  <c r="BM305" i="16"/>
  <c r="BI305" i="16"/>
  <c r="BH305" i="16"/>
  <c r="BG305" i="16"/>
  <c r="BF305" i="16"/>
  <c r="BE305" i="16"/>
  <c r="BD305" i="16"/>
  <c r="BR305" i="16" s="1"/>
  <c r="BC305" i="16"/>
  <c r="BB305" i="16"/>
  <c r="BT305" i="16" s="1"/>
  <c r="BA305" i="16"/>
  <c r="AZ305" i="16"/>
  <c r="AY305" i="16"/>
  <c r="AX305" i="16"/>
  <c r="AW305" i="16"/>
  <c r="AV305" i="16"/>
  <c r="BS305" i="16" s="1"/>
  <c r="AU305" i="16"/>
  <c r="AT305" i="16"/>
  <c r="AS305" i="16"/>
  <c r="AR305" i="16"/>
  <c r="AQ305" i="16"/>
  <c r="AP305" i="16"/>
  <c r="AO305" i="16"/>
  <c r="AN305" i="16"/>
  <c r="BP305" i="16" s="1"/>
  <c r="AM305" i="16"/>
  <c r="AL305" i="16"/>
  <c r="AK305" i="16"/>
  <c r="AJ305" i="16"/>
  <c r="BO305" i="16" s="1"/>
  <c r="AI305" i="16"/>
  <c r="AH305" i="16"/>
  <c r="AG305" i="16"/>
  <c r="AF305" i="16"/>
  <c r="AE305" i="16"/>
  <c r="AD305" i="16"/>
  <c r="AC305" i="16"/>
  <c r="AB305" i="16"/>
  <c r="AA305" i="16"/>
  <c r="Z305" i="16"/>
  <c r="BZ305" i="16" s="1"/>
  <c r="Y305" i="16"/>
  <c r="BN305" i="16" s="1"/>
  <c r="X305" i="16"/>
  <c r="W305" i="16"/>
  <c r="V305" i="16"/>
  <c r="U305" i="16"/>
  <c r="T305" i="16"/>
  <c r="R305" i="16"/>
  <c r="Q305" i="16"/>
  <c r="P305" i="16"/>
  <c r="O305" i="16"/>
  <c r="N305" i="16"/>
  <c r="M305" i="16"/>
  <c r="L305" i="16"/>
  <c r="K305" i="16"/>
  <c r="BX305" i="16" s="1"/>
  <c r="J305" i="16"/>
  <c r="I305" i="16"/>
  <c r="BL305" i="16" s="1"/>
  <c r="H305" i="16"/>
  <c r="G305" i="16"/>
  <c r="BK305" i="16" s="1"/>
  <c r="F305" i="16"/>
  <c r="BZ304" i="16"/>
  <c r="BS304" i="16"/>
  <c r="BK304" i="16"/>
  <c r="BI304" i="16"/>
  <c r="BH304" i="16"/>
  <c r="BG304" i="16"/>
  <c r="CB304" i="16" s="1"/>
  <c r="BF304" i="16"/>
  <c r="BE304" i="16"/>
  <c r="BD304" i="16"/>
  <c r="BR304" i="16" s="1"/>
  <c r="BC304" i="16"/>
  <c r="BB304" i="16"/>
  <c r="BT304" i="16" s="1"/>
  <c r="BA304" i="16"/>
  <c r="AZ304" i="16"/>
  <c r="AY304" i="16"/>
  <c r="AX304" i="16"/>
  <c r="AW304" i="16"/>
  <c r="AV304" i="16"/>
  <c r="BV304" i="16" s="1"/>
  <c r="AU304" i="16"/>
  <c r="AT304" i="16"/>
  <c r="AS304" i="16"/>
  <c r="AR304" i="16"/>
  <c r="AQ304" i="16"/>
  <c r="AP304" i="16"/>
  <c r="BP304" i="16" s="1"/>
  <c r="AO304" i="16"/>
  <c r="AN304" i="16"/>
  <c r="AM304" i="16"/>
  <c r="AL304" i="16"/>
  <c r="BO304" i="16" s="1"/>
  <c r="AK304" i="16"/>
  <c r="AJ304" i="16"/>
  <c r="AI304" i="16"/>
  <c r="CA304" i="16" s="1"/>
  <c r="AH304" i="16"/>
  <c r="AG304" i="16"/>
  <c r="AF304" i="16"/>
  <c r="AE304" i="16"/>
  <c r="AD304" i="16"/>
  <c r="AC304" i="16"/>
  <c r="AB304" i="16"/>
  <c r="AA304" i="16"/>
  <c r="Z304" i="16"/>
  <c r="Y304" i="16"/>
  <c r="BN304" i="16" s="1"/>
  <c r="X304" i="16"/>
  <c r="W304" i="16"/>
  <c r="V304" i="16"/>
  <c r="U304" i="16"/>
  <c r="T304" i="16"/>
  <c r="R304" i="16"/>
  <c r="Q304" i="16"/>
  <c r="P304" i="16"/>
  <c r="O304" i="16"/>
  <c r="BM304" i="16" s="1"/>
  <c r="N304" i="16"/>
  <c r="M304" i="16"/>
  <c r="L304" i="16"/>
  <c r="K304" i="16"/>
  <c r="J304" i="16"/>
  <c r="I304" i="16"/>
  <c r="H304" i="16"/>
  <c r="G304" i="16"/>
  <c r="F304" i="16"/>
  <c r="BQ303" i="16"/>
  <c r="BI303" i="16"/>
  <c r="BH303" i="16"/>
  <c r="CB303" i="16" s="1"/>
  <c r="BG303" i="16"/>
  <c r="BF303" i="16"/>
  <c r="BE303" i="16"/>
  <c r="BD303" i="16"/>
  <c r="BR303" i="16" s="1"/>
  <c r="BC303" i="16"/>
  <c r="BB303" i="16"/>
  <c r="BA303" i="16"/>
  <c r="AZ303" i="16"/>
  <c r="AY303" i="16"/>
  <c r="AX303" i="16"/>
  <c r="AW303" i="16"/>
  <c r="AV303" i="16"/>
  <c r="BS303" i="16" s="1"/>
  <c r="AU303" i="16"/>
  <c r="AT303" i="16"/>
  <c r="AS303" i="16"/>
  <c r="AR303" i="16"/>
  <c r="AQ303" i="16"/>
  <c r="AP303" i="16"/>
  <c r="AO303" i="16"/>
  <c r="AN303" i="16"/>
  <c r="BP303" i="16" s="1"/>
  <c r="AM303" i="16"/>
  <c r="AL303" i="16"/>
  <c r="AK303" i="16"/>
  <c r="AJ303" i="16"/>
  <c r="BO303" i="16" s="1"/>
  <c r="AI303" i="16"/>
  <c r="CA303" i="16" s="1"/>
  <c r="AH303" i="16"/>
  <c r="AG303" i="16"/>
  <c r="AF303" i="16"/>
  <c r="AE303" i="16"/>
  <c r="AD303" i="16"/>
  <c r="AC303" i="16"/>
  <c r="AB303" i="16"/>
  <c r="AA303" i="16"/>
  <c r="Z303" i="16"/>
  <c r="Y303" i="16"/>
  <c r="X303" i="16"/>
  <c r="W303" i="16"/>
  <c r="V303" i="16"/>
  <c r="U303" i="16"/>
  <c r="T303" i="16"/>
  <c r="R303" i="16"/>
  <c r="Q303" i="16"/>
  <c r="P303" i="16"/>
  <c r="O303" i="16"/>
  <c r="BM303" i="16" s="1"/>
  <c r="N303" i="16"/>
  <c r="M303" i="16"/>
  <c r="L303" i="16"/>
  <c r="K303" i="16"/>
  <c r="BX303" i="16" s="1"/>
  <c r="J303" i="16"/>
  <c r="I303" i="16"/>
  <c r="H303" i="16"/>
  <c r="G303" i="16"/>
  <c r="BK303" i="16" s="1"/>
  <c r="F303" i="16"/>
  <c r="BK302" i="16"/>
  <c r="BI302" i="16"/>
  <c r="BH302" i="16"/>
  <c r="BG302" i="16"/>
  <c r="CB302" i="16" s="1"/>
  <c r="BF302" i="16"/>
  <c r="BE302" i="16"/>
  <c r="BD302" i="16"/>
  <c r="BC302" i="16"/>
  <c r="BB302" i="16"/>
  <c r="BT302" i="16" s="1"/>
  <c r="BA302" i="16"/>
  <c r="AZ302" i="16"/>
  <c r="AY302" i="16"/>
  <c r="AX302" i="16"/>
  <c r="BS302" i="16" s="1"/>
  <c r="AW302" i="16"/>
  <c r="AV302" i="16"/>
  <c r="AU302" i="16"/>
  <c r="AT302" i="16"/>
  <c r="AS302" i="16"/>
  <c r="AR302" i="16"/>
  <c r="AQ302" i="16"/>
  <c r="AP302" i="16"/>
  <c r="BP302" i="16" s="1"/>
  <c r="AO302" i="16"/>
  <c r="AN302" i="16"/>
  <c r="AM302" i="16"/>
  <c r="AL302" i="16"/>
  <c r="BO302" i="16" s="1"/>
  <c r="AK302" i="16"/>
  <c r="AJ302" i="16"/>
  <c r="AI302" i="16"/>
  <c r="CA302" i="16" s="1"/>
  <c r="AH302" i="16"/>
  <c r="AG302" i="16"/>
  <c r="AF302" i="16"/>
  <c r="AE302" i="16"/>
  <c r="AD302" i="16"/>
  <c r="AC302" i="16"/>
  <c r="AB302" i="16"/>
  <c r="AA302" i="16"/>
  <c r="Z302" i="16"/>
  <c r="BZ302" i="16" s="1"/>
  <c r="Y302" i="16"/>
  <c r="X302" i="16"/>
  <c r="W302" i="16"/>
  <c r="V302" i="16"/>
  <c r="U302" i="16"/>
  <c r="T302" i="16"/>
  <c r="R302" i="16"/>
  <c r="Q302" i="16"/>
  <c r="P302" i="16"/>
  <c r="O302" i="16"/>
  <c r="N302" i="16"/>
  <c r="M302" i="16"/>
  <c r="L302" i="16"/>
  <c r="K302" i="16"/>
  <c r="J302" i="16"/>
  <c r="I302" i="16"/>
  <c r="H302" i="16"/>
  <c r="G302" i="16"/>
  <c r="F302" i="16"/>
  <c r="CB301" i="16"/>
  <c r="BM301" i="16"/>
  <c r="BI301" i="16"/>
  <c r="BH301" i="16"/>
  <c r="BG301" i="16"/>
  <c r="BF301" i="16"/>
  <c r="BE301" i="16"/>
  <c r="BD301" i="16"/>
  <c r="BR301" i="16" s="1"/>
  <c r="BC301" i="16"/>
  <c r="BB301" i="16"/>
  <c r="BT301" i="16" s="1"/>
  <c r="BA301" i="16"/>
  <c r="AZ301" i="16"/>
  <c r="AY301" i="16"/>
  <c r="AX301" i="16"/>
  <c r="AW301" i="16"/>
  <c r="AV301" i="16"/>
  <c r="BS301" i="16" s="1"/>
  <c r="AU301" i="16"/>
  <c r="AT301" i="16"/>
  <c r="AS301" i="16"/>
  <c r="AR301" i="16"/>
  <c r="AQ301" i="16"/>
  <c r="AP301" i="16"/>
  <c r="AO301" i="16"/>
  <c r="AN301" i="16"/>
  <c r="BP301" i="16" s="1"/>
  <c r="AM301" i="16"/>
  <c r="AL301" i="16"/>
  <c r="AK301" i="16"/>
  <c r="AJ301" i="16"/>
  <c r="BO301" i="16" s="1"/>
  <c r="AI301" i="16"/>
  <c r="AH301" i="16"/>
  <c r="AG301" i="16"/>
  <c r="AF301" i="16"/>
  <c r="AE301" i="16"/>
  <c r="AD301" i="16"/>
  <c r="AC301" i="16"/>
  <c r="AB301" i="16"/>
  <c r="AA301" i="16"/>
  <c r="Z301" i="16"/>
  <c r="BZ301" i="16" s="1"/>
  <c r="Y301" i="16"/>
  <c r="BN301" i="16" s="1"/>
  <c r="X301" i="16"/>
  <c r="W301" i="16"/>
  <c r="V301" i="16"/>
  <c r="U301" i="16"/>
  <c r="T301" i="16"/>
  <c r="R301" i="16"/>
  <c r="Q301" i="16"/>
  <c r="P301" i="16"/>
  <c r="O301" i="16"/>
  <c r="N301" i="16"/>
  <c r="M301" i="16"/>
  <c r="L301" i="16"/>
  <c r="K301" i="16"/>
  <c r="BX301" i="16" s="1"/>
  <c r="J301" i="16"/>
  <c r="I301" i="16"/>
  <c r="BL301" i="16" s="1"/>
  <c r="H301" i="16"/>
  <c r="G301" i="16"/>
  <c r="BK301" i="16" s="1"/>
  <c r="F301" i="16"/>
  <c r="BZ300" i="16"/>
  <c r="BS300" i="16"/>
  <c r="BK300" i="16"/>
  <c r="BI300" i="16"/>
  <c r="BH300" i="16"/>
  <c r="BG300" i="16"/>
  <c r="CB300" i="16" s="1"/>
  <c r="BF300" i="16"/>
  <c r="BE300" i="16"/>
  <c r="BD300" i="16"/>
  <c r="BR300" i="16" s="1"/>
  <c r="BC300" i="16"/>
  <c r="BB300" i="16"/>
  <c r="BT300" i="16" s="1"/>
  <c r="BA300" i="16"/>
  <c r="AZ300" i="16"/>
  <c r="AY300" i="16"/>
  <c r="AX300" i="16"/>
  <c r="AW300" i="16"/>
  <c r="AV300" i="16"/>
  <c r="BV300" i="16" s="1"/>
  <c r="AU300" i="16"/>
  <c r="AT300" i="16"/>
  <c r="AS300" i="16"/>
  <c r="AR300" i="16"/>
  <c r="AQ300" i="16"/>
  <c r="AP300" i="16"/>
  <c r="BP300" i="16" s="1"/>
  <c r="AO300" i="16"/>
  <c r="AN300" i="16"/>
  <c r="AM300" i="16"/>
  <c r="AL300" i="16"/>
  <c r="BO300" i="16" s="1"/>
  <c r="AK300" i="16"/>
  <c r="AJ300" i="16"/>
  <c r="AI300" i="16"/>
  <c r="CA300" i="16" s="1"/>
  <c r="AH300" i="16"/>
  <c r="AG300" i="16"/>
  <c r="AF300" i="16"/>
  <c r="AE300" i="16"/>
  <c r="AD300" i="16"/>
  <c r="AC300" i="16"/>
  <c r="AB300" i="16"/>
  <c r="AA300" i="16"/>
  <c r="Z300" i="16"/>
  <c r="Y300" i="16"/>
  <c r="BN300" i="16" s="1"/>
  <c r="X300" i="16"/>
  <c r="W300" i="16"/>
  <c r="V300" i="16"/>
  <c r="U300" i="16"/>
  <c r="T300" i="16"/>
  <c r="R300" i="16"/>
  <c r="Q300" i="16"/>
  <c r="P300" i="16"/>
  <c r="O300" i="16"/>
  <c r="BM300" i="16" s="1"/>
  <c r="N300" i="16"/>
  <c r="M300" i="16"/>
  <c r="L300" i="16"/>
  <c r="K300" i="16"/>
  <c r="J300" i="16"/>
  <c r="I300" i="16"/>
  <c r="H300" i="16"/>
  <c r="G300" i="16"/>
  <c r="F300" i="16"/>
  <c r="F562" i="16" s="1"/>
  <c r="G562" i="16" s="1"/>
  <c r="H562" i="16" s="1"/>
  <c r="BQ299" i="16"/>
  <c r="BI299" i="16"/>
  <c r="BH299" i="16"/>
  <c r="CB299" i="16" s="1"/>
  <c r="BG299" i="16"/>
  <c r="BF299" i="16"/>
  <c r="BE299" i="16"/>
  <c r="BD299" i="16"/>
  <c r="BR299" i="16" s="1"/>
  <c r="BC299" i="16"/>
  <c r="BB299" i="16"/>
  <c r="BA299" i="16"/>
  <c r="AZ299" i="16"/>
  <c r="AY299" i="16"/>
  <c r="AX299" i="16"/>
  <c r="AW299" i="16"/>
  <c r="AV299" i="16"/>
  <c r="BS299" i="16" s="1"/>
  <c r="AU299" i="16"/>
  <c r="AT299" i="16"/>
  <c r="AS299" i="16"/>
  <c r="AR299" i="16"/>
  <c r="AQ299" i="16"/>
  <c r="AP299" i="16"/>
  <c r="AO299" i="16"/>
  <c r="AN299" i="16"/>
  <c r="BP299" i="16" s="1"/>
  <c r="AM299" i="16"/>
  <c r="AL299" i="16"/>
  <c r="AK299" i="16"/>
  <c r="AJ299" i="16"/>
  <c r="BO299" i="16" s="1"/>
  <c r="AI299" i="16"/>
  <c r="CA299" i="16" s="1"/>
  <c r="AH299" i="16"/>
  <c r="AG299" i="16"/>
  <c r="AF299" i="16"/>
  <c r="AE299" i="16"/>
  <c r="AD299" i="16"/>
  <c r="AC299" i="16"/>
  <c r="AB299" i="16"/>
  <c r="AA299" i="16"/>
  <c r="Z299" i="16"/>
  <c r="Y299" i="16"/>
  <c r="X299" i="16"/>
  <c r="W299" i="16"/>
  <c r="V299" i="16"/>
  <c r="U299" i="16"/>
  <c r="T299" i="16"/>
  <c r="R299" i="16"/>
  <c r="Q299" i="16"/>
  <c r="P299" i="16"/>
  <c r="O299" i="16"/>
  <c r="BM299" i="16" s="1"/>
  <c r="N299" i="16"/>
  <c r="M299" i="16"/>
  <c r="L299" i="16"/>
  <c r="K299" i="16"/>
  <c r="BX299" i="16" s="1"/>
  <c r="J299" i="16"/>
  <c r="I299" i="16"/>
  <c r="H299" i="16"/>
  <c r="G299" i="16"/>
  <c r="BK299" i="16" s="1"/>
  <c r="F299" i="16"/>
  <c r="BK298" i="16"/>
  <c r="BI298" i="16"/>
  <c r="BH298" i="16"/>
  <c r="BG298" i="16"/>
  <c r="CB298" i="16" s="1"/>
  <c r="BF298" i="16"/>
  <c r="BE298" i="16"/>
  <c r="BD298" i="16"/>
  <c r="BC298" i="16"/>
  <c r="BB298" i="16"/>
  <c r="BT298" i="16" s="1"/>
  <c r="BA298" i="16"/>
  <c r="AZ298" i="16"/>
  <c r="AY298" i="16"/>
  <c r="AX298" i="16"/>
  <c r="BS298" i="16" s="1"/>
  <c r="AW298" i="16"/>
  <c r="AV298" i="16"/>
  <c r="AU298" i="16"/>
  <c r="AT298" i="16"/>
  <c r="AS298" i="16"/>
  <c r="AR298" i="16"/>
  <c r="AQ298" i="16"/>
  <c r="AP298" i="16"/>
  <c r="BP298" i="16" s="1"/>
  <c r="AO298" i="16"/>
  <c r="AN298" i="16"/>
  <c r="AM298" i="16"/>
  <c r="AL298" i="16"/>
  <c r="BO298" i="16" s="1"/>
  <c r="AK298" i="16"/>
  <c r="AJ298" i="16"/>
  <c r="AI298" i="16"/>
  <c r="CA298" i="16" s="1"/>
  <c r="AH298" i="16"/>
  <c r="AG298" i="16"/>
  <c r="AF298" i="16"/>
  <c r="AE298" i="16"/>
  <c r="AD298" i="16"/>
  <c r="AC298" i="16"/>
  <c r="AB298" i="16"/>
  <c r="AA298" i="16"/>
  <c r="Z298" i="16"/>
  <c r="BZ298" i="16" s="1"/>
  <c r="Y298" i="16"/>
  <c r="X298" i="16"/>
  <c r="W298" i="16"/>
  <c r="V298" i="16"/>
  <c r="U298" i="16"/>
  <c r="T298" i="16"/>
  <c r="R298" i="16"/>
  <c r="Q298" i="16"/>
  <c r="P298" i="16"/>
  <c r="O298" i="16"/>
  <c r="N298" i="16"/>
  <c r="M298" i="16"/>
  <c r="L298" i="16"/>
  <c r="K298" i="16"/>
  <c r="J298" i="16"/>
  <c r="I298" i="16"/>
  <c r="H298" i="16"/>
  <c r="G298" i="16"/>
  <c r="F298" i="16"/>
  <c r="CB297" i="16"/>
  <c r="BM297" i="16"/>
  <c r="BI297" i="16"/>
  <c r="BH297" i="16"/>
  <c r="BG297" i="16"/>
  <c r="BF297" i="16"/>
  <c r="BE297" i="16"/>
  <c r="BD297" i="16"/>
  <c r="BR297" i="16" s="1"/>
  <c r="BC297" i="16"/>
  <c r="BB297" i="16"/>
  <c r="BT297" i="16" s="1"/>
  <c r="BA297" i="16"/>
  <c r="AZ297" i="16"/>
  <c r="AY297" i="16"/>
  <c r="AX297" i="16"/>
  <c r="AW297" i="16"/>
  <c r="AV297" i="16"/>
  <c r="BS297" i="16" s="1"/>
  <c r="AU297" i="16"/>
  <c r="AT297" i="16"/>
  <c r="AS297" i="16"/>
  <c r="AR297" i="16"/>
  <c r="AQ297" i="16"/>
  <c r="AP297" i="16"/>
  <c r="AO297" i="16"/>
  <c r="AN297" i="16"/>
  <c r="BP297" i="16" s="1"/>
  <c r="AM297" i="16"/>
  <c r="AL297" i="16"/>
  <c r="AK297" i="16"/>
  <c r="AJ297" i="16"/>
  <c r="BO297" i="16" s="1"/>
  <c r="AI297" i="16"/>
  <c r="AH297" i="16"/>
  <c r="AG297" i="16"/>
  <c r="AF297" i="16"/>
  <c r="AE297" i="16"/>
  <c r="AD297" i="16"/>
  <c r="AC297" i="16"/>
  <c r="AB297" i="16"/>
  <c r="AA297" i="16"/>
  <c r="Z297" i="16"/>
  <c r="BZ297" i="16" s="1"/>
  <c r="Y297" i="16"/>
  <c r="BN297" i="16" s="1"/>
  <c r="X297" i="16"/>
  <c r="W297" i="16"/>
  <c r="V297" i="16"/>
  <c r="U297" i="16"/>
  <c r="T297" i="16"/>
  <c r="R297" i="16"/>
  <c r="Q297" i="16"/>
  <c r="P297" i="16"/>
  <c r="O297" i="16"/>
  <c r="N297" i="16"/>
  <c r="M297" i="16"/>
  <c r="L297" i="16"/>
  <c r="K297" i="16"/>
  <c r="BX297" i="16" s="1"/>
  <c r="J297" i="16"/>
  <c r="I297" i="16"/>
  <c r="BL297" i="16" s="1"/>
  <c r="H297" i="16"/>
  <c r="G297" i="16"/>
  <c r="BK297" i="16" s="1"/>
  <c r="F297" i="16"/>
  <c r="BZ296" i="16"/>
  <c r="BS296" i="16"/>
  <c r="BK296" i="16"/>
  <c r="BI296" i="16"/>
  <c r="BH296" i="16"/>
  <c r="BG296" i="16"/>
  <c r="CB296" i="16" s="1"/>
  <c r="BF296" i="16"/>
  <c r="BE296" i="16"/>
  <c r="BD296" i="16"/>
  <c r="BR296" i="16" s="1"/>
  <c r="BC296" i="16"/>
  <c r="BB296" i="16"/>
  <c r="BT296" i="16" s="1"/>
  <c r="BA296" i="16"/>
  <c r="AZ296" i="16"/>
  <c r="AY296" i="16"/>
  <c r="AX296" i="16"/>
  <c r="AW296" i="16"/>
  <c r="AV296" i="16"/>
  <c r="BQ296" i="16" s="1"/>
  <c r="AU296" i="16"/>
  <c r="AT296" i="16"/>
  <c r="AS296" i="16"/>
  <c r="AR296" i="16"/>
  <c r="AQ296" i="16"/>
  <c r="AP296" i="16"/>
  <c r="BP296" i="16" s="1"/>
  <c r="AO296" i="16"/>
  <c r="AN296" i="16"/>
  <c r="AM296" i="16"/>
  <c r="AL296" i="16"/>
  <c r="BO296" i="16" s="1"/>
  <c r="AK296" i="16"/>
  <c r="AJ296" i="16"/>
  <c r="AI296" i="16"/>
  <c r="CA296" i="16" s="1"/>
  <c r="AH296" i="16"/>
  <c r="AG296" i="16"/>
  <c r="AF296" i="16"/>
  <c r="AE296" i="16"/>
  <c r="AD296" i="16"/>
  <c r="AC296" i="16"/>
  <c r="AB296" i="16"/>
  <c r="AA296" i="16"/>
  <c r="Z296" i="16"/>
  <c r="Y296" i="16"/>
  <c r="BN296" i="16" s="1"/>
  <c r="X296" i="16"/>
  <c r="W296" i="16"/>
  <c r="V296" i="16"/>
  <c r="U296" i="16"/>
  <c r="T296" i="16"/>
  <c r="R296" i="16"/>
  <c r="Q296" i="16"/>
  <c r="P296" i="16"/>
  <c r="O296" i="16"/>
  <c r="BM296" i="16" s="1"/>
  <c r="N296" i="16"/>
  <c r="M296" i="16"/>
  <c r="L296" i="16"/>
  <c r="K296" i="16"/>
  <c r="J296" i="16"/>
  <c r="I296" i="16"/>
  <c r="H296" i="16"/>
  <c r="G296" i="16"/>
  <c r="F296" i="16"/>
  <c r="BQ295" i="16"/>
  <c r="BI295" i="16"/>
  <c r="BH295" i="16"/>
  <c r="CB295" i="16" s="1"/>
  <c r="BG295" i="16"/>
  <c r="BF295" i="16"/>
  <c r="BE295" i="16"/>
  <c r="BD295" i="16"/>
  <c r="BR295" i="16" s="1"/>
  <c r="BC295" i="16"/>
  <c r="BB295" i="16"/>
  <c r="BA295" i="16"/>
  <c r="AZ295" i="16"/>
  <c r="AY295" i="16"/>
  <c r="AX295" i="16"/>
  <c r="AW295" i="16"/>
  <c r="AV295" i="16"/>
  <c r="BS295" i="16" s="1"/>
  <c r="AU295" i="16"/>
  <c r="AT295" i="16"/>
  <c r="AS295" i="16"/>
  <c r="AR295" i="16"/>
  <c r="AQ295" i="16"/>
  <c r="AP295" i="16"/>
  <c r="AO295" i="16"/>
  <c r="AN295" i="16"/>
  <c r="BP295" i="16" s="1"/>
  <c r="AM295" i="16"/>
  <c r="AL295" i="16"/>
  <c r="AK295" i="16"/>
  <c r="AJ295" i="16"/>
  <c r="BO295" i="16" s="1"/>
  <c r="AI295" i="16"/>
  <c r="CA295" i="16" s="1"/>
  <c r="AH295" i="16"/>
  <c r="AG295" i="16"/>
  <c r="AF295" i="16"/>
  <c r="AE295" i="16"/>
  <c r="AD295" i="16"/>
  <c r="AC295" i="16"/>
  <c r="AB295" i="16"/>
  <c r="AA295" i="16"/>
  <c r="Z295" i="16"/>
  <c r="Y295" i="16"/>
  <c r="X295" i="16"/>
  <c r="W295" i="16"/>
  <c r="V295" i="16"/>
  <c r="U295" i="16"/>
  <c r="T295" i="16"/>
  <c r="R295" i="16"/>
  <c r="Q295" i="16"/>
  <c r="P295" i="16"/>
  <c r="O295" i="16"/>
  <c r="BM295" i="16" s="1"/>
  <c r="N295" i="16"/>
  <c r="M295" i="16"/>
  <c r="L295" i="16"/>
  <c r="K295" i="16"/>
  <c r="BX295" i="16" s="1"/>
  <c r="J295" i="16"/>
  <c r="I295" i="16"/>
  <c r="H295" i="16"/>
  <c r="G295" i="16"/>
  <c r="BK295" i="16" s="1"/>
  <c r="F295" i="16"/>
  <c r="BK294" i="16"/>
  <c r="BI294" i="16"/>
  <c r="BH294" i="16"/>
  <c r="BG294" i="16"/>
  <c r="CB294" i="16" s="1"/>
  <c r="BF294" i="16"/>
  <c r="BE294" i="16"/>
  <c r="BD294" i="16"/>
  <c r="BC294" i="16"/>
  <c r="BB294" i="16"/>
  <c r="BT294" i="16" s="1"/>
  <c r="BA294" i="16"/>
  <c r="AZ294" i="16"/>
  <c r="AY294" i="16"/>
  <c r="AX294" i="16"/>
  <c r="BS294" i="16" s="1"/>
  <c r="AW294" i="16"/>
  <c r="AV294" i="16"/>
  <c r="AU294" i="16"/>
  <c r="AT294" i="16"/>
  <c r="AS294" i="16"/>
  <c r="AR294" i="16"/>
  <c r="AQ294" i="16"/>
  <c r="AP294" i="16"/>
  <c r="BP294" i="16" s="1"/>
  <c r="AO294" i="16"/>
  <c r="AN294" i="16"/>
  <c r="AM294" i="16"/>
  <c r="AL294" i="16"/>
  <c r="BO294" i="16" s="1"/>
  <c r="AK294" i="16"/>
  <c r="AJ294" i="16"/>
  <c r="AI294" i="16"/>
  <c r="CA294" i="16" s="1"/>
  <c r="AH294" i="16"/>
  <c r="AG294" i="16"/>
  <c r="AF294" i="16"/>
  <c r="AE294" i="16"/>
  <c r="AD294" i="16"/>
  <c r="AC294" i="16"/>
  <c r="AB294" i="16"/>
  <c r="AA294" i="16"/>
  <c r="Z294" i="16"/>
  <c r="BZ294" i="16" s="1"/>
  <c r="Y294" i="16"/>
  <c r="X294" i="16"/>
  <c r="W294" i="16"/>
  <c r="V294" i="16"/>
  <c r="U294" i="16"/>
  <c r="T294" i="16"/>
  <c r="R294" i="16"/>
  <c r="Q294" i="16"/>
  <c r="P294" i="16"/>
  <c r="O294" i="16"/>
  <c r="N294" i="16"/>
  <c r="M294" i="16"/>
  <c r="L294" i="16"/>
  <c r="K294" i="16"/>
  <c r="J294" i="16"/>
  <c r="I294" i="16"/>
  <c r="H294" i="16"/>
  <c r="G294" i="16"/>
  <c r="F294" i="16"/>
  <c r="CB293" i="16"/>
  <c r="BM293" i="16"/>
  <c r="BI293" i="16"/>
  <c r="BH293" i="16"/>
  <c r="BG293" i="16"/>
  <c r="BF293" i="16"/>
  <c r="BE293" i="16"/>
  <c r="BD293" i="16"/>
  <c r="BR293" i="16" s="1"/>
  <c r="BC293" i="16"/>
  <c r="BB293" i="16"/>
  <c r="BT293" i="16" s="1"/>
  <c r="BA293" i="16"/>
  <c r="AZ293" i="16"/>
  <c r="AY293" i="16"/>
  <c r="AX293" i="16"/>
  <c r="AW293" i="16"/>
  <c r="AV293" i="16"/>
  <c r="BS293" i="16" s="1"/>
  <c r="AU293" i="16"/>
  <c r="AT293" i="16"/>
  <c r="AS293" i="16"/>
  <c r="AR293" i="16"/>
  <c r="AQ293" i="16"/>
  <c r="AP293" i="16"/>
  <c r="AO293" i="16"/>
  <c r="AN293" i="16"/>
  <c r="BP293" i="16" s="1"/>
  <c r="AM293" i="16"/>
  <c r="AL293" i="16"/>
  <c r="AK293" i="16"/>
  <c r="AJ293" i="16"/>
  <c r="BO293" i="16" s="1"/>
  <c r="AI293" i="16"/>
  <c r="AH293" i="16"/>
  <c r="AG293" i="16"/>
  <c r="AF293" i="16"/>
  <c r="AE293" i="16"/>
  <c r="AD293" i="16"/>
  <c r="AC293" i="16"/>
  <c r="AB293" i="16"/>
  <c r="AA293" i="16"/>
  <c r="Z293" i="16"/>
  <c r="BZ293" i="16" s="1"/>
  <c r="Y293" i="16"/>
  <c r="BN293" i="16" s="1"/>
  <c r="X293" i="16"/>
  <c r="W293" i="16"/>
  <c r="V293" i="16"/>
  <c r="U293" i="16"/>
  <c r="T293" i="16"/>
  <c r="R293" i="16"/>
  <c r="Q293" i="16"/>
  <c r="P293" i="16"/>
  <c r="O293" i="16"/>
  <c r="N293" i="16"/>
  <c r="M293" i="16"/>
  <c r="L293" i="16"/>
  <c r="K293" i="16"/>
  <c r="BX293" i="16" s="1"/>
  <c r="J293" i="16"/>
  <c r="I293" i="16"/>
  <c r="BL293" i="16" s="1"/>
  <c r="H293" i="16"/>
  <c r="G293" i="16"/>
  <c r="BK293" i="16" s="1"/>
  <c r="F293" i="16"/>
  <c r="BZ292" i="16"/>
  <c r="BS292" i="16"/>
  <c r="BK292" i="16"/>
  <c r="BI292" i="16"/>
  <c r="BH292" i="16"/>
  <c r="BG292" i="16"/>
  <c r="CB292" i="16" s="1"/>
  <c r="BF292" i="16"/>
  <c r="BE292" i="16"/>
  <c r="BD292" i="16"/>
  <c r="BR292" i="16" s="1"/>
  <c r="BC292" i="16"/>
  <c r="BB292" i="16"/>
  <c r="BT292" i="16" s="1"/>
  <c r="BA292" i="16"/>
  <c r="AZ292" i="16"/>
  <c r="AY292" i="16"/>
  <c r="AX292" i="16"/>
  <c r="AW292" i="16"/>
  <c r="AV292" i="16"/>
  <c r="BQ292" i="16" s="1"/>
  <c r="AU292" i="16"/>
  <c r="AT292" i="16"/>
  <c r="AS292" i="16"/>
  <c r="AR292" i="16"/>
  <c r="AQ292" i="16"/>
  <c r="AP292" i="16"/>
  <c r="BP292" i="16" s="1"/>
  <c r="AO292" i="16"/>
  <c r="AN292" i="16"/>
  <c r="AM292" i="16"/>
  <c r="AL292" i="16"/>
  <c r="BO292" i="16" s="1"/>
  <c r="AK292" i="16"/>
  <c r="AJ292" i="16"/>
  <c r="AI292" i="16"/>
  <c r="CA292" i="16" s="1"/>
  <c r="AH292" i="16"/>
  <c r="AG292" i="16"/>
  <c r="AF292" i="16"/>
  <c r="AE292" i="16"/>
  <c r="AD292" i="16"/>
  <c r="AC292" i="16"/>
  <c r="AB292" i="16"/>
  <c r="AA292" i="16"/>
  <c r="Z292" i="16"/>
  <c r="Y292" i="16"/>
  <c r="BN292" i="16" s="1"/>
  <c r="X292" i="16"/>
  <c r="W292" i="16"/>
  <c r="V292" i="16"/>
  <c r="U292" i="16"/>
  <c r="T292" i="16"/>
  <c r="R292" i="16"/>
  <c r="Q292" i="16"/>
  <c r="P292" i="16"/>
  <c r="O292" i="16"/>
  <c r="BM292" i="16" s="1"/>
  <c r="N292" i="16"/>
  <c r="M292" i="16"/>
  <c r="L292" i="16"/>
  <c r="K292" i="16"/>
  <c r="J292" i="16"/>
  <c r="I292" i="16"/>
  <c r="H292" i="16"/>
  <c r="G292" i="16"/>
  <c r="F292" i="16"/>
  <c r="BQ291" i="16"/>
  <c r="BI291" i="16"/>
  <c r="BH291" i="16"/>
  <c r="CB291" i="16" s="1"/>
  <c r="BG291" i="16"/>
  <c r="BF291" i="16"/>
  <c r="BE291" i="16"/>
  <c r="BD291" i="16"/>
  <c r="BR291" i="16" s="1"/>
  <c r="BC291" i="16"/>
  <c r="BB291" i="16"/>
  <c r="BA291" i="16"/>
  <c r="AZ291" i="16"/>
  <c r="AY291" i="16"/>
  <c r="AX291" i="16"/>
  <c r="AW291" i="16"/>
  <c r="AV291" i="16"/>
  <c r="BS291" i="16" s="1"/>
  <c r="AU291" i="16"/>
  <c r="AT291" i="16"/>
  <c r="AS291" i="16"/>
  <c r="AR291" i="16"/>
  <c r="AQ291" i="16"/>
  <c r="AP291" i="16"/>
  <c r="AO291" i="16"/>
  <c r="AN291" i="16"/>
  <c r="BP291" i="16" s="1"/>
  <c r="AM291" i="16"/>
  <c r="AL291" i="16"/>
  <c r="AK291" i="16"/>
  <c r="AJ291" i="16"/>
  <c r="BO291" i="16" s="1"/>
  <c r="AI291" i="16"/>
  <c r="CA291" i="16" s="1"/>
  <c r="AH291" i="16"/>
  <c r="AG291" i="16"/>
  <c r="AF291" i="16"/>
  <c r="AE291" i="16"/>
  <c r="AD291" i="16"/>
  <c r="AC291" i="16"/>
  <c r="AB291" i="16"/>
  <c r="AA291" i="16"/>
  <c r="Z291" i="16"/>
  <c r="Y291" i="16"/>
  <c r="X291" i="16"/>
  <c r="W291" i="16"/>
  <c r="V291" i="16"/>
  <c r="U291" i="16"/>
  <c r="T291" i="16"/>
  <c r="R291" i="16"/>
  <c r="Q291" i="16"/>
  <c r="P291" i="16"/>
  <c r="O291" i="16"/>
  <c r="BM291" i="16" s="1"/>
  <c r="N291" i="16"/>
  <c r="M291" i="16"/>
  <c r="L291" i="16"/>
  <c r="K291" i="16"/>
  <c r="BX291" i="16" s="1"/>
  <c r="J291" i="16"/>
  <c r="I291" i="16"/>
  <c r="H291" i="16"/>
  <c r="G291" i="16"/>
  <c r="BK291" i="16" s="1"/>
  <c r="F291" i="16"/>
  <c r="BK290" i="16"/>
  <c r="BI290" i="16"/>
  <c r="BH290" i="16"/>
  <c r="BG290" i="16"/>
  <c r="CB290" i="16" s="1"/>
  <c r="BF290" i="16"/>
  <c r="BE290" i="16"/>
  <c r="BD290" i="16"/>
  <c r="BC290" i="16"/>
  <c r="BB290" i="16"/>
  <c r="BT290" i="16" s="1"/>
  <c r="BA290" i="16"/>
  <c r="AZ290" i="16"/>
  <c r="AY290" i="16"/>
  <c r="AX290" i="16"/>
  <c r="BS290" i="16" s="1"/>
  <c r="AW290" i="16"/>
  <c r="AV290" i="16"/>
  <c r="AU290" i="16"/>
  <c r="AT290" i="16"/>
  <c r="AS290" i="16"/>
  <c r="AR290" i="16"/>
  <c r="AQ290" i="16"/>
  <c r="AP290" i="16"/>
  <c r="BP290" i="16" s="1"/>
  <c r="AO290" i="16"/>
  <c r="AN290" i="16"/>
  <c r="AM290" i="16"/>
  <c r="AL290" i="16"/>
  <c r="BO290" i="16" s="1"/>
  <c r="AK290" i="16"/>
  <c r="AJ290" i="16"/>
  <c r="AI290" i="16"/>
  <c r="CA290" i="16" s="1"/>
  <c r="AH290" i="16"/>
  <c r="AG290" i="16"/>
  <c r="AF290" i="16"/>
  <c r="AE290" i="16"/>
  <c r="AD290" i="16"/>
  <c r="AC290" i="16"/>
  <c r="AB290" i="16"/>
  <c r="AA290" i="16"/>
  <c r="Z290" i="16"/>
  <c r="BZ290" i="16" s="1"/>
  <c r="Y290" i="16"/>
  <c r="X290" i="16"/>
  <c r="W290" i="16"/>
  <c r="V290" i="16"/>
  <c r="U290" i="16"/>
  <c r="T290" i="16"/>
  <c r="R290" i="16"/>
  <c r="Q290" i="16"/>
  <c r="P290" i="16"/>
  <c r="O290" i="16"/>
  <c r="N290" i="16"/>
  <c r="M290" i="16"/>
  <c r="L290" i="16"/>
  <c r="K290" i="16"/>
  <c r="J290" i="16"/>
  <c r="I290" i="16"/>
  <c r="H290" i="16"/>
  <c r="G290" i="16"/>
  <c r="F290" i="16"/>
  <c r="CB289" i="16"/>
  <c r="BM289" i="16"/>
  <c r="BI289" i="16"/>
  <c r="BH289" i="16"/>
  <c r="BG289" i="16"/>
  <c r="BF289" i="16"/>
  <c r="BE289" i="16"/>
  <c r="BD289" i="16"/>
  <c r="BR289" i="16" s="1"/>
  <c r="BC289" i="16"/>
  <c r="BB289" i="16"/>
  <c r="BT289" i="16" s="1"/>
  <c r="BA289" i="16"/>
  <c r="AZ289" i="16"/>
  <c r="AY289" i="16"/>
  <c r="AX289" i="16"/>
  <c r="AW289" i="16"/>
  <c r="AV289" i="16"/>
  <c r="BS289" i="16" s="1"/>
  <c r="AU289" i="16"/>
  <c r="AT289" i="16"/>
  <c r="AS289" i="16"/>
  <c r="AR289" i="16"/>
  <c r="AQ289" i="16"/>
  <c r="AP289" i="16"/>
  <c r="AO289" i="16"/>
  <c r="AN289" i="16"/>
  <c r="BP289" i="16" s="1"/>
  <c r="AM289" i="16"/>
  <c r="AL289" i="16"/>
  <c r="AK289" i="16"/>
  <c r="AJ289" i="16"/>
  <c r="BO289" i="16" s="1"/>
  <c r="AI289" i="16"/>
  <c r="AH289" i="16"/>
  <c r="AG289" i="16"/>
  <c r="AF289" i="16"/>
  <c r="AE289" i="16"/>
  <c r="AD289" i="16"/>
  <c r="AC289" i="16"/>
  <c r="AB289" i="16"/>
  <c r="AA289" i="16"/>
  <c r="Z289" i="16"/>
  <c r="BZ289" i="16" s="1"/>
  <c r="Y289" i="16"/>
  <c r="BN289" i="16" s="1"/>
  <c r="X289" i="16"/>
  <c r="W289" i="16"/>
  <c r="V289" i="16"/>
  <c r="U289" i="16"/>
  <c r="T289" i="16"/>
  <c r="R289" i="16"/>
  <c r="Q289" i="16"/>
  <c r="P289" i="16"/>
  <c r="O289" i="16"/>
  <c r="N289" i="16"/>
  <c r="M289" i="16"/>
  <c r="L289" i="16"/>
  <c r="K289" i="16"/>
  <c r="BX289" i="16" s="1"/>
  <c r="J289" i="16"/>
  <c r="I289" i="16"/>
  <c r="BL289" i="16" s="1"/>
  <c r="H289" i="16"/>
  <c r="G289" i="16"/>
  <c r="BK289" i="16" s="1"/>
  <c r="F289" i="16"/>
  <c r="BZ288" i="16"/>
  <c r="BS288" i="16"/>
  <c r="BO288" i="16"/>
  <c r="BK288" i="16"/>
  <c r="BI288" i="16"/>
  <c r="BH288" i="16"/>
  <c r="BG288" i="16"/>
  <c r="CB288" i="16" s="1"/>
  <c r="BF288" i="16"/>
  <c r="BE288" i="16"/>
  <c r="BD288" i="16"/>
  <c r="BR288" i="16" s="1"/>
  <c r="BC288" i="16"/>
  <c r="BB288" i="16"/>
  <c r="BT288" i="16" s="1"/>
  <c r="BA288" i="16"/>
  <c r="AZ288" i="16"/>
  <c r="AY288" i="16"/>
  <c r="AX288" i="16"/>
  <c r="AW288" i="16"/>
  <c r="AV288" i="16"/>
  <c r="BQ288" i="16" s="1"/>
  <c r="AU288" i="16"/>
  <c r="AT288" i="16"/>
  <c r="AS288" i="16"/>
  <c r="AR288" i="16"/>
  <c r="AQ288" i="16"/>
  <c r="AP288" i="16"/>
  <c r="BP288" i="16" s="1"/>
  <c r="AO288" i="16"/>
  <c r="AN288" i="16"/>
  <c r="AM288" i="16"/>
  <c r="AL288" i="16"/>
  <c r="AK288" i="16"/>
  <c r="AJ288" i="16"/>
  <c r="AI288" i="16"/>
  <c r="CA288" i="16" s="1"/>
  <c r="AH288" i="16"/>
  <c r="AG288" i="16"/>
  <c r="AF288" i="16"/>
  <c r="AE288" i="16"/>
  <c r="AD288" i="16"/>
  <c r="AC288" i="16"/>
  <c r="AB288" i="16"/>
  <c r="AA288" i="16"/>
  <c r="Z288" i="16"/>
  <c r="Y288" i="16"/>
  <c r="BN288" i="16" s="1"/>
  <c r="X288" i="16"/>
  <c r="W288" i="16"/>
  <c r="V288" i="16"/>
  <c r="U288" i="16"/>
  <c r="T288" i="16"/>
  <c r="R288" i="16"/>
  <c r="Q288" i="16"/>
  <c r="P288" i="16"/>
  <c r="O288" i="16"/>
  <c r="BM288" i="16" s="1"/>
  <c r="N288" i="16"/>
  <c r="M288" i="16"/>
  <c r="L288" i="16"/>
  <c r="K288" i="16"/>
  <c r="J288" i="16"/>
  <c r="I288" i="16"/>
  <c r="H288" i="16"/>
  <c r="G288" i="16"/>
  <c r="F288" i="16"/>
  <c r="BQ287" i="16"/>
  <c r="BI287" i="16"/>
  <c r="BH287" i="16"/>
  <c r="CB287" i="16" s="1"/>
  <c r="BG287" i="16"/>
  <c r="BF287" i="16"/>
  <c r="BE287" i="16"/>
  <c r="BD287" i="16"/>
  <c r="BR287" i="16" s="1"/>
  <c r="BC287" i="16"/>
  <c r="BB287" i="16"/>
  <c r="BA287" i="16"/>
  <c r="AZ287" i="16"/>
  <c r="AY287" i="16"/>
  <c r="AX287" i="16"/>
  <c r="AW287" i="16"/>
  <c r="AV287" i="16"/>
  <c r="BS287" i="16" s="1"/>
  <c r="AU287" i="16"/>
  <c r="AT287" i="16"/>
  <c r="AS287" i="16"/>
  <c r="AR287" i="16"/>
  <c r="AQ287" i="16"/>
  <c r="AP287" i="16"/>
  <c r="AO287" i="16"/>
  <c r="AN287" i="16"/>
  <c r="BP287" i="16" s="1"/>
  <c r="AM287" i="16"/>
  <c r="AL287" i="16"/>
  <c r="AK287" i="16"/>
  <c r="AJ287" i="16"/>
  <c r="BO287" i="16" s="1"/>
  <c r="AI287" i="16"/>
  <c r="CA287" i="16" s="1"/>
  <c r="AH287" i="16"/>
  <c r="AG287" i="16"/>
  <c r="AF287" i="16"/>
  <c r="AE287" i="16"/>
  <c r="AD287" i="16"/>
  <c r="AC287" i="16"/>
  <c r="AB287" i="16"/>
  <c r="AA287" i="16"/>
  <c r="Z287" i="16"/>
  <c r="Y287" i="16"/>
  <c r="X287" i="16"/>
  <c r="W287" i="16"/>
  <c r="V287" i="16"/>
  <c r="U287" i="16"/>
  <c r="T287" i="16"/>
  <c r="R287" i="16"/>
  <c r="Q287" i="16"/>
  <c r="P287" i="16"/>
  <c r="O287" i="16"/>
  <c r="BM287" i="16" s="1"/>
  <c r="N287" i="16"/>
  <c r="M287" i="16"/>
  <c r="L287" i="16"/>
  <c r="K287" i="16"/>
  <c r="BX287" i="16" s="1"/>
  <c r="J287" i="16"/>
  <c r="I287" i="16"/>
  <c r="H287" i="16"/>
  <c r="G287" i="16"/>
  <c r="BK287" i="16" s="1"/>
  <c r="F287" i="16"/>
  <c r="BK286" i="16"/>
  <c r="BI286" i="16"/>
  <c r="BH286" i="16"/>
  <c r="BG286" i="16"/>
  <c r="CB286" i="16" s="1"/>
  <c r="BF286" i="16"/>
  <c r="BE286" i="16"/>
  <c r="BD286" i="16"/>
  <c r="BC286" i="16"/>
  <c r="BB286" i="16"/>
  <c r="BT286" i="16" s="1"/>
  <c r="BA286" i="16"/>
  <c r="AZ286" i="16"/>
  <c r="AY286" i="16"/>
  <c r="AX286" i="16"/>
  <c r="BS286" i="16" s="1"/>
  <c r="AW286" i="16"/>
  <c r="AV286" i="16"/>
  <c r="AU286" i="16"/>
  <c r="AT286" i="16"/>
  <c r="AS286" i="16"/>
  <c r="AR286" i="16"/>
  <c r="AQ286" i="16"/>
  <c r="AP286" i="16"/>
  <c r="BP286" i="16" s="1"/>
  <c r="AO286" i="16"/>
  <c r="AN286" i="16"/>
  <c r="AM286" i="16"/>
  <c r="AL286" i="16"/>
  <c r="BO286" i="16" s="1"/>
  <c r="AK286" i="16"/>
  <c r="AJ286" i="16"/>
  <c r="AI286" i="16"/>
  <c r="CA286" i="16" s="1"/>
  <c r="AH286" i="16"/>
  <c r="AG286" i="16"/>
  <c r="AF286" i="16"/>
  <c r="AE286" i="16"/>
  <c r="AD286" i="16"/>
  <c r="AC286" i="16"/>
  <c r="AB286" i="16"/>
  <c r="AA286" i="16"/>
  <c r="Z286" i="16"/>
  <c r="BZ286" i="16" s="1"/>
  <c r="Y286" i="16"/>
  <c r="X286" i="16"/>
  <c r="W286" i="16"/>
  <c r="V286" i="16"/>
  <c r="U286" i="16"/>
  <c r="T286" i="16"/>
  <c r="R286" i="16"/>
  <c r="Q286" i="16"/>
  <c r="P286" i="16"/>
  <c r="O286" i="16"/>
  <c r="N286" i="16"/>
  <c r="M286" i="16"/>
  <c r="L286" i="16"/>
  <c r="K286" i="16"/>
  <c r="J286" i="16"/>
  <c r="I286" i="16"/>
  <c r="H286" i="16"/>
  <c r="G286" i="16"/>
  <c r="F286" i="16"/>
  <c r="CB285" i="16"/>
  <c r="BM285" i="16"/>
  <c r="BI285" i="16"/>
  <c r="BH285" i="16"/>
  <c r="BG285" i="16"/>
  <c r="BF285" i="16"/>
  <c r="BE285" i="16"/>
  <c r="BD285" i="16"/>
  <c r="BR285" i="16" s="1"/>
  <c r="BC285" i="16"/>
  <c r="BB285" i="16"/>
  <c r="BT285" i="16" s="1"/>
  <c r="BA285" i="16"/>
  <c r="AZ285" i="16"/>
  <c r="AY285" i="16"/>
  <c r="AX285" i="16"/>
  <c r="AW285" i="16"/>
  <c r="AV285" i="16"/>
  <c r="BS285" i="16" s="1"/>
  <c r="AU285" i="16"/>
  <c r="AT285" i="16"/>
  <c r="AS285" i="16"/>
  <c r="AR285" i="16"/>
  <c r="AQ285" i="16"/>
  <c r="AP285" i="16"/>
  <c r="AO285" i="16"/>
  <c r="AN285" i="16"/>
  <c r="BP285" i="16" s="1"/>
  <c r="AM285" i="16"/>
  <c r="AL285" i="16"/>
  <c r="AK285" i="16"/>
  <c r="AJ285" i="16"/>
  <c r="BO285" i="16" s="1"/>
  <c r="AI285" i="16"/>
  <c r="AH285" i="16"/>
  <c r="AG285" i="16"/>
  <c r="AF285" i="16"/>
  <c r="AE285" i="16"/>
  <c r="AD285" i="16"/>
  <c r="AC285" i="16"/>
  <c r="AB285" i="16"/>
  <c r="AA285" i="16"/>
  <c r="Z285" i="16"/>
  <c r="BZ285" i="16" s="1"/>
  <c r="Y285" i="16"/>
  <c r="BN285" i="16" s="1"/>
  <c r="X285" i="16"/>
  <c r="W285" i="16"/>
  <c r="V285" i="16"/>
  <c r="U285" i="16"/>
  <c r="T285" i="16"/>
  <c r="R285" i="16"/>
  <c r="Q285" i="16"/>
  <c r="P285" i="16"/>
  <c r="O285" i="16"/>
  <c r="N285" i="16"/>
  <c r="M285" i="16"/>
  <c r="L285" i="16"/>
  <c r="K285" i="16"/>
  <c r="BX285" i="16" s="1"/>
  <c r="J285" i="16"/>
  <c r="I285" i="16"/>
  <c r="BL285" i="16" s="1"/>
  <c r="H285" i="16"/>
  <c r="G285" i="16"/>
  <c r="BK285" i="16" s="1"/>
  <c r="F285" i="16"/>
  <c r="BZ284" i="16"/>
  <c r="BS284" i="16"/>
  <c r="BO284" i="16"/>
  <c r="BK284" i="16"/>
  <c r="BI284" i="16"/>
  <c r="BH284" i="16"/>
  <c r="BG284" i="16"/>
  <c r="CB284" i="16" s="1"/>
  <c r="BF284" i="16"/>
  <c r="BE284" i="16"/>
  <c r="BD284" i="16"/>
  <c r="BR284" i="16" s="1"/>
  <c r="BC284" i="16"/>
  <c r="BB284" i="16"/>
  <c r="BT284" i="16" s="1"/>
  <c r="BA284" i="16"/>
  <c r="AZ284" i="16"/>
  <c r="AY284" i="16"/>
  <c r="AX284" i="16"/>
  <c r="AW284" i="16"/>
  <c r="AV284" i="16"/>
  <c r="BQ284" i="16" s="1"/>
  <c r="AU284" i="16"/>
  <c r="AT284" i="16"/>
  <c r="AS284" i="16"/>
  <c r="AR284" i="16"/>
  <c r="AQ284" i="16"/>
  <c r="AP284" i="16"/>
  <c r="BP284" i="16" s="1"/>
  <c r="AO284" i="16"/>
  <c r="AN284" i="16"/>
  <c r="AM284" i="16"/>
  <c r="AL284" i="16"/>
  <c r="AK284" i="16"/>
  <c r="AJ284" i="16"/>
  <c r="AI284" i="16"/>
  <c r="CA284" i="16" s="1"/>
  <c r="AH284" i="16"/>
  <c r="AG284" i="16"/>
  <c r="AF284" i="16"/>
  <c r="AE284" i="16"/>
  <c r="AD284" i="16"/>
  <c r="AC284" i="16"/>
  <c r="AB284" i="16"/>
  <c r="AA284" i="16"/>
  <c r="Z284" i="16"/>
  <c r="Y284" i="16"/>
  <c r="BN284" i="16" s="1"/>
  <c r="X284" i="16"/>
  <c r="W284" i="16"/>
  <c r="V284" i="16"/>
  <c r="U284" i="16"/>
  <c r="T284" i="16"/>
  <c r="R284" i="16"/>
  <c r="Q284" i="16"/>
  <c r="P284" i="16"/>
  <c r="O284" i="16"/>
  <c r="BM284" i="16" s="1"/>
  <c r="N284" i="16"/>
  <c r="M284" i="16"/>
  <c r="L284" i="16"/>
  <c r="K284" i="16"/>
  <c r="J284" i="16"/>
  <c r="I284" i="16"/>
  <c r="H284" i="16"/>
  <c r="G284" i="16"/>
  <c r="F284" i="16"/>
  <c r="BQ283" i="16"/>
  <c r="BI283" i="16"/>
  <c r="BH283" i="16"/>
  <c r="CB283" i="16" s="1"/>
  <c r="BG283" i="16"/>
  <c r="BF283" i="16"/>
  <c r="BE283" i="16"/>
  <c r="BD283" i="16"/>
  <c r="BR283" i="16" s="1"/>
  <c r="BC283" i="16"/>
  <c r="BB283" i="16"/>
  <c r="BA283" i="16"/>
  <c r="AZ283" i="16"/>
  <c r="AY283" i="16"/>
  <c r="AX283" i="16"/>
  <c r="AW283" i="16"/>
  <c r="AV283" i="16"/>
  <c r="BS283" i="16" s="1"/>
  <c r="AU283" i="16"/>
  <c r="AT283" i="16"/>
  <c r="AS283" i="16"/>
  <c r="AR283" i="16"/>
  <c r="AQ283" i="16"/>
  <c r="AP283" i="16"/>
  <c r="AO283" i="16"/>
  <c r="AN283" i="16"/>
  <c r="BP283" i="16" s="1"/>
  <c r="AM283" i="16"/>
  <c r="AL283" i="16"/>
  <c r="AK283" i="16"/>
  <c r="AJ283" i="16"/>
  <c r="BO283" i="16" s="1"/>
  <c r="AI283" i="16"/>
  <c r="CA283" i="16" s="1"/>
  <c r="AH283" i="16"/>
  <c r="AG283" i="16"/>
  <c r="AF283" i="16"/>
  <c r="AE283" i="16"/>
  <c r="AD283" i="16"/>
  <c r="AC283" i="16"/>
  <c r="AB283" i="16"/>
  <c r="AA283" i="16"/>
  <c r="Z283" i="16"/>
  <c r="Y283" i="16"/>
  <c r="X283" i="16"/>
  <c r="W283" i="16"/>
  <c r="V283" i="16"/>
  <c r="U283" i="16"/>
  <c r="T283" i="16"/>
  <c r="R283" i="16"/>
  <c r="Q283" i="16"/>
  <c r="P283" i="16"/>
  <c r="O283" i="16"/>
  <c r="BM283" i="16" s="1"/>
  <c r="N283" i="16"/>
  <c r="M283" i="16"/>
  <c r="L283" i="16"/>
  <c r="K283" i="16"/>
  <c r="BX283" i="16" s="1"/>
  <c r="J283" i="16"/>
  <c r="I283" i="16"/>
  <c r="H283" i="16"/>
  <c r="G283" i="16"/>
  <c r="BK283" i="16" s="1"/>
  <c r="F283" i="16"/>
  <c r="BK282" i="16"/>
  <c r="BI282" i="16"/>
  <c r="BH282" i="16"/>
  <c r="BG282" i="16"/>
  <c r="CB282" i="16" s="1"/>
  <c r="BF282" i="16"/>
  <c r="BE282" i="16"/>
  <c r="BD282" i="16"/>
  <c r="BC282" i="16"/>
  <c r="BB282" i="16"/>
  <c r="BT282" i="16" s="1"/>
  <c r="BA282" i="16"/>
  <c r="AZ282" i="16"/>
  <c r="AY282" i="16"/>
  <c r="AX282" i="16"/>
  <c r="BS282" i="16" s="1"/>
  <c r="AW282" i="16"/>
  <c r="AV282" i="16"/>
  <c r="AU282" i="16"/>
  <c r="AT282" i="16"/>
  <c r="AS282" i="16"/>
  <c r="AR282" i="16"/>
  <c r="AQ282" i="16"/>
  <c r="AP282" i="16"/>
  <c r="BP282" i="16" s="1"/>
  <c r="AO282" i="16"/>
  <c r="AN282" i="16"/>
  <c r="AM282" i="16"/>
  <c r="AL282" i="16"/>
  <c r="BO282" i="16" s="1"/>
  <c r="AK282" i="16"/>
  <c r="AJ282" i="16"/>
  <c r="AI282" i="16"/>
  <c r="CA282" i="16" s="1"/>
  <c r="AH282" i="16"/>
  <c r="AG282" i="16"/>
  <c r="AF282" i="16"/>
  <c r="AE282" i="16"/>
  <c r="AD282" i="16"/>
  <c r="AC282" i="16"/>
  <c r="AB282" i="16"/>
  <c r="AA282" i="16"/>
  <c r="Z282" i="16"/>
  <c r="BZ282" i="16" s="1"/>
  <c r="Y282" i="16"/>
  <c r="X282" i="16"/>
  <c r="W282" i="16"/>
  <c r="V282" i="16"/>
  <c r="U282" i="16"/>
  <c r="T282" i="16"/>
  <c r="R282" i="16"/>
  <c r="Q282" i="16"/>
  <c r="P282" i="16"/>
  <c r="O282" i="16"/>
  <c r="N282" i="16"/>
  <c r="M282" i="16"/>
  <c r="L282" i="16"/>
  <c r="K282" i="16"/>
  <c r="J282" i="16"/>
  <c r="I282" i="16"/>
  <c r="H282" i="16"/>
  <c r="G282" i="16"/>
  <c r="F282" i="16"/>
  <c r="BI281" i="16"/>
  <c r="CB281" i="16" s="1"/>
  <c r="BH281" i="16"/>
  <c r="BG281" i="16"/>
  <c r="BF281" i="16"/>
  <c r="BE281" i="16"/>
  <c r="BD281" i="16"/>
  <c r="BC281" i="16"/>
  <c r="BB281" i="16"/>
  <c r="BA281" i="16"/>
  <c r="AZ281" i="16"/>
  <c r="AY281" i="16"/>
  <c r="AX281" i="16"/>
  <c r="AW281" i="16"/>
  <c r="AV281" i="16"/>
  <c r="BQ281" i="16" s="1"/>
  <c r="AU281" i="16"/>
  <c r="AT281" i="16"/>
  <c r="AS281" i="16"/>
  <c r="AR281" i="16"/>
  <c r="AQ281" i="16"/>
  <c r="AP281" i="16"/>
  <c r="AO281" i="16"/>
  <c r="AN281" i="16"/>
  <c r="AM281" i="16"/>
  <c r="AL281" i="16"/>
  <c r="AK281" i="16"/>
  <c r="AJ281" i="16"/>
  <c r="AI281" i="16"/>
  <c r="AH281" i="16"/>
  <c r="AG281" i="16"/>
  <c r="AF281" i="16"/>
  <c r="AE281" i="16"/>
  <c r="AD281" i="16"/>
  <c r="AC281" i="16"/>
  <c r="AB281" i="16"/>
  <c r="AA281" i="16"/>
  <c r="Z281" i="16"/>
  <c r="BZ281" i="16" s="1"/>
  <c r="Y281" i="16"/>
  <c r="BN281" i="16" s="1"/>
  <c r="X281" i="16"/>
  <c r="W281" i="16"/>
  <c r="V281" i="16"/>
  <c r="U281" i="16"/>
  <c r="T281" i="16"/>
  <c r="R281" i="16"/>
  <c r="Q281" i="16"/>
  <c r="P281" i="16"/>
  <c r="BM281" i="16" s="1"/>
  <c r="O281" i="16"/>
  <c r="N281" i="16"/>
  <c r="M281" i="16"/>
  <c r="L281" i="16"/>
  <c r="K281" i="16"/>
  <c r="J281" i="16"/>
  <c r="I281" i="16"/>
  <c r="H281" i="16"/>
  <c r="G281" i="16"/>
  <c r="F281" i="16"/>
  <c r="CA280" i="16"/>
  <c r="BZ280" i="16"/>
  <c r="BP280" i="16"/>
  <c r="BO280" i="16"/>
  <c r="BI280" i="16"/>
  <c r="BH280" i="16"/>
  <c r="BG280" i="16"/>
  <c r="CB280" i="16" s="1"/>
  <c r="BF280" i="16"/>
  <c r="BE280" i="16"/>
  <c r="BD280" i="16"/>
  <c r="BR280" i="16" s="1"/>
  <c r="BC280" i="16"/>
  <c r="BT280" i="16" s="1"/>
  <c r="BB280" i="16"/>
  <c r="BA280" i="16"/>
  <c r="AZ280" i="16"/>
  <c r="AY280" i="16"/>
  <c r="AX280" i="16"/>
  <c r="BS280" i="16" s="1"/>
  <c r="AW280" i="16"/>
  <c r="AV280" i="16"/>
  <c r="BQ280" i="16" s="1"/>
  <c r="AU280" i="16"/>
  <c r="AT280" i="16"/>
  <c r="AS280" i="16"/>
  <c r="AR280" i="16"/>
  <c r="AQ280" i="16"/>
  <c r="AP280" i="16"/>
  <c r="AO280" i="16"/>
  <c r="AN280" i="16"/>
  <c r="AM280" i="16"/>
  <c r="AL280" i="16"/>
  <c r="AK280" i="16"/>
  <c r="AJ280" i="16"/>
  <c r="AI280" i="16"/>
  <c r="AH280" i="16"/>
  <c r="AG280" i="16"/>
  <c r="AF280" i="16"/>
  <c r="AE280" i="16"/>
  <c r="AD280" i="16"/>
  <c r="AC280" i="16"/>
  <c r="AB280" i="16"/>
  <c r="AA280" i="16"/>
  <c r="Z280" i="16"/>
  <c r="Y280" i="16"/>
  <c r="BN280" i="16" s="1"/>
  <c r="X280" i="16"/>
  <c r="W280" i="16"/>
  <c r="V280" i="16"/>
  <c r="U280" i="16"/>
  <c r="T280" i="16"/>
  <c r="R280" i="16"/>
  <c r="Q280" i="16"/>
  <c r="P280" i="16"/>
  <c r="O280" i="16"/>
  <c r="BM280" i="16" s="1"/>
  <c r="N280" i="16"/>
  <c r="M280" i="16"/>
  <c r="L280" i="16"/>
  <c r="K280" i="16"/>
  <c r="J280" i="16"/>
  <c r="I280" i="16"/>
  <c r="H280" i="16"/>
  <c r="G280" i="16"/>
  <c r="F280" i="16"/>
  <c r="BK280" i="16" s="1"/>
  <c r="BX279" i="16"/>
  <c r="BV279" i="16"/>
  <c r="BN279" i="16"/>
  <c r="BM279" i="16"/>
  <c r="BI279" i="16"/>
  <c r="BH279" i="16"/>
  <c r="CB279" i="16" s="1"/>
  <c r="BG279" i="16"/>
  <c r="BF279" i="16"/>
  <c r="BE279" i="16"/>
  <c r="BD279" i="16"/>
  <c r="BR279" i="16" s="1"/>
  <c r="BC279" i="16"/>
  <c r="BB279" i="16"/>
  <c r="BT279" i="16" s="1"/>
  <c r="BA279" i="16"/>
  <c r="AZ279" i="16"/>
  <c r="AY279" i="16"/>
  <c r="AX279" i="16"/>
  <c r="AW279" i="16"/>
  <c r="AV279" i="16"/>
  <c r="BS279" i="16" s="1"/>
  <c r="AU279" i="16"/>
  <c r="AT279" i="16"/>
  <c r="AS279" i="16"/>
  <c r="AR279" i="16"/>
  <c r="AQ279" i="16"/>
  <c r="AP279" i="16"/>
  <c r="AO279" i="16"/>
  <c r="AN279" i="16"/>
  <c r="BP279" i="16" s="1"/>
  <c r="AM279" i="16"/>
  <c r="AL279" i="16"/>
  <c r="AK279" i="16"/>
  <c r="AJ279" i="16"/>
  <c r="BO279" i="16" s="1"/>
  <c r="AI279" i="16"/>
  <c r="CA279" i="16" s="1"/>
  <c r="AH279" i="16"/>
  <c r="AG279" i="16"/>
  <c r="AF279" i="16"/>
  <c r="AE279" i="16"/>
  <c r="AD279" i="16"/>
  <c r="AC279" i="16"/>
  <c r="AB279" i="16"/>
  <c r="AA279" i="16"/>
  <c r="Z279" i="16"/>
  <c r="BZ279" i="16" s="1"/>
  <c r="Y279" i="16"/>
  <c r="X279" i="16"/>
  <c r="W279" i="16"/>
  <c r="V279" i="16"/>
  <c r="U279" i="16"/>
  <c r="T279" i="16"/>
  <c r="R279" i="16"/>
  <c r="Q279" i="16"/>
  <c r="P279" i="16"/>
  <c r="O279" i="16"/>
  <c r="N279" i="16"/>
  <c r="M279" i="16"/>
  <c r="L279" i="16"/>
  <c r="K279" i="16"/>
  <c r="J279" i="16"/>
  <c r="I279" i="16"/>
  <c r="BL279" i="16" s="1"/>
  <c r="H279" i="16"/>
  <c r="G279" i="16"/>
  <c r="BK279" i="16" s="1"/>
  <c r="F279" i="16"/>
  <c r="CA278" i="16"/>
  <c r="BP278" i="16"/>
  <c r="BK278" i="16"/>
  <c r="BI278" i="16"/>
  <c r="BH278" i="16"/>
  <c r="BG278" i="16"/>
  <c r="CB278" i="16" s="1"/>
  <c r="BF278" i="16"/>
  <c r="BE278" i="16"/>
  <c r="BD278" i="16"/>
  <c r="BC278" i="16"/>
  <c r="BB278" i="16"/>
  <c r="BT278" i="16" s="1"/>
  <c r="BA278" i="16"/>
  <c r="AZ278" i="16"/>
  <c r="AY278" i="16"/>
  <c r="AX278" i="16"/>
  <c r="BS278" i="16" s="1"/>
  <c r="AW278" i="16"/>
  <c r="AV278" i="16"/>
  <c r="AU278" i="16"/>
  <c r="AT278" i="16"/>
  <c r="AS278" i="16"/>
  <c r="AR278" i="16"/>
  <c r="AQ278" i="16"/>
  <c r="AP278" i="16"/>
  <c r="AO278" i="16"/>
  <c r="AN278" i="16"/>
  <c r="AM278" i="16"/>
  <c r="AL278" i="16"/>
  <c r="AK278" i="16"/>
  <c r="AJ278" i="16"/>
  <c r="AI278" i="16"/>
  <c r="BO278" i="16" s="1"/>
  <c r="AH278" i="16"/>
  <c r="AG278" i="16"/>
  <c r="AF278" i="16"/>
  <c r="AE278" i="16"/>
  <c r="AD278" i="16"/>
  <c r="AC278" i="16"/>
  <c r="AB278" i="16"/>
  <c r="AA278" i="16"/>
  <c r="Z278" i="16"/>
  <c r="BZ278" i="16" s="1"/>
  <c r="Y278" i="16"/>
  <c r="BN278" i="16" s="1"/>
  <c r="X278" i="16"/>
  <c r="W278" i="16"/>
  <c r="V278" i="16"/>
  <c r="U278" i="16"/>
  <c r="T278" i="16"/>
  <c r="R278" i="16"/>
  <c r="Q278" i="16"/>
  <c r="P278" i="16"/>
  <c r="O278" i="16"/>
  <c r="N278" i="16"/>
  <c r="M278" i="16"/>
  <c r="L278" i="16"/>
  <c r="K278" i="16"/>
  <c r="J278" i="16"/>
  <c r="I278" i="16"/>
  <c r="BX278" i="16" s="1"/>
  <c r="H278" i="16"/>
  <c r="G278" i="16"/>
  <c r="F278" i="16"/>
  <c r="BX277" i="16"/>
  <c r="BN277" i="16"/>
  <c r="BI277" i="16"/>
  <c r="BH277" i="16"/>
  <c r="CB277" i="16" s="1"/>
  <c r="BG277" i="16"/>
  <c r="BF277" i="16"/>
  <c r="BE277" i="16"/>
  <c r="BD277" i="16"/>
  <c r="BR277" i="16" s="1"/>
  <c r="BC277" i="16"/>
  <c r="BB277" i="16"/>
  <c r="BA277" i="16"/>
  <c r="AZ277" i="16"/>
  <c r="AY277" i="16"/>
  <c r="AX277" i="16"/>
  <c r="AW277" i="16"/>
  <c r="AV277" i="16"/>
  <c r="BS277" i="16" s="1"/>
  <c r="AU277" i="16"/>
  <c r="AT277" i="16"/>
  <c r="AS277" i="16"/>
  <c r="AR277" i="16"/>
  <c r="AQ277" i="16"/>
  <c r="AP277" i="16"/>
  <c r="AO277" i="16"/>
  <c r="AN277" i="16"/>
  <c r="BP277" i="16" s="1"/>
  <c r="AM277" i="16"/>
  <c r="AL277" i="16"/>
  <c r="AK277" i="16"/>
  <c r="AJ277" i="16"/>
  <c r="BO277" i="16" s="1"/>
  <c r="AI277" i="16"/>
  <c r="CA277" i="16" s="1"/>
  <c r="AH277" i="16"/>
  <c r="AG277" i="16"/>
  <c r="AF277" i="16"/>
  <c r="AE277" i="16"/>
  <c r="AD277" i="16"/>
  <c r="AC277" i="16"/>
  <c r="AB277" i="16"/>
  <c r="AA277" i="16"/>
  <c r="Z277" i="16"/>
  <c r="Y277" i="16"/>
  <c r="X277" i="16"/>
  <c r="W277" i="16"/>
  <c r="V277" i="16"/>
  <c r="U277" i="16"/>
  <c r="T277" i="16"/>
  <c r="R277" i="16"/>
  <c r="Q277" i="16"/>
  <c r="P277" i="16"/>
  <c r="O277" i="16"/>
  <c r="BM277" i="16" s="1"/>
  <c r="N277" i="16"/>
  <c r="M277" i="16"/>
  <c r="L277" i="16"/>
  <c r="K277" i="16"/>
  <c r="J277" i="16"/>
  <c r="I277" i="16"/>
  <c r="H277" i="16"/>
  <c r="G277" i="16"/>
  <c r="BK277" i="16" s="1"/>
  <c r="F277" i="16"/>
  <c r="BK276" i="16"/>
  <c r="BI276" i="16"/>
  <c r="BH276" i="16"/>
  <c r="BG276" i="16"/>
  <c r="CB276" i="16" s="1"/>
  <c r="BF276" i="16"/>
  <c r="BE276" i="16"/>
  <c r="BD276" i="16"/>
  <c r="BC276" i="16"/>
  <c r="BB276" i="16"/>
  <c r="BT276" i="16" s="1"/>
  <c r="BA276" i="16"/>
  <c r="AZ276" i="16"/>
  <c r="AY276" i="16"/>
  <c r="AX276" i="16"/>
  <c r="BS276" i="16" s="1"/>
  <c r="AW276" i="16"/>
  <c r="AV276" i="16"/>
  <c r="AU276" i="16"/>
  <c r="AT276" i="16"/>
  <c r="AS276" i="16"/>
  <c r="AR276" i="16"/>
  <c r="AQ276" i="16"/>
  <c r="AP276" i="16"/>
  <c r="BP276" i="16" s="1"/>
  <c r="AO276" i="16"/>
  <c r="AN276" i="16"/>
  <c r="AM276" i="16"/>
  <c r="AL276" i="16"/>
  <c r="AK276" i="16"/>
  <c r="AJ276" i="16"/>
  <c r="AI276" i="16"/>
  <c r="CA276" i="16" s="1"/>
  <c r="AH276" i="16"/>
  <c r="AG276" i="16"/>
  <c r="AF276" i="16"/>
  <c r="AE276" i="16"/>
  <c r="AD276" i="16"/>
  <c r="AC276" i="16"/>
  <c r="AB276" i="16"/>
  <c r="AA276" i="16"/>
  <c r="Z276" i="16"/>
  <c r="BZ276" i="16" s="1"/>
  <c r="Y276" i="16"/>
  <c r="X276" i="16"/>
  <c r="W276" i="16"/>
  <c r="V276" i="16"/>
  <c r="U276" i="16"/>
  <c r="T276" i="16"/>
  <c r="R276" i="16"/>
  <c r="Q276" i="16"/>
  <c r="P276" i="16"/>
  <c r="O276" i="16"/>
  <c r="N276" i="16"/>
  <c r="M276" i="16"/>
  <c r="L276" i="16"/>
  <c r="K276" i="16"/>
  <c r="J276" i="16"/>
  <c r="I276" i="16"/>
  <c r="BX276" i="16" s="1"/>
  <c r="H276" i="16"/>
  <c r="G276" i="16"/>
  <c r="F276" i="16"/>
  <c r="BI275" i="16"/>
  <c r="BH275" i="16"/>
  <c r="CB275" i="16" s="1"/>
  <c r="BG275" i="16"/>
  <c r="BF275" i="16"/>
  <c r="BE275" i="16"/>
  <c r="BD275" i="16"/>
  <c r="BR275" i="16" s="1"/>
  <c r="BC275" i="16"/>
  <c r="BB275" i="16"/>
  <c r="BA275" i="16"/>
  <c r="AZ275" i="16"/>
  <c r="AY275" i="16"/>
  <c r="AX275" i="16"/>
  <c r="AW275" i="16"/>
  <c r="AV275" i="16"/>
  <c r="BS275" i="16" s="1"/>
  <c r="AU275" i="16"/>
  <c r="AT275" i="16"/>
  <c r="AS275" i="16"/>
  <c r="AR275" i="16"/>
  <c r="AQ275" i="16"/>
  <c r="AP275" i="16"/>
  <c r="AO275" i="16"/>
  <c r="AN275" i="16"/>
  <c r="BP275" i="16" s="1"/>
  <c r="AM275" i="16"/>
  <c r="AL275" i="16"/>
  <c r="AK275" i="16"/>
  <c r="AJ275" i="16"/>
  <c r="BO275" i="16" s="1"/>
  <c r="AI275" i="16"/>
  <c r="AH275" i="16"/>
  <c r="AG275" i="16"/>
  <c r="AF275" i="16"/>
  <c r="AE275" i="16"/>
  <c r="AD275" i="16"/>
  <c r="AC275" i="16"/>
  <c r="AB275" i="16"/>
  <c r="AA275" i="16"/>
  <c r="Z275" i="16"/>
  <c r="Y275" i="16"/>
  <c r="BN275" i="16" s="1"/>
  <c r="X275" i="16"/>
  <c r="W275" i="16"/>
  <c r="V275" i="16"/>
  <c r="U275" i="16"/>
  <c r="T275" i="16"/>
  <c r="R275" i="16"/>
  <c r="Q275" i="16"/>
  <c r="P275" i="16"/>
  <c r="O275" i="16"/>
  <c r="BM275" i="16" s="1"/>
  <c r="N275" i="16"/>
  <c r="M275" i="16"/>
  <c r="L275" i="16"/>
  <c r="K275" i="16"/>
  <c r="BX275" i="16" s="1"/>
  <c r="J275" i="16"/>
  <c r="I275" i="16"/>
  <c r="H275" i="16"/>
  <c r="G275" i="16"/>
  <c r="BK275" i="16" s="1"/>
  <c r="F275" i="16"/>
  <c r="BI274" i="16"/>
  <c r="BH274" i="16"/>
  <c r="BG274" i="16"/>
  <c r="CB274" i="16" s="1"/>
  <c r="BF274" i="16"/>
  <c r="BE274" i="16"/>
  <c r="BD274" i="16"/>
  <c r="BC274" i="16"/>
  <c r="BT274" i="16" s="1"/>
  <c r="BB274" i="16"/>
  <c r="BA274" i="16"/>
  <c r="AZ274" i="16"/>
  <c r="AY274" i="16"/>
  <c r="AX274" i="16"/>
  <c r="BS274" i="16" s="1"/>
  <c r="AW274" i="16"/>
  <c r="AV274" i="16"/>
  <c r="AU274" i="16"/>
  <c r="AT274" i="16"/>
  <c r="AS274" i="16"/>
  <c r="AR274" i="16"/>
  <c r="AQ274" i="16"/>
  <c r="AP274" i="16"/>
  <c r="BP274" i="16" s="1"/>
  <c r="AO274" i="16"/>
  <c r="AN274" i="16"/>
  <c r="AM274" i="16"/>
  <c r="AL274" i="16"/>
  <c r="AK274" i="16"/>
  <c r="AJ274" i="16"/>
  <c r="AI274" i="16"/>
  <c r="CA274" i="16" s="1"/>
  <c r="AH274" i="16"/>
  <c r="AG274" i="16"/>
  <c r="AF274" i="16"/>
  <c r="AE274" i="16"/>
  <c r="AD274" i="16"/>
  <c r="AC274" i="16"/>
  <c r="AB274" i="16"/>
  <c r="AA274" i="16"/>
  <c r="BZ274" i="16" s="1"/>
  <c r="Z274" i="16"/>
  <c r="Y274" i="16"/>
  <c r="X274" i="16"/>
  <c r="W274" i="16"/>
  <c r="V274" i="16"/>
  <c r="U274" i="16"/>
  <c r="T274" i="16"/>
  <c r="R274" i="16"/>
  <c r="Q274" i="16"/>
  <c r="P274" i="16"/>
  <c r="O274" i="16"/>
  <c r="N274" i="16"/>
  <c r="M274" i="16"/>
  <c r="L274" i="16"/>
  <c r="K274" i="16"/>
  <c r="J274" i="16"/>
  <c r="BL274" i="16" s="1"/>
  <c r="I274" i="16"/>
  <c r="H274" i="16"/>
  <c r="G274" i="16"/>
  <c r="F274" i="16"/>
  <c r="BK274" i="16" s="1"/>
  <c r="BI273" i="16"/>
  <c r="BH273" i="16"/>
  <c r="CB273" i="16" s="1"/>
  <c r="BG273" i="16"/>
  <c r="BF273" i="16"/>
  <c r="BE273" i="16"/>
  <c r="BR273" i="16" s="1"/>
  <c r="BD273" i="16"/>
  <c r="BC273" i="16"/>
  <c r="BB273" i="16"/>
  <c r="BA273" i="16"/>
  <c r="AZ273" i="16"/>
  <c r="AY273" i="16"/>
  <c r="AX273" i="16"/>
  <c r="AW273" i="16"/>
  <c r="BV273" i="16" s="1"/>
  <c r="AV273" i="16"/>
  <c r="AU273" i="16"/>
  <c r="AT273" i="16"/>
  <c r="AS273" i="16"/>
  <c r="AR273" i="16"/>
  <c r="AQ273" i="16"/>
  <c r="AP273" i="16"/>
  <c r="AO273" i="16"/>
  <c r="AN273" i="16"/>
  <c r="AM273" i="16"/>
  <c r="AL273" i="16"/>
  <c r="AK273" i="16"/>
  <c r="AJ273" i="16"/>
  <c r="AI273" i="16"/>
  <c r="AH273" i="16"/>
  <c r="AG273" i="16"/>
  <c r="AF273" i="16"/>
  <c r="AE273" i="16"/>
  <c r="AD273" i="16"/>
  <c r="AC273" i="16"/>
  <c r="AB273" i="16"/>
  <c r="AA273" i="16"/>
  <c r="Z273" i="16"/>
  <c r="BZ273" i="16" s="1"/>
  <c r="Y273" i="16"/>
  <c r="BN273" i="16" s="1"/>
  <c r="X273" i="16"/>
  <c r="W273" i="16"/>
  <c r="V273" i="16"/>
  <c r="U273" i="16"/>
  <c r="T273" i="16"/>
  <c r="S273" i="16"/>
  <c r="R273" i="16"/>
  <c r="Q273" i="16"/>
  <c r="BM273" i="16" s="1"/>
  <c r="P273" i="16"/>
  <c r="O273" i="16"/>
  <c r="N273" i="16"/>
  <c r="M273" i="16"/>
  <c r="L273" i="16"/>
  <c r="K273" i="16"/>
  <c r="J273" i="16"/>
  <c r="I273" i="16"/>
  <c r="BL273" i="16" s="1"/>
  <c r="H273" i="16"/>
  <c r="G273" i="16"/>
  <c r="F273" i="16"/>
  <c r="BK273" i="16" s="1"/>
  <c r="BJ257" i="16"/>
  <c r="BJ525" i="16" s="1"/>
  <c r="BI257" i="16"/>
  <c r="BI525" i="16" s="1"/>
  <c r="BH257" i="16"/>
  <c r="BH525" i="16" s="1"/>
  <c r="BG257" i="16"/>
  <c r="BG525" i="16" s="1"/>
  <c r="BQ275" i="16" l="1"/>
  <c r="BX282" i="16"/>
  <c r="BL282" i="16"/>
  <c r="BX286" i="16"/>
  <c r="BL286" i="16"/>
  <c r="BX290" i="16"/>
  <c r="BL290" i="16"/>
  <c r="BX294" i="16"/>
  <c r="BL294" i="16"/>
  <c r="BS380" i="16"/>
  <c r="BV380" i="16"/>
  <c r="BQ380" i="16"/>
  <c r="BR380" i="16"/>
  <c r="BT380" i="16"/>
  <c r="BX382" i="16"/>
  <c r="BL382" i="16"/>
  <c r="BN395" i="16"/>
  <c r="BZ395" i="16"/>
  <c r="BS420" i="16"/>
  <c r="BV420" i="16"/>
  <c r="BQ420" i="16"/>
  <c r="BR420" i="16"/>
  <c r="BT420" i="16"/>
  <c r="BO422" i="16"/>
  <c r="CA422" i="16"/>
  <c r="BX433" i="16"/>
  <c r="BL433" i="16"/>
  <c r="CA438" i="16"/>
  <c r="BR274" i="16"/>
  <c r="BT281" i="16"/>
  <c r="BV291" i="16"/>
  <c r="BV295" i="16"/>
  <c r="BV307" i="16"/>
  <c r="BX312" i="16"/>
  <c r="BL312" i="16"/>
  <c r="BZ313" i="16"/>
  <c r="BN313" i="16"/>
  <c r="BS314" i="16"/>
  <c r="BQ314" i="16"/>
  <c r="BV314" i="16"/>
  <c r="BN317" i="16"/>
  <c r="BZ317" i="16"/>
  <c r="BX318" i="16"/>
  <c r="BL318" i="16"/>
  <c r="BS318" i="16"/>
  <c r="BQ318" i="16"/>
  <c r="BV318" i="16"/>
  <c r="BN319" i="16"/>
  <c r="BZ319" i="16"/>
  <c r="BL320" i="16"/>
  <c r="BX320" i="16"/>
  <c r="BS320" i="16"/>
  <c r="BQ320" i="16"/>
  <c r="BV320" i="16"/>
  <c r="BN321" i="16"/>
  <c r="BZ321" i="16"/>
  <c r="BX322" i="16"/>
  <c r="BL322" i="16"/>
  <c r="BS322" i="16"/>
  <c r="BQ322" i="16"/>
  <c r="BV322" i="16"/>
  <c r="BN323" i="16"/>
  <c r="BZ323" i="16"/>
  <c r="BX324" i="16"/>
  <c r="BL324" i="16"/>
  <c r="BS324" i="16"/>
  <c r="BQ324" i="16"/>
  <c r="BV324" i="16"/>
  <c r="BN325" i="16"/>
  <c r="BZ325" i="16"/>
  <c r="BX326" i="16"/>
  <c r="BL326" i="16"/>
  <c r="BS326" i="16"/>
  <c r="BQ326" i="16"/>
  <c r="BV326" i="16"/>
  <c r="BN327" i="16"/>
  <c r="BZ327" i="16"/>
  <c r="BX328" i="16"/>
  <c r="BL328" i="16"/>
  <c r="BS328" i="16"/>
  <c r="BV328" i="16"/>
  <c r="BQ328" i="16"/>
  <c r="BN329" i="16"/>
  <c r="BZ329" i="16"/>
  <c r="BX330" i="16"/>
  <c r="BL330" i="16"/>
  <c r="BS330" i="16"/>
  <c r="BV330" i="16"/>
  <c r="BQ330" i="16"/>
  <c r="BZ331" i="16"/>
  <c r="BN331" i="16"/>
  <c r="BX332" i="16"/>
  <c r="BL332" i="16"/>
  <c r="BS332" i="16"/>
  <c r="BQ332" i="16"/>
  <c r="BV332" i="16"/>
  <c r="BZ333" i="16"/>
  <c r="BN333" i="16"/>
  <c r="BX334" i="16"/>
  <c r="BL334" i="16"/>
  <c r="BS334" i="16"/>
  <c r="BQ334" i="16"/>
  <c r="BV334" i="16"/>
  <c r="BN335" i="16"/>
  <c r="BZ335" i="16"/>
  <c r="BX336" i="16"/>
  <c r="BL336" i="16"/>
  <c r="BS336" i="16"/>
  <c r="BV336" i="16"/>
  <c r="BQ336" i="16"/>
  <c r="BZ337" i="16"/>
  <c r="BN337" i="16"/>
  <c r="BX338" i="16"/>
  <c r="BL338" i="16"/>
  <c r="BS338" i="16"/>
  <c r="BQ338" i="16"/>
  <c r="BV338" i="16"/>
  <c r="BN339" i="16"/>
  <c r="BZ339" i="16"/>
  <c r="BX340" i="16"/>
  <c r="BL340" i="16"/>
  <c r="BS340" i="16"/>
  <c r="BQ340" i="16"/>
  <c r="BV340" i="16"/>
  <c r="BZ341" i="16"/>
  <c r="BN341" i="16"/>
  <c r="BX342" i="16"/>
  <c r="BL342" i="16"/>
  <c r="BS342" i="16"/>
  <c r="BQ342" i="16"/>
  <c r="BV342" i="16"/>
  <c r="BN343" i="16"/>
  <c r="BZ343" i="16"/>
  <c r="BX344" i="16"/>
  <c r="BL344" i="16"/>
  <c r="BS344" i="16"/>
  <c r="BQ344" i="16"/>
  <c r="BV344" i="16"/>
  <c r="BN345" i="16"/>
  <c r="BZ345" i="16"/>
  <c r="BX346" i="16"/>
  <c r="BL346" i="16"/>
  <c r="BS346" i="16"/>
  <c r="BQ346" i="16"/>
  <c r="BV346" i="16"/>
  <c r="BZ347" i="16"/>
  <c r="BN347" i="16"/>
  <c r="BX348" i="16"/>
  <c r="BL348" i="16"/>
  <c r="BS348" i="16"/>
  <c r="BV348" i="16"/>
  <c r="BQ348" i="16"/>
  <c r="BN349" i="16"/>
  <c r="BZ349" i="16"/>
  <c r="BL350" i="16"/>
  <c r="BX350" i="16"/>
  <c r="BS350" i="16"/>
  <c r="BQ350" i="16"/>
  <c r="BV350" i="16"/>
  <c r="BZ351" i="16"/>
  <c r="BN351" i="16"/>
  <c r="BX352" i="16"/>
  <c r="BL352" i="16"/>
  <c r="BS352" i="16"/>
  <c r="BQ352" i="16"/>
  <c r="BV352" i="16"/>
  <c r="BN353" i="16"/>
  <c r="BZ353" i="16"/>
  <c r="BX354" i="16"/>
  <c r="BL354" i="16"/>
  <c r="BS354" i="16"/>
  <c r="BQ354" i="16"/>
  <c r="BV354" i="16"/>
  <c r="BZ355" i="16"/>
  <c r="BN355" i="16"/>
  <c r="BX356" i="16"/>
  <c r="BL356" i="16"/>
  <c r="BS356" i="16"/>
  <c r="BV356" i="16"/>
  <c r="BQ356" i="16"/>
  <c r="BN357" i="16"/>
  <c r="BZ357" i="16"/>
  <c r="BX358" i="16"/>
  <c r="BL358" i="16"/>
  <c r="BS358" i="16"/>
  <c r="BQ358" i="16"/>
  <c r="BV358" i="16"/>
  <c r="BZ359" i="16"/>
  <c r="BN359" i="16"/>
  <c r="BX360" i="16"/>
  <c r="BL360" i="16"/>
  <c r="BS360" i="16"/>
  <c r="BQ360" i="16"/>
  <c r="BV360" i="16"/>
  <c r="BN361" i="16"/>
  <c r="BZ361" i="16"/>
  <c r="BX362" i="16"/>
  <c r="BL362" i="16"/>
  <c r="BS362" i="16"/>
  <c r="BQ362" i="16"/>
  <c r="BV362" i="16"/>
  <c r="BN363" i="16"/>
  <c r="BZ363" i="16"/>
  <c r="BX364" i="16"/>
  <c r="BL364" i="16"/>
  <c r="BS364" i="16"/>
  <c r="BQ364" i="16"/>
  <c r="BV364" i="16"/>
  <c r="BZ365" i="16"/>
  <c r="BN365" i="16"/>
  <c r="BX366" i="16"/>
  <c r="BL366" i="16"/>
  <c r="BS366" i="16"/>
  <c r="BQ366" i="16"/>
  <c r="BV366" i="16"/>
  <c r="BN367" i="16"/>
  <c r="BZ367" i="16"/>
  <c r="BX368" i="16"/>
  <c r="BL368" i="16"/>
  <c r="BS368" i="16"/>
  <c r="BQ368" i="16"/>
  <c r="BV368" i="16"/>
  <c r="BN369" i="16"/>
  <c r="BZ369" i="16"/>
  <c r="BX370" i="16"/>
  <c r="BL370" i="16"/>
  <c r="BS370" i="16"/>
  <c r="BQ370" i="16"/>
  <c r="BV370" i="16"/>
  <c r="BN371" i="16"/>
  <c r="BZ371" i="16"/>
  <c r="BS372" i="16"/>
  <c r="BV372" i="16"/>
  <c r="BQ372" i="16"/>
  <c r="BR372" i="16"/>
  <c r="BT372" i="16"/>
  <c r="BX374" i="16"/>
  <c r="BL374" i="16"/>
  <c r="BO374" i="16"/>
  <c r="CA374" i="16"/>
  <c r="BL379" i="16"/>
  <c r="BX379" i="16"/>
  <c r="BZ379" i="16"/>
  <c r="BN379" i="16"/>
  <c r="BP382" i="16"/>
  <c r="BL387" i="16"/>
  <c r="BX387" i="16"/>
  <c r="BN387" i="16"/>
  <c r="BZ387" i="16"/>
  <c r="BP390" i="16"/>
  <c r="BQ390" i="16"/>
  <c r="BX405" i="16"/>
  <c r="BS412" i="16"/>
  <c r="BV412" i="16"/>
  <c r="BQ412" i="16"/>
  <c r="BR412" i="16"/>
  <c r="BT412" i="16"/>
  <c r="BX414" i="16"/>
  <c r="BL414" i="16"/>
  <c r="BO414" i="16"/>
  <c r="CA414" i="16"/>
  <c r="BL419" i="16"/>
  <c r="BX419" i="16"/>
  <c r="BZ419" i="16"/>
  <c r="BN419" i="16"/>
  <c r="BP422" i="16"/>
  <c r="BL425" i="16"/>
  <c r="BX425" i="16"/>
  <c r="CB430" i="16"/>
  <c r="BR430" i="16"/>
  <c r="CA430" i="16"/>
  <c r="BV433" i="16"/>
  <c r="BO526" i="16"/>
  <c r="CA526" i="16"/>
  <c r="BX298" i="16"/>
  <c r="BL298" i="16"/>
  <c r="BX302" i="16"/>
  <c r="BL302" i="16"/>
  <c r="BX306" i="16"/>
  <c r="BL306" i="16"/>
  <c r="BO382" i="16"/>
  <c r="CA382" i="16"/>
  <c r="BS388" i="16"/>
  <c r="BV388" i="16"/>
  <c r="BQ388" i="16"/>
  <c r="BR388" i="16"/>
  <c r="BT388" i="16"/>
  <c r="BO390" i="16"/>
  <c r="CA390" i="16"/>
  <c r="BL395" i="16"/>
  <c r="BX395" i="16"/>
  <c r="CB438" i="16"/>
  <c r="BR438" i="16"/>
  <c r="BV274" i="16"/>
  <c r="BO274" i="16"/>
  <c r="BL276" i="16"/>
  <c r="BQ277" i="16"/>
  <c r="BL281" i="16"/>
  <c r="BV283" i="16"/>
  <c r="BV299" i="16"/>
  <c r="BV303" i="16"/>
  <c r="BS310" i="16"/>
  <c r="BQ310" i="16"/>
  <c r="BV310" i="16"/>
  <c r="BN315" i="16"/>
  <c r="BZ315" i="16"/>
  <c r="BS316" i="16"/>
  <c r="BQ316" i="16"/>
  <c r="BV316" i="16"/>
  <c r="BL317" i="16"/>
  <c r="CA273" i="16"/>
  <c r="BX273" i="16"/>
  <c r="BN274" i="16"/>
  <c r="BL275" i="16"/>
  <c r="BZ275" i="16"/>
  <c r="BT275" i="16"/>
  <c r="BV275" i="16"/>
  <c r="BM276" i="16"/>
  <c r="BQ276" i="16"/>
  <c r="BR276" i="16"/>
  <c r="BO276" i="16"/>
  <c r="BL278" i="16"/>
  <c r="BQ279" i="16"/>
  <c r="BX280" i="16"/>
  <c r="CA281" i="16"/>
  <c r="BM282" i="16"/>
  <c r="BQ282" i="16"/>
  <c r="BR282" i="16"/>
  <c r="BN283" i="16"/>
  <c r="BX284" i="16"/>
  <c r="BL284" i="16"/>
  <c r="CA285" i="16"/>
  <c r="BQ285" i="16"/>
  <c r="BM286" i="16"/>
  <c r="BV286" i="16"/>
  <c r="BR286" i="16"/>
  <c r="BN287" i="16"/>
  <c r="BX288" i="16"/>
  <c r="BL288" i="16"/>
  <c r="CA289" i="16"/>
  <c r="BQ289" i="16"/>
  <c r="BM290" i="16"/>
  <c r="BV290" i="16"/>
  <c r="BR290" i="16"/>
  <c r="BN291" i="16"/>
  <c r="BX292" i="16"/>
  <c r="BL292" i="16"/>
  <c r="CA293" i="16"/>
  <c r="BQ293" i="16"/>
  <c r="BM294" i="16"/>
  <c r="BV294" i="16"/>
  <c r="BR294" i="16"/>
  <c r="BN295" i="16"/>
  <c r="BX296" i="16"/>
  <c r="BL296" i="16"/>
  <c r="CA297" i="16"/>
  <c r="BQ297" i="16"/>
  <c r="BM298" i="16"/>
  <c r="BQ298" i="16"/>
  <c r="BR298" i="16"/>
  <c r="BN299" i="16"/>
  <c r="BX300" i="16"/>
  <c r="BL300" i="16"/>
  <c r="CA301" i="16"/>
  <c r="BQ301" i="16"/>
  <c r="BM302" i="16"/>
  <c r="BV302" i="16"/>
  <c r="BR302" i="16"/>
  <c r="BN303" i="16"/>
  <c r="BX304" i="16"/>
  <c r="BL304" i="16"/>
  <c r="CA305" i="16"/>
  <c r="BQ305" i="16"/>
  <c r="BM306" i="16"/>
  <c r="BV306" i="16"/>
  <c r="BR306" i="16"/>
  <c r="BN307" i="16"/>
  <c r="BX308" i="16"/>
  <c r="BL308" i="16"/>
  <c r="BO311" i="16"/>
  <c r="BO313" i="16"/>
  <c r="BO315" i="16"/>
  <c r="BO317" i="16"/>
  <c r="BO319" i="16"/>
  <c r="BO321" i="16"/>
  <c r="BO323" i="16"/>
  <c r="BO325" i="16"/>
  <c r="BO327" i="16"/>
  <c r="BO329" i="16"/>
  <c r="BO331" i="16"/>
  <c r="BO333" i="16"/>
  <c r="BO335" i="16"/>
  <c r="BO337" i="16"/>
  <c r="BO339" i="16"/>
  <c r="BO341" i="16"/>
  <c r="BO343" i="16"/>
  <c r="BO345" i="16"/>
  <c r="BO347" i="16"/>
  <c r="BO349" i="16"/>
  <c r="BO351" i="16"/>
  <c r="BO353" i="16"/>
  <c r="BO355" i="16"/>
  <c r="BO357" i="16"/>
  <c r="BO359" i="16"/>
  <c r="BO361" i="16"/>
  <c r="BO363" i="16"/>
  <c r="BO365" i="16"/>
  <c r="BO367" i="16"/>
  <c r="BO369" i="16"/>
  <c r="BO371" i="16"/>
  <c r="BP374" i="16"/>
  <c r="BS404" i="16"/>
  <c r="BV404" i="16"/>
  <c r="BQ404" i="16"/>
  <c r="BR404" i="16"/>
  <c r="BT404" i="16"/>
  <c r="BX406" i="16"/>
  <c r="BL406" i="16"/>
  <c r="BO406" i="16"/>
  <c r="CA406" i="16"/>
  <c r="BL411" i="16"/>
  <c r="BX411" i="16"/>
  <c r="BN411" i="16"/>
  <c r="BZ411" i="16"/>
  <c r="BP414" i="16"/>
  <c r="BV425" i="16"/>
  <c r="BX441" i="16"/>
  <c r="BL441" i="16"/>
  <c r="BO446" i="16"/>
  <c r="BS453" i="16"/>
  <c r="BQ453" i="16"/>
  <c r="BV453" i="16"/>
  <c r="BO501" i="16"/>
  <c r="CA501" i="16"/>
  <c r="BR501" i="16"/>
  <c r="BT501" i="16"/>
  <c r="BX520" i="16"/>
  <c r="BL520" i="16"/>
  <c r="BS520" i="16"/>
  <c r="BQ520" i="16"/>
  <c r="BX390" i="16"/>
  <c r="BL390" i="16"/>
  <c r="BX422" i="16"/>
  <c r="BL422" i="16"/>
  <c r="BS447" i="16"/>
  <c r="BV447" i="16"/>
  <c r="BQ447" i="16"/>
  <c r="BT273" i="16"/>
  <c r="BM274" i="16"/>
  <c r="BV287" i="16"/>
  <c r="BX310" i="16"/>
  <c r="BL310" i="16"/>
  <c r="BN311" i="16"/>
  <c r="BZ311" i="16"/>
  <c r="BS312" i="16"/>
  <c r="BV312" i="16"/>
  <c r="BQ312" i="16"/>
  <c r="BT313" i="16"/>
  <c r="BX314" i="16"/>
  <c r="BL314" i="16"/>
  <c r="BX316" i="16"/>
  <c r="BL316" i="16"/>
  <c r="BO273" i="16"/>
  <c r="BP273" i="16"/>
  <c r="BS273" i="16"/>
  <c r="BQ273" i="16"/>
  <c r="BX274" i="16"/>
  <c r="CA275" i="16"/>
  <c r="BN276" i="16"/>
  <c r="BL277" i="16"/>
  <c r="BZ277" i="16"/>
  <c r="BT277" i="16"/>
  <c r="BV277" i="16"/>
  <c r="BM278" i="16"/>
  <c r="BV278" i="16"/>
  <c r="BR278" i="16"/>
  <c r="BL280" i="16"/>
  <c r="BK281" i="16"/>
  <c r="BX281" i="16"/>
  <c r="BO281" i="16"/>
  <c r="BP281" i="16"/>
  <c r="BS281" i="16"/>
  <c r="BR281" i="16"/>
  <c r="BV281" i="16"/>
  <c r="BN282" i="16"/>
  <c r="BL283" i="16"/>
  <c r="BZ283" i="16"/>
  <c r="BT283" i="16"/>
  <c r="BV285" i="16"/>
  <c r="BN286" i="16"/>
  <c r="BL287" i="16"/>
  <c r="BZ287" i="16"/>
  <c r="BT287" i="16"/>
  <c r="BV289" i="16"/>
  <c r="BN290" i="16"/>
  <c r="BL291" i="16"/>
  <c r="BZ291" i="16"/>
  <c r="BT291" i="16"/>
  <c r="BV293" i="16"/>
  <c r="BN294" i="16"/>
  <c r="BL295" i="16"/>
  <c r="BZ295" i="16"/>
  <c r="BT295" i="16"/>
  <c r="BV297" i="16"/>
  <c r="BN298" i="16"/>
  <c r="BL299" i="16"/>
  <c r="BZ299" i="16"/>
  <c r="BT299" i="16"/>
  <c r="BV301" i="16"/>
  <c r="BN302" i="16"/>
  <c r="BL303" i="16"/>
  <c r="BZ303" i="16"/>
  <c r="BT303" i="16"/>
  <c r="BV305" i="16"/>
  <c r="BN306" i="16"/>
  <c r="BL307" i="16"/>
  <c r="BZ307" i="16"/>
  <c r="BT307" i="16"/>
  <c r="CA309" i="16"/>
  <c r="BO309" i="16"/>
  <c r="BV309" i="16"/>
  <c r="BS309" i="16"/>
  <c r="BX311" i="16"/>
  <c r="BX313" i="16"/>
  <c r="BX315" i="16"/>
  <c r="BX317" i="16"/>
  <c r="BX319" i="16"/>
  <c r="BX321" i="16"/>
  <c r="BX323" i="16"/>
  <c r="BX325" i="16"/>
  <c r="BX327" i="16"/>
  <c r="BX329" i="16"/>
  <c r="BX331" i="16"/>
  <c r="BX333" i="16"/>
  <c r="BX335" i="16"/>
  <c r="BX337" i="16"/>
  <c r="BX339" i="16"/>
  <c r="BX341" i="16"/>
  <c r="BX343" i="16"/>
  <c r="BX345" i="16"/>
  <c r="BX347" i="16"/>
  <c r="BX349" i="16"/>
  <c r="BX351" i="16"/>
  <c r="BX353" i="16"/>
  <c r="BX355" i="16"/>
  <c r="BX357" i="16"/>
  <c r="BX359" i="16"/>
  <c r="BX361" i="16"/>
  <c r="BX363" i="16"/>
  <c r="BX365" i="16"/>
  <c r="BX367" i="16"/>
  <c r="BX369" i="16"/>
  <c r="BX371" i="16"/>
  <c r="BR395" i="16"/>
  <c r="BS396" i="16"/>
  <c r="BV396" i="16"/>
  <c r="BQ396" i="16"/>
  <c r="BR396" i="16"/>
  <c r="BT396" i="16"/>
  <c r="BX398" i="16"/>
  <c r="BL398" i="16"/>
  <c r="BO398" i="16"/>
  <c r="CA398" i="16"/>
  <c r="BL403" i="16"/>
  <c r="BX403" i="16"/>
  <c r="BN403" i="16"/>
  <c r="BZ403" i="16"/>
  <c r="BP406" i="16"/>
  <c r="BN438" i="16"/>
  <c r="BV441" i="16"/>
  <c r="BS461" i="16"/>
  <c r="BV461" i="16"/>
  <c r="BQ461" i="16"/>
  <c r="BO464" i="16"/>
  <c r="CA464" i="16"/>
  <c r="BQ512" i="16"/>
  <c r="BV512" i="16"/>
  <c r="BS512" i="16"/>
  <c r="I540" i="16"/>
  <c r="J540" i="16" s="1"/>
  <c r="K540" i="16" s="1"/>
  <c r="L540" i="16" s="1"/>
  <c r="M540" i="16" s="1"/>
  <c r="N540" i="16" s="1"/>
  <c r="O540" i="16" s="1"/>
  <c r="P540" i="16" s="1"/>
  <c r="Q540" i="16" s="1"/>
  <c r="R540" i="16" s="1"/>
  <c r="S540" i="16" s="1"/>
  <c r="T540" i="16" s="1"/>
  <c r="U540" i="16" s="1"/>
  <c r="V540" i="16" s="1"/>
  <c r="W540" i="16" s="1"/>
  <c r="X540" i="16" s="1"/>
  <c r="Y540" i="16" s="1"/>
  <c r="Z540" i="16" s="1"/>
  <c r="AA540" i="16" s="1"/>
  <c r="AB540" i="16" s="1"/>
  <c r="AC540" i="16" s="1"/>
  <c r="AD540" i="16" s="1"/>
  <c r="AE540" i="16" s="1"/>
  <c r="AF540" i="16" s="1"/>
  <c r="AG540" i="16" s="1"/>
  <c r="AH540" i="16" s="1"/>
  <c r="AI540" i="16" s="1"/>
  <c r="BS374" i="16"/>
  <c r="BL381" i="16"/>
  <c r="BS382" i="16"/>
  <c r="BX384" i="16"/>
  <c r="BR390" i="16"/>
  <c r="I562" i="16"/>
  <c r="J562" i="16" s="1"/>
  <c r="K562" i="16" s="1"/>
  <c r="L562" i="16" s="1"/>
  <c r="M562" i="16" s="1"/>
  <c r="N562" i="16" s="1"/>
  <c r="O562" i="16" s="1"/>
  <c r="P562" i="16" s="1"/>
  <c r="Q562" i="16" s="1"/>
  <c r="R562" i="16" s="1"/>
  <c r="S562" i="16" s="1"/>
  <c r="T562" i="16" s="1"/>
  <c r="U562" i="16" s="1"/>
  <c r="V562" i="16" s="1"/>
  <c r="W562" i="16" s="1"/>
  <c r="X562" i="16" s="1"/>
  <c r="Y562" i="16" s="1"/>
  <c r="Z562" i="16" s="1"/>
  <c r="AA562" i="16" s="1"/>
  <c r="AB562" i="16" s="1"/>
  <c r="AC562" i="16" s="1"/>
  <c r="AD562" i="16" s="1"/>
  <c r="AE562" i="16" s="1"/>
  <c r="AF562" i="16" s="1"/>
  <c r="AG562" i="16" s="1"/>
  <c r="AH562" i="16" s="1"/>
  <c r="AI562" i="16" s="1"/>
  <c r="AJ562" i="16" s="1"/>
  <c r="AK562" i="16" s="1"/>
  <c r="AL562" i="16" s="1"/>
  <c r="AM562" i="16" s="1"/>
  <c r="AN562" i="16" s="1"/>
  <c r="AO562" i="16" s="1"/>
  <c r="AP562" i="16" s="1"/>
  <c r="AQ562" i="16" s="1"/>
  <c r="AR562" i="16" s="1"/>
  <c r="AS562" i="16" s="1"/>
  <c r="AT562" i="16" s="1"/>
  <c r="AU562" i="16" s="1"/>
  <c r="AV562" i="16" s="1"/>
  <c r="AW562" i="16" s="1"/>
  <c r="AX562" i="16" s="1"/>
  <c r="AY562" i="16" s="1"/>
  <c r="AZ562" i="16" s="1"/>
  <c r="BA562" i="16" s="1"/>
  <c r="BB562" i="16" s="1"/>
  <c r="BC562" i="16" s="1"/>
  <c r="BD562" i="16" s="1"/>
  <c r="BE562" i="16" s="1"/>
  <c r="BF562" i="16" s="1"/>
  <c r="BG562" i="16" s="1"/>
  <c r="BH562" i="16" s="1"/>
  <c r="BI562" i="16" s="1"/>
  <c r="BL373" i="16"/>
  <c r="BR382" i="16"/>
  <c r="BN388" i="16"/>
  <c r="BL389" i="16"/>
  <c r="BN396" i="16"/>
  <c r="BL397" i="16"/>
  <c r="BT397" i="16"/>
  <c r="BS398" i="16"/>
  <c r="BR398" i="16"/>
  <c r="BN404" i="16"/>
  <c r="BS406" i="16"/>
  <c r="BR406" i="16"/>
  <c r="BN412" i="16"/>
  <c r="BL413" i="16"/>
  <c r="BT413" i="16"/>
  <c r="BS414" i="16"/>
  <c r="BL421" i="16"/>
  <c r="BT421" i="16"/>
  <c r="BS422" i="16"/>
  <c r="CA424" i="16"/>
  <c r="BV430" i="16"/>
  <c r="CA432" i="16"/>
  <c r="BS446" i="16"/>
  <c r="BM462" i="16"/>
  <c r="CA506" i="16"/>
  <c r="BO506" i="16"/>
  <c r="BV525" i="16"/>
  <c r="CB525" i="16"/>
  <c r="BQ274" i="16"/>
  <c r="BV276" i="16"/>
  <c r="BQ278" i="16"/>
  <c r="BV280" i="16"/>
  <c r="BV282" i="16"/>
  <c r="BV284" i="16"/>
  <c r="BQ286" i="16"/>
  <c r="BV288" i="16"/>
  <c r="BQ290" i="16"/>
  <c r="BV292" i="16"/>
  <c r="BQ294" i="16"/>
  <c r="BV296" i="16"/>
  <c r="BV298" i="16"/>
  <c r="BQ300" i="16"/>
  <c r="BQ302" i="16"/>
  <c r="BQ306" i="16"/>
  <c r="BV308" i="16"/>
  <c r="BZ310" i="16"/>
  <c r="BV311" i="16"/>
  <c r="CA311" i="16"/>
  <c r="BM313" i="16"/>
  <c r="CA313" i="16"/>
  <c r="CA315" i="16"/>
  <c r="BV317" i="16"/>
  <c r="BZ318" i="16"/>
  <c r="BM319" i="16"/>
  <c r="BZ320" i="16"/>
  <c r="CA321" i="16"/>
  <c r="BV323" i="16"/>
  <c r="BV325" i="16"/>
  <c r="BV327" i="16"/>
  <c r="BZ328" i="16"/>
  <c r="BV329" i="16"/>
  <c r="BZ330" i="16"/>
  <c r="BM331" i="16"/>
  <c r="CA331" i="16"/>
  <c r="CA333" i="16"/>
  <c r="BM335" i="16"/>
  <c r="BV335" i="16"/>
  <c r="CA335" i="16"/>
  <c r="BZ336" i="16"/>
  <c r="BM337" i="16"/>
  <c r="BV337" i="16"/>
  <c r="CA337" i="16"/>
  <c r="BZ338" i="16"/>
  <c r="BM339" i="16"/>
  <c r="BV339" i="16"/>
  <c r="CA339" i="16"/>
  <c r="BZ340" i="16"/>
  <c r="BM341" i="16"/>
  <c r="BV341" i="16"/>
  <c r="CA341" i="16"/>
  <c r="BZ342" i="16"/>
  <c r="BM343" i="16"/>
  <c r="BV343" i="16"/>
  <c r="CA343" i="16"/>
  <c r="BZ344" i="16"/>
  <c r="BM345" i="16"/>
  <c r="BV345" i="16"/>
  <c r="CA345" i="16"/>
  <c r="BZ346" i="16"/>
  <c r="BM347" i="16"/>
  <c r="BV347" i="16"/>
  <c r="CA347" i="16"/>
  <c r="BZ348" i="16"/>
  <c r="BM349" i="16"/>
  <c r="BV349" i="16"/>
  <c r="CA349" i="16"/>
  <c r="BZ350" i="16"/>
  <c r="BM351" i="16"/>
  <c r="BV351" i="16"/>
  <c r="CA351" i="16"/>
  <c r="BZ352" i="16"/>
  <c r="BM353" i="16"/>
  <c r="BV353" i="16"/>
  <c r="CA353" i="16"/>
  <c r="BZ354" i="16"/>
  <c r="BM355" i="16"/>
  <c r="BV355" i="16"/>
  <c r="CA355" i="16"/>
  <c r="BZ356" i="16"/>
  <c r="BM357" i="16"/>
  <c r="BV357" i="16"/>
  <c r="CA357" i="16"/>
  <c r="BZ358" i="16"/>
  <c r="BM359" i="16"/>
  <c r="BV359" i="16"/>
  <c r="CA359" i="16"/>
  <c r="BZ360" i="16"/>
  <c r="BM361" i="16"/>
  <c r="BV361" i="16"/>
  <c r="CA361" i="16"/>
  <c r="BZ362" i="16"/>
  <c r="BM363" i="16"/>
  <c r="BV363" i="16"/>
  <c r="CA363" i="16"/>
  <c r="BZ364" i="16"/>
  <c r="BM365" i="16"/>
  <c r="BV365" i="16"/>
  <c r="CA365" i="16"/>
  <c r="BZ366" i="16"/>
  <c r="BM367" i="16"/>
  <c r="BV367" i="16"/>
  <c r="CA367" i="16"/>
  <c r="BZ368" i="16"/>
  <c r="BM369" i="16"/>
  <c r="BV369" i="16"/>
  <c r="CA369" i="16"/>
  <c r="BZ370" i="16"/>
  <c r="BM371" i="16"/>
  <c r="BV371" i="16"/>
  <c r="CA371" i="16"/>
  <c r="BZ372" i="16"/>
  <c r="CA373" i="16"/>
  <c r="CB373" i="16"/>
  <c r="BX373" i="16"/>
  <c r="BN374" i="16"/>
  <c r="BQ374" i="16"/>
  <c r="BL375" i="16"/>
  <c r="BT375" i="16"/>
  <c r="BS376" i="16"/>
  <c r="BR376" i="16"/>
  <c r="CA376" i="16"/>
  <c r="BM379" i="16"/>
  <c r="BV379" i="16"/>
  <c r="BZ380" i="16"/>
  <c r="CA381" i="16"/>
  <c r="CB381" i="16"/>
  <c r="BX381" i="16"/>
  <c r="BN382" i="16"/>
  <c r="BQ382" i="16"/>
  <c r="BL383" i="16"/>
  <c r="BT383" i="16"/>
  <c r="BS384" i="16"/>
  <c r="BR384" i="16"/>
  <c r="CA384" i="16"/>
  <c r="BM387" i="16"/>
  <c r="BV387" i="16"/>
  <c r="BZ388" i="16"/>
  <c r="CA389" i="16"/>
  <c r="CB389" i="16"/>
  <c r="BX389" i="16"/>
  <c r="BN390" i="16"/>
  <c r="BL391" i="16"/>
  <c r="BT391" i="16"/>
  <c r="BS392" i="16"/>
  <c r="BR392" i="16"/>
  <c r="CA392" i="16"/>
  <c r="BM395" i="16"/>
  <c r="BV395" i="16"/>
  <c r="BZ396" i="16"/>
  <c r="CA397" i="16"/>
  <c r="CB397" i="16"/>
  <c r="BX397" i="16"/>
  <c r="BN398" i="16"/>
  <c r="BQ398" i="16"/>
  <c r="BL399" i="16"/>
  <c r="BT399" i="16"/>
  <c r="BS400" i="16"/>
  <c r="BR400" i="16"/>
  <c r="CA400" i="16"/>
  <c r="BM403" i="16"/>
  <c r="BV403" i="16"/>
  <c r="BZ404" i="16"/>
  <c r="CA405" i="16"/>
  <c r="CB405" i="16"/>
  <c r="BN406" i="16"/>
  <c r="BQ406" i="16"/>
  <c r="BL407" i="16"/>
  <c r="BT407" i="16"/>
  <c r="BS408" i="16"/>
  <c r="BR408" i="16"/>
  <c r="CA408" i="16"/>
  <c r="BM411" i="16"/>
  <c r="BV411" i="16"/>
  <c r="BZ412" i="16"/>
  <c r="CA413" i="16"/>
  <c r="CB413" i="16"/>
  <c r="BX413" i="16"/>
  <c r="BN414" i="16"/>
  <c r="BQ414" i="16"/>
  <c r="BL415" i="16"/>
  <c r="BT415" i="16"/>
  <c r="BS416" i="16"/>
  <c r="BR416" i="16"/>
  <c r="CA416" i="16"/>
  <c r="BM419" i="16"/>
  <c r="BV419" i="16"/>
  <c r="BZ420" i="16"/>
  <c r="CA421" i="16"/>
  <c r="CB421" i="16"/>
  <c r="BX421" i="16"/>
  <c r="BN422" i="16"/>
  <c r="BQ422" i="16"/>
  <c r="BL423" i="16"/>
  <c r="BT423" i="16"/>
  <c r="BM424" i="16"/>
  <c r="BP424" i="16"/>
  <c r="BV424" i="16"/>
  <c r="BQ424" i="16"/>
  <c r="BT425" i="16"/>
  <c r="CB425" i="16"/>
  <c r="CA426" i="16"/>
  <c r="BL427" i="16"/>
  <c r="BP430" i="16"/>
  <c r="BM432" i="16"/>
  <c r="BV432" i="16"/>
  <c r="BR432" i="16"/>
  <c r="BT433" i="16"/>
  <c r="CB433" i="16"/>
  <c r="CA434" i="16"/>
  <c r="BL435" i="16"/>
  <c r="BX436" i="16"/>
  <c r="BZ436" i="16"/>
  <c r="BP438" i="16"/>
  <c r="BQ439" i="16"/>
  <c r="BM440" i="16"/>
  <c r="BV440" i="16"/>
  <c r="BR440" i="16"/>
  <c r="BT441" i="16"/>
  <c r="CB441" i="16"/>
  <c r="CA442" i="16"/>
  <c r="BL443" i="16"/>
  <c r="BX444" i="16"/>
  <c r="BZ444" i="16"/>
  <c r="BK449" i="16"/>
  <c r="CA449" i="16"/>
  <c r="BL451" i="16"/>
  <c r="BT451" i="16"/>
  <c r="BK455" i="16"/>
  <c r="CA455" i="16"/>
  <c r="BT456" i="16"/>
  <c r="BN458" i="16"/>
  <c r="BX478" i="16"/>
  <c r="BL478" i="16"/>
  <c r="BS479" i="16"/>
  <c r="BV479" i="16"/>
  <c r="BQ479" i="16"/>
  <c r="BS485" i="16"/>
  <c r="BQ485" i="16"/>
  <c r="BN487" i="16"/>
  <c r="CA488" i="16"/>
  <c r="BX496" i="16"/>
  <c r="BL496" i="16"/>
  <c r="CA510" i="16"/>
  <c r="BO510" i="16"/>
  <c r="BQ510" i="16"/>
  <c r="BS510" i="16"/>
  <c r="BV523" i="16"/>
  <c r="BQ523" i="16"/>
  <c r="BS523" i="16"/>
  <c r="I544" i="16"/>
  <c r="J544" i="16" s="1"/>
  <c r="K544" i="16" s="1"/>
  <c r="L544" i="16" s="1"/>
  <c r="M544" i="16" s="1"/>
  <c r="N544" i="16" s="1"/>
  <c r="O544" i="16" s="1"/>
  <c r="P544" i="16" s="1"/>
  <c r="Q544" i="16" s="1"/>
  <c r="R544" i="16" s="1"/>
  <c r="S544" i="16" s="1"/>
  <c r="T544" i="16" s="1"/>
  <c r="U544" i="16" s="1"/>
  <c r="V544" i="16" s="1"/>
  <c r="W544" i="16" s="1"/>
  <c r="X544" i="16" s="1"/>
  <c r="Y544" i="16" s="1"/>
  <c r="Z544" i="16" s="1"/>
  <c r="AA544" i="16" s="1"/>
  <c r="AB544" i="16" s="1"/>
  <c r="AC544" i="16" s="1"/>
  <c r="AD544" i="16" s="1"/>
  <c r="AE544" i="16" s="1"/>
  <c r="AF544" i="16" s="1"/>
  <c r="AG544" i="16" s="1"/>
  <c r="AH544" i="16" s="1"/>
  <c r="AI544" i="16" s="1"/>
  <c r="BN372" i="16"/>
  <c r="BT373" i="16"/>
  <c r="BR374" i="16"/>
  <c r="BN380" i="16"/>
  <c r="BT381" i="16"/>
  <c r="I539" i="16"/>
  <c r="J539" i="16" s="1"/>
  <c r="K539" i="16" s="1"/>
  <c r="L539" i="16" s="1"/>
  <c r="M539" i="16" s="1"/>
  <c r="N539" i="16" s="1"/>
  <c r="O539" i="16" s="1"/>
  <c r="P539" i="16" s="1"/>
  <c r="Q539" i="16" s="1"/>
  <c r="R539" i="16" s="1"/>
  <c r="S539" i="16" s="1"/>
  <c r="T539" i="16" s="1"/>
  <c r="U539" i="16" s="1"/>
  <c r="V539" i="16" s="1"/>
  <c r="W539" i="16" s="1"/>
  <c r="X539" i="16" s="1"/>
  <c r="Y539" i="16" s="1"/>
  <c r="Z539" i="16" s="1"/>
  <c r="AA539" i="16" s="1"/>
  <c r="AB539" i="16" s="1"/>
  <c r="AC539" i="16" s="1"/>
  <c r="AD539" i="16" s="1"/>
  <c r="AE539" i="16" s="1"/>
  <c r="AF539" i="16" s="1"/>
  <c r="AG539" i="16" s="1"/>
  <c r="AH539" i="16" s="1"/>
  <c r="AI539" i="16" s="1"/>
  <c r="BT389" i="16"/>
  <c r="BS390" i="16"/>
  <c r="BL405" i="16"/>
  <c r="BT405" i="16"/>
  <c r="BR414" i="16"/>
  <c r="BN420" i="16"/>
  <c r="BR422" i="16"/>
  <c r="BM430" i="16"/>
  <c r="BM438" i="16"/>
  <c r="BV438" i="16"/>
  <c r="CA440" i="16"/>
  <c r="BM446" i="16"/>
  <c r="BN447" i="16"/>
  <c r="BN453" i="16"/>
  <c r="BV462" i="16"/>
  <c r="BS481" i="16"/>
  <c r="BV481" i="16"/>
  <c r="BX482" i="16"/>
  <c r="BL482" i="16"/>
  <c r="BS487" i="16"/>
  <c r="BV487" i="16"/>
  <c r="BX504" i="16"/>
  <c r="BL504" i="16"/>
  <c r="CB504" i="16"/>
  <c r="BR504" i="16"/>
  <c r="CA504" i="16"/>
  <c r="BR506" i="16"/>
  <c r="CB506" i="16"/>
  <c r="BO520" i="16"/>
  <c r="CA520" i="16"/>
  <c r="BV533" i="16"/>
  <c r="BQ533" i="16"/>
  <c r="AI550" i="16"/>
  <c r="AJ542" i="16"/>
  <c r="BQ304" i="16"/>
  <c r="BM311" i="16"/>
  <c r="BZ312" i="16"/>
  <c r="BV313" i="16"/>
  <c r="BZ314" i="16"/>
  <c r="BM315" i="16"/>
  <c r="BV315" i="16"/>
  <c r="BZ316" i="16"/>
  <c r="BM317" i="16"/>
  <c r="CA317" i="16"/>
  <c r="BV319" i="16"/>
  <c r="CA319" i="16"/>
  <c r="BM321" i="16"/>
  <c r="BV321" i="16"/>
  <c r="BZ322" i="16"/>
  <c r="BM323" i="16"/>
  <c r="CA323" i="16"/>
  <c r="BZ324" i="16"/>
  <c r="BM325" i="16"/>
  <c r="CA325" i="16"/>
  <c r="BZ326" i="16"/>
  <c r="BM327" i="16"/>
  <c r="CA327" i="16"/>
  <c r="BM329" i="16"/>
  <c r="CA329" i="16"/>
  <c r="BV331" i="16"/>
  <c r="BZ332" i="16"/>
  <c r="BM333" i="16"/>
  <c r="BV333" i="16"/>
  <c r="BZ334" i="16"/>
  <c r="CB309" i="16"/>
  <c r="BK310" i="16"/>
  <c r="BO310" i="16"/>
  <c r="CA310" i="16"/>
  <c r="BK312" i="16"/>
  <c r="BO312" i="16"/>
  <c r="CA312" i="16"/>
  <c r="BK314" i="16"/>
  <c r="BO314" i="16"/>
  <c r="CA314" i="16"/>
  <c r="BK316" i="16"/>
  <c r="BO316" i="16"/>
  <c r="CA316" i="16"/>
  <c r="BK318" i="16"/>
  <c r="BO318" i="16"/>
  <c r="CA318" i="16"/>
  <c r="BK320" i="16"/>
  <c r="BO320" i="16"/>
  <c r="CA320" i="16"/>
  <c r="BK322" i="16"/>
  <c r="BO322" i="16"/>
  <c r="CA322" i="16"/>
  <c r="BK324" i="16"/>
  <c r="BO324" i="16"/>
  <c r="CA324" i="16"/>
  <c r="F545" i="16"/>
  <c r="G545" i="16" s="1"/>
  <c r="H545" i="16" s="1"/>
  <c r="I545" i="16" s="1"/>
  <c r="J545" i="16" s="1"/>
  <c r="K545" i="16" s="1"/>
  <c r="L545" i="16" s="1"/>
  <c r="M545" i="16" s="1"/>
  <c r="N545" i="16" s="1"/>
  <c r="O545" i="16" s="1"/>
  <c r="P545" i="16" s="1"/>
  <c r="Q545" i="16" s="1"/>
  <c r="R545" i="16" s="1"/>
  <c r="S545" i="16" s="1"/>
  <c r="T545" i="16" s="1"/>
  <c r="U545" i="16" s="1"/>
  <c r="V545" i="16" s="1"/>
  <c r="W545" i="16" s="1"/>
  <c r="X545" i="16" s="1"/>
  <c r="Y545" i="16" s="1"/>
  <c r="Z545" i="16" s="1"/>
  <c r="AA545" i="16" s="1"/>
  <c r="AB545" i="16" s="1"/>
  <c r="AC545" i="16" s="1"/>
  <c r="AD545" i="16" s="1"/>
  <c r="AE545" i="16" s="1"/>
  <c r="AF545" i="16" s="1"/>
  <c r="AG545" i="16" s="1"/>
  <c r="AH545" i="16" s="1"/>
  <c r="AI545" i="16" s="1"/>
  <c r="BK326" i="16"/>
  <c r="BO326" i="16"/>
  <c r="CA326" i="16"/>
  <c r="BK328" i="16"/>
  <c r="BO328" i="16"/>
  <c r="CA328" i="16"/>
  <c r="BK330" i="16"/>
  <c r="BO330" i="16"/>
  <c r="CA330" i="16"/>
  <c r="BK332" i="16"/>
  <c r="BO332" i="16"/>
  <c r="CA332" i="16"/>
  <c r="BK334" i="16"/>
  <c r="BO334" i="16"/>
  <c r="CA334" i="16"/>
  <c r="BK336" i="16"/>
  <c r="BO336" i="16"/>
  <c r="CA336" i="16"/>
  <c r="BK338" i="16"/>
  <c r="BO338" i="16"/>
  <c r="CA338" i="16"/>
  <c r="BK340" i="16"/>
  <c r="BO340" i="16"/>
  <c r="CA340" i="16"/>
  <c r="BK342" i="16"/>
  <c r="BO342" i="16"/>
  <c r="CA342" i="16"/>
  <c r="BK344" i="16"/>
  <c r="BO344" i="16"/>
  <c r="CA344" i="16"/>
  <c r="BK346" i="16"/>
  <c r="BO346" i="16"/>
  <c r="CA346" i="16"/>
  <c r="F541" i="16"/>
  <c r="G541" i="16" s="1"/>
  <c r="H541" i="16" s="1"/>
  <c r="I541" i="16" s="1"/>
  <c r="J541" i="16" s="1"/>
  <c r="K541" i="16" s="1"/>
  <c r="L541" i="16" s="1"/>
  <c r="M541" i="16" s="1"/>
  <c r="N541" i="16" s="1"/>
  <c r="O541" i="16" s="1"/>
  <c r="P541" i="16" s="1"/>
  <c r="Q541" i="16" s="1"/>
  <c r="R541" i="16" s="1"/>
  <c r="S541" i="16" s="1"/>
  <c r="T541" i="16" s="1"/>
  <c r="U541" i="16" s="1"/>
  <c r="V541" i="16" s="1"/>
  <c r="W541" i="16" s="1"/>
  <c r="X541" i="16" s="1"/>
  <c r="Y541" i="16" s="1"/>
  <c r="Z541" i="16" s="1"/>
  <c r="AA541" i="16" s="1"/>
  <c r="AB541" i="16" s="1"/>
  <c r="AC541" i="16" s="1"/>
  <c r="AD541" i="16" s="1"/>
  <c r="AE541" i="16" s="1"/>
  <c r="AF541" i="16" s="1"/>
  <c r="AG541" i="16" s="1"/>
  <c r="AH541" i="16" s="1"/>
  <c r="AI541" i="16" s="1"/>
  <c r="BK348" i="16"/>
  <c r="BO348" i="16"/>
  <c r="CA348" i="16"/>
  <c r="BK350" i="16"/>
  <c r="BO350" i="16"/>
  <c r="CA350" i="16"/>
  <c r="BK352" i="16"/>
  <c r="BO352" i="16"/>
  <c r="CA352" i="16"/>
  <c r="BK354" i="16"/>
  <c r="BO354" i="16"/>
  <c r="CA354" i="16"/>
  <c r="BK356" i="16"/>
  <c r="BO356" i="16"/>
  <c r="CA356" i="16"/>
  <c r="BK358" i="16"/>
  <c r="BO358" i="16"/>
  <c r="CA358" i="16"/>
  <c r="F543" i="16"/>
  <c r="G543" i="16" s="1"/>
  <c r="H543" i="16" s="1"/>
  <c r="I543" i="16" s="1"/>
  <c r="J543" i="16" s="1"/>
  <c r="K543" i="16" s="1"/>
  <c r="L543" i="16" s="1"/>
  <c r="M543" i="16" s="1"/>
  <c r="N543" i="16" s="1"/>
  <c r="O543" i="16" s="1"/>
  <c r="P543" i="16" s="1"/>
  <c r="Q543" i="16" s="1"/>
  <c r="R543" i="16" s="1"/>
  <c r="S543" i="16" s="1"/>
  <c r="T543" i="16" s="1"/>
  <c r="U543" i="16" s="1"/>
  <c r="V543" i="16" s="1"/>
  <c r="W543" i="16" s="1"/>
  <c r="X543" i="16" s="1"/>
  <c r="Y543" i="16" s="1"/>
  <c r="Z543" i="16" s="1"/>
  <c r="AA543" i="16" s="1"/>
  <c r="AB543" i="16" s="1"/>
  <c r="AC543" i="16" s="1"/>
  <c r="AD543" i="16" s="1"/>
  <c r="AE543" i="16" s="1"/>
  <c r="AF543" i="16" s="1"/>
  <c r="AG543" i="16" s="1"/>
  <c r="AH543" i="16" s="1"/>
  <c r="AI543" i="16" s="1"/>
  <c r="BK360" i="16"/>
  <c r="BO360" i="16"/>
  <c r="CA360" i="16"/>
  <c r="BK362" i="16"/>
  <c r="BO362" i="16"/>
  <c r="CA362" i="16"/>
  <c r="BK364" i="16"/>
  <c r="BO364" i="16"/>
  <c r="CA364" i="16"/>
  <c r="BK366" i="16"/>
  <c r="BO366" i="16"/>
  <c r="CA366" i="16"/>
  <c r="BK368" i="16"/>
  <c r="BO368" i="16"/>
  <c r="CA368" i="16"/>
  <c r="BK370" i="16"/>
  <c r="BO370" i="16"/>
  <c r="CA370" i="16"/>
  <c r="BK372" i="16"/>
  <c r="BX372" i="16"/>
  <c r="BO372" i="16"/>
  <c r="BM373" i="16"/>
  <c r="BV373" i="16"/>
  <c r="BZ374" i="16"/>
  <c r="CA375" i="16"/>
  <c r="CB375" i="16"/>
  <c r="BX375" i="16"/>
  <c r="BN376" i="16"/>
  <c r="BQ376" i="16"/>
  <c r="BL377" i="16"/>
  <c r="BT377" i="16"/>
  <c r="BS378" i="16"/>
  <c r="BR378" i="16"/>
  <c r="CA378" i="16"/>
  <c r="BP379" i="16"/>
  <c r="BK380" i="16"/>
  <c r="BX380" i="16"/>
  <c r="BO380" i="16"/>
  <c r="BM381" i="16"/>
  <c r="BV381" i="16"/>
  <c r="BZ382" i="16"/>
  <c r="CA383" i="16"/>
  <c r="CB383" i="16"/>
  <c r="BX383" i="16"/>
  <c r="BN384" i="16"/>
  <c r="BQ384" i="16"/>
  <c r="BL385" i="16"/>
  <c r="BT385" i="16"/>
  <c r="BS386" i="16"/>
  <c r="BR386" i="16"/>
  <c r="CA386" i="16"/>
  <c r="BP387" i="16"/>
  <c r="BK388" i="16"/>
  <c r="BX388" i="16"/>
  <c r="BO388" i="16"/>
  <c r="BM389" i="16"/>
  <c r="BV389" i="16"/>
  <c r="BZ390" i="16"/>
  <c r="CA391" i="16"/>
  <c r="CB391" i="16"/>
  <c r="BX391" i="16"/>
  <c r="BN392" i="16"/>
  <c r="BQ392" i="16"/>
  <c r="BL393" i="16"/>
  <c r="BT393" i="16"/>
  <c r="BS394" i="16"/>
  <c r="BR394" i="16"/>
  <c r="CA394" i="16"/>
  <c r="BP395" i="16"/>
  <c r="BK396" i="16"/>
  <c r="BX396" i="16"/>
  <c r="BO396" i="16"/>
  <c r="BM397" i="16"/>
  <c r="BV397" i="16"/>
  <c r="BZ398" i="16"/>
  <c r="CA399" i="16"/>
  <c r="CB399" i="16"/>
  <c r="BX399" i="16"/>
  <c r="BN400" i="16"/>
  <c r="BQ400" i="16"/>
  <c r="BL401" i="16"/>
  <c r="BT401" i="16"/>
  <c r="BS402" i="16"/>
  <c r="BR402" i="16"/>
  <c r="CA402" i="16"/>
  <c r="BP403" i="16"/>
  <c r="BK404" i="16"/>
  <c r="BX404" i="16"/>
  <c r="BO404" i="16"/>
  <c r="BM405" i="16"/>
  <c r="BV405" i="16"/>
  <c r="BZ406" i="16"/>
  <c r="CA407" i="16"/>
  <c r="CB407" i="16"/>
  <c r="BX407" i="16"/>
  <c r="BN408" i="16"/>
  <c r="BQ408" i="16"/>
  <c r="BL409" i="16"/>
  <c r="BT409" i="16"/>
  <c r="BS410" i="16"/>
  <c r="BR410" i="16"/>
  <c r="CA410" i="16"/>
  <c r="BP411" i="16"/>
  <c r="BK412" i="16"/>
  <c r="BX412" i="16"/>
  <c r="BO412" i="16"/>
  <c r="BM413" i="16"/>
  <c r="BV413" i="16"/>
  <c r="BZ414" i="16"/>
  <c r="CA415" i="16"/>
  <c r="CB415" i="16"/>
  <c r="BX415" i="16"/>
  <c r="BN416" i="16"/>
  <c r="BQ416" i="16"/>
  <c r="BL417" i="16"/>
  <c r="BT417" i="16"/>
  <c r="BS418" i="16"/>
  <c r="BR418" i="16"/>
  <c r="CA418" i="16"/>
  <c r="BP419" i="16"/>
  <c r="BK420" i="16"/>
  <c r="BX420" i="16"/>
  <c r="BO420" i="16"/>
  <c r="BM421" i="16"/>
  <c r="BV421" i="16"/>
  <c r="BZ422" i="16"/>
  <c r="CA423" i="16"/>
  <c r="CB423" i="16"/>
  <c r="BX423" i="16"/>
  <c r="BS424" i="16"/>
  <c r="BM426" i="16"/>
  <c r="BV426" i="16"/>
  <c r="BR426" i="16"/>
  <c r="BT427" i="16"/>
  <c r="CB427" i="16"/>
  <c r="CA428" i="16"/>
  <c r="BL429" i="16"/>
  <c r="BX430" i="16"/>
  <c r="BP432" i="16"/>
  <c r="BM434" i="16"/>
  <c r="BV434" i="16"/>
  <c r="BR434" i="16"/>
  <c r="BT435" i="16"/>
  <c r="CB435" i="16"/>
  <c r="CA436" i="16"/>
  <c r="BX438" i="16"/>
  <c r="BP440" i="16"/>
  <c r="BT443" i="16"/>
  <c r="CB443" i="16"/>
  <c r="CA444" i="16"/>
  <c r="BQ446" i="16"/>
  <c r="BS449" i="16"/>
  <c r="BV449" i="16"/>
  <c r="BX450" i="16"/>
  <c r="BL450" i="16"/>
  <c r="BS455" i="16"/>
  <c r="BV455" i="16"/>
  <c r="BX458" i="16"/>
  <c r="BL458" i="16"/>
  <c r="BT462" i="16"/>
  <c r="BX464" i="16"/>
  <c r="BZ464" i="16"/>
  <c r="BP464" i="16"/>
  <c r="BS464" i="16"/>
  <c r="CA470" i="16"/>
  <c r="BO470" i="16"/>
  <c r="BL470" i="16"/>
  <c r="BR471" i="16"/>
  <c r="BX472" i="16"/>
  <c r="BL472" i="16"/>
  <c r="BN479" i="16"/>
  <c r="BN485" i="16"/>
  <c r="BQ487" i="16"/>
  <c r="BO496" i="16"/>
  <c r="CA499" i="16"/>
  <c r="BM501" i="16"/>
  <c r="BV501" i="16"/>
  <c r="BX508" i="16"/>
  <c r="BL508" i="16"/>
  <c r="BK512" i="16"/>
  <c r="BL512" i="16"/>
  <c r="BO512" i="16"/>
  <c r="CA512" i="16"/>
  <c r="CB512" i="16"/>
  <c r="BV517" i="16"/>
  <c r="BQ517" i="16"/>
  <c r="H561" i="16"/>
  <c r="I561" i="16" s="1"/>
  <c r="J561" i="16" s="1"/>
  <c r="K561" i="16" s="1"/>
  <c r="L561" i="16" s="1"/>
  <c r="M561" i="16" s="1"/>
  <c r="N561" i="16" s="1"/>
  <c r="O561" i="16" s="1"/>
  <c r="P561" i="16" s="1"/>
  <c r="Q561" i="16" s="1"/>
  <c r="R561" i="16" s="1"/>
  <c r="S561" i="16" s="1"/>
  <c r="T561" i="16" s="1"/>
  <c r="U561" i="16" s="1"/>
  <c r="V561" i="16" s="1"/>
  <c r="W561" i="16" s="1"/>
  <c r="X561" i="16" s="1"/>
  <c r="Y561" i="16" s="1"/>
  <c r="Z561" i="16" s="1"/>
  <c r="AA561" i="16" s="1"/>
  <c r="AB561" i="16" s="1"/>
  <c r="AC561" i="16" s="1"/>
  <c r="AD561" i="16" s="1"/>
  <c r="AE561" i="16" s="1"/>
  <c r="AF561" i="16" s="1"/>
  <c r="AG561" i="16" s="1"/>
  <c r="AH561" i="16" s="1"/>
  <c r="AI561" i="16" s="1"/>
  <c r="AJ561" i="16" s="1"/>
  <c r="AK561" i="16" s="1"/>
  <c r="AL561" i="16" s="1"/>
  <c r="AM561" i="16" s="1"/>
  <c r="AN561" i="16" s="1"/>
  <c r="AO561" i="16" s="1"/>
  <c r="AP561" i="16" s="1"/>
  <c r="AQ561" i="16" s="1"/>
  <c r="AR561" i="16" s="1"/>
  <c r="AS561" i="16" s="1"/>
  <c r="AT561" i="16" s="1"/>
  <c r="AU561" i="16" s="1"/>
  <c r="AV561" i="16" s="1"/>
  <c r="AW561" i="16" s="1"/>
  <c r="AX561" i="16" s="1"/>
  <c r="AY561" i="16" s="1"/>
  <c r="AZ561" i="16" s="1"/>
  <c r="BA561" i="16" s="1"/>
  <c r="BB561" i="16" s="1"/>
  <c r="BC561" i="16" s="1"/>
  <c r="BD561" i="16" s="1"/>
  <c r="BE561" i="16" s="1"/>
  <c r="BF561" i="16" s="1"/>
  <c r="BG561" i="16" s="1"/>
  <c r="BH561" i="16" s="1"/>
  <c r="BI561" i="16" s="1"/>
  <c r="BK425" i="16"/>
  <c r="BO425" i="16"/>
  <c r="CA425" i="16"/>
  <c r="BK427" i="16"/>
  <c r="BO427" i="16"/>
  <c r="CA427" i="16"/>
  <c r="BK429" i="16"/>
  <c r="BO429" i="16"/>
  <c r="CA429" i="16"/>
  <c r="BK431" i="16"/>
  <c r="BO431" i="16"/>
  <c r="CA431" i="16"/>
  <c r="BK433" i="16"/>
  <c r="BO433" i="16"/>
  <c r="CA433" i="16"/>
  <c r="BK435" i="16"/>
  <c r="BO435" i="16"/>
  <c r="CA435" i="16"/>
  <c r="BK437" i="16"/>
  <c r="BO437" i="16"/>
  <c r="CA437" i="16"/>
  <c r="BK439" i="16"/>
  <c r="BO439" i="16"/>
  <c r="CA439" i="16"/>
  <c r="BK441" i="16"/>
  <c r="BO441" i="16"/>
  <c r="CA441" i="16"/>
  <c r="BK443" i="16"/>
  <c r="BO443" i="16"/>
  <c r="CA443" i="16"/>
  <c r="BK445" i="16"/>
  <c r="BO445" i="16"/>
  <c r="CA445" i="16"/>
  <c r="BN446" i="16"/>
  <c r="BM450" i="16"/>
  <c r="BV450" i="16"/>
  <c r="BR450" i="16"/>
  <c r="BK451" i="16"/>
  <c r="CA451" i="16"/>
  <c r="BO452" i="16"/>
  <c r="BL453" i="16"/>
  <c r="BZ453" i="16"/>
  <c r="BT453" i="16"/>
  <c r="BN456" i="16"/>
  <c r="BQ457" i="16"/>
  <c r="BL459" i="16"/>
  <c r="BT459" i="16"/>
  <c r="BN461" i="16"/>
  <c r="BS463" i="16"/>
  <c r="BV463" i="16"/>
  <c r="BX466" i="16"/>
  <c r="BL466" i="16"/>
  <c r="BN468" i="16"/>
  <c r="BR468" i="16"/>
  <c r="BM470" i="16"/>
  <c r="BV470" i="16"/>
  <c r="BK471" i="16"/>
  <c r="BL471" i="16"/>
  <c r="CA471" i="16"/>
  <c r="BT471" i="16"/>
  <c r="BO472" i="16"/>
  <c r="CA472" i="16"/>
  <c r="BZ473" i="16"/>
  <c r="BM476" i="16"/>
  <c r="BV476" i="16"/>
  <c r="BM482" i="16"/>
  <c r="BV482" i="16"/>
  <c r="BK483" i="16"/>
  <c r="BL483" i="16"/>
  <c r="CA483" i="16"/>
  <c r="BT483" i="16"/>
  <c r="BO484" i="16"/>
  <c r="BZ485" i="16"/>
  <c r="BN488" i="16"/>
  <c r="BS489" i="16"/>
  <c r="BQ489" i="16"/>
  <c r="BV489" i="16"/>
  <c r="BO492" i="16"/>
  <c r="BS493" i="16"/>
  <c r="BV493" i="16"/>
  <c r="BL499" i="16"/>
  <c r="BV509" i="16"/>
  <c r="BQ509" i="16"/>
  <c r="BL511" i="16"/>
  <c r="BX511" i="16"/>
  <c r="BV511" i="16"/>
  <c r="BS511" i="16"/>
  <c r="BQ513" i="16"/>
  <c r="BS513" i="16"/>
  <c r="BS519" i="16"/>
  <c r="BQ519" i="16"/>
  <c r="BQ311" i="16"/>
  <c r="BQ313" i="16"/>
  <c r="BQ315" i="16"/>
  <c r="BQ317" i="16"/>
  <c r="BQ319" i="16"/>
  <c r="BQ321" i="16"/>
  <c r="BQ323" i="16"/>
  <c r="BQ325" i="16"/>
  <c r="BQ327" i="16"/>
  <c r="BQ329" i="16"/>
  <c r="BQ331" i="16"/>
  <c r="BQ333" i="16"/>
  <c r="BQ335" i="16"/>
  <c r="BQ337" i="16"/>
  <c r="BQ339" i="16"/>
  <c r="BQ341" i="16"/>
  <c r="BQ343" i="16"/>
  <c r="BQ345" i="16"/>
  <c r="BQ347" i="16"/>
  <c r="BQ349" i="16"/>
  <c r="BQ351" i="16"/>
  <c r="BQ353" i="16"/>
  <c r="BQ355" i="16"/>
  <c r="BQ357" i="16"/>
  <c r="BQ359" i="16"/>
  <c r="BQ361" i="16"/>
  <c r="BQ363" i="16"/>
  <c r="BQ365" i="16"/>
  <c r="BQ367" i="16"/>
  <c r="BQ369" i="16"/>
  <c r="BQ371" i="16"/>
  <c r="BQ373" i="16"/>
  <c r="BQ375" i="16"/>
  <c r="BQ377" i="16"/>
  <c r="BQ379" i="16"/>
  <c r="BQ381" i="16"/>
  <c r="BQ383" i="16"/>
  <c r="BQ385" i="16"/>
  <c r="BQ387" i="16"/>
  <c r="BQ389" i="16"/>
  <c r="BQ391" i="16"/>
  <c r="BQ393" i="16"/>
  <c r="BQ395" i="16"/>
  <c r="BQ397" i="16"/>
  <c r="BQ399" i="16"/>
  <c r="BQ401" i="16"/>
  <c r="BQ403" i="16"/>
  <c r="BQ405" i="16"/>
  <c r="BQ407" i="16"/>
  <c r="BQ409" i="16"/>
  <c r="BQ411" i="16"/>
  <c r="BQ413" i="16"/>
  <c r="BQ415" i="16"/>
  <c r="BQ417" i="16"/>
  <c r="BQ419" i="16"/>
  <c r="BQ421" i="16"/>
  <c r="BQ423" i="16"/>
  <c r="BS425" i="16"/>
  <c r="BS427" i="16"/>
  <c r="BS429" i="16"/>
  <c r="BS431" i="16"/>
  <c r="BS433" i="16"/>
  <c r="BS435" i="16"/>
  <c r="BS437" i="16"/>
  <c r="BS439" i="16"/>
  <c r="BS441" i="16"/>
  <c r="BS443" i="16"/>
  <c r="BS445" i="16"/>
  <c r="BX446" i="16"/>
  <c r="BK447" i="16"/>
  <c r="CA447" i="16"/>
  <c r="BO448" i="16"/>
  <c r="BL448" i="16"/>
  <c r="CA448" i="16"/>
  <c r="BL449" i="16"/>
  <c r="BZ449" i="16"/>
  <c r="BT449" i="16"/>
  <c r="BN450" i="16"/>
  <c r="CB451" i="16"/>
  <c r="BM452" i="16"/>
  <c r="BV452" i="16"/>
  <c r="BR452" i="16"/>
  <c r="BL454" i="16"/>
  <c r="BX456" i="16"/>
  <c r="BZ456" i="16"/>
  <c r="BV457" i="16"/>
  <c r="BM458" i="16"/>
  <c r="BV458" i="16"/>
  <c r="BR458" i="16"/>
  <c r="BK459" i="16"/>
  <c r="CA459" i="16"/>
  <c r="BO460" i="16"/>
  <c r="BL461" i="16"/>
  <c r="BZ461" i="16"/>
  <c r="BX462" i="16"/>
  <c r="BP462" i="16"/>
  <c r="BN464" i="16"/>
  <c r="BR464" i="16"/>
  <c r="BQ465" i="16"/>
  <c r="BS468" i="16"/>
  <c r="BN469" i="16"/>
  <c r="BV469" i="16"/>
  <c r="BM471" i="16"/>
  <c r="BP471" i="16"/>
  <c r="BS471" i="16"/>
  <c r="BV471" i="16"/>
  <c r="BK473" i="16"/>
  <c r="BL473" i="16"/>
  <c r="CA473" i="16"/>
  <c r="BT473" i="16"/>
  <c r="BX474" i="16"/>
  <c r="BL474" i="16"/>
  <c r="BN476" i="16"/>
  <c r="BR476" i="16"/>
  <c r="BX477" i="16"/>
  <c r="BP477" i="16"/>
  <c r="BS477" i="16"/>
  <c r="BM478" i="16"/>
  <c r="BV478" i="16"/>
  <c r="BO478" i="16"/>
  <c r="BK479" i="16"/>
  <c r="BL479" i="16"/>
  <c r="CA479" i="16"/>
  <c r="BT479" i="16"/>
  <c r="BO480" i="16"/>
  <c r="BL480" i="16"/>
  <c r="CA480" i="16"/>
  <c r="BZ481" i="16"/>
  <c r="BN482" i="16"/>
  <c r="BR482" i="16"/>
  <c r="CB483" i="16"/>
  <c r="BM484" i="16"/>
  <c r="BV484" i="16"/>
  <c r="BL486" i="16"/>
  <c r="BX488" i="16"/>
  <c r="BZ488" i="16"/>
  <c r="BL491" i="16"/>
  <c r="BT491" i="16"/>
  <c r="BM492" i="16"/>
  <c r="BV492" i="16"/>
  <c r="BR492" i="16"/>
  <c r="BN493" i="16"/>
  <c r="CA494" i="16"/>
  <c r="BO494" i="16"/>
  <c r="BL494" i="16"/>
  <c r="BS495" i="16"/>
  <c r="BV495" i="16"/>
  <c r="BN496" i="16"/>
  <c r="BL507" i="16"/>
  <c r="BX507" i="16"/>
  <c r="BL509" i="16"/>
  <c r="BX509" i="16"/>
  <c r="BT509" i="16"/>
  <c r="BN511" i="16"/>
  <c r="BO516" i="16"/>
  <c r="CA516" i="16"/>
  <c r="BQ516" i="16"/>
  <c r="BS516" i="16"/>
  <c r="BR516" i="16"/>
  <c r="BT516" i="16"/>
  <c r="BL519" i="16"/>
  <c r="BX519" i="16"/>
  <c r="BT519" i="16"/>
  <c r="BM522" i="16"/>
  <c r="BS522" i="16"/>
  <c r="BX531" i="16"/>
  <c r="BL531" i="16"/>
  <c r="BO531" i="16"/>
  <c r="CA531" i="16"/>
  <c r="BR531" i="16"/>
  <c r="BK491" i="16"/>
  <c r="CA491" i="16"/>
  <c r="BN492" i="16"/>
  <c r="BL493" i="16"/>
  <c r="BZ493" i="16"/>
  <c r="BT493" i="16"/>
  <c r="BM494" i="16"/>
  <c r="BV494" i="16"/>
  <c r="BR494" i="16"/>
  <c r="BQ497" i="16"/>
  <c r="BK499" i="16"/>
  <c r="CA500" i="16"/>
  <c r="BL501" i="16"/>
  <c r="BT503" i="16"/>
  <c r="BN504" i="16"/>
  <c r="BP504" i="16"/>
  <c r="BV504" i="16"/>
  <c r="BO511" i="16"/>
  <c r="BV515" i="16"/>
  <c r="BS515" i="16"/>
  <c r="BN516" i="16"/>
  <c r="BM520" i="16"/>
  <c r="BV520" i="16"/>
  <c r="BZ523" i="16"/>
  <c r="BX526" i="16"/>
  <c r="BO528" i="16"/>
  <c r="BP531" i="16"/>
  <c r="BQ531" i="16"/>
  <c r="BL533" i="16"/>
  <c r="BQ426" i="16"/>
  <c r="BQ428" i="16"/>
  <c r="BQ430" i="16"/>
  <c r="BQ432" i="16"/>
  <c r="BQ434" i="16"/>
  <c r="BQ436" i="16"/>
  <c r="BQ438" i="16"/>
  <c r="BQ440" i="16"/>
  <c r="BQ442" i="16"/>
  <c r="BQ444" i="16"/>
  <c r="BR446" i="16"/>
  <c r="BL447" i="16"/>
  <c r="BZ447" i="16"/>
  <c r="BT447" i="16"/>
  <c r="BM448" i="16"/>
  <c r="BV448" i="16"/>
  <c r="BR448" i="16"/>
  <c r="BP451" i="16"/>
  <c r="BS451" i="16"/>
  <c r="BQ451" i="16"/>
  <c r="BX452" i="16"/>
  <c r="BK453" i="16"/>
  <c r="CA453" i="16"/>
  <c r="BN454" i="16"/>
  <c r="BL455" i="16"/>
  <c r="BZ455" i="16"/>
  <c r="BT455" i="16"/>
  <c r="BM456" i="16"/>
  <c r="BV456" i="16"/>
  <c r="BR456" i="16"/>
  <c r="BP459" i="16"/>
  <c r="BS459" i="16"/>
  <c r="BQ459" i="16"/>
  <c r="BX460" i="16"/>
  <c r="BK461" i="16"/>
  <c r="CA461" i="16"/>
  <c r="BT461" i="16"/>
  <c r="BN462" i="16"/>
  <c r="BR462" i="16"/>
  <c r="BL463" i="16"/>
  <c r="BZ463" i="16"/>
  <c r="BM464" i="16"/>
  <c r="BV464" i="16"/>
  <c r="BP467" i="16"/>
  <c r="BS467" i="16"/>
  <c r="BQ467" i="16"/>
  <c r="BX468" i="16"/>
  <c r="BK469" i="16"/>
  <c r="BL469" i="16"/>
  <c r="CA469" i="16"/>
  <c r="BT469" i="16"/>
  <c r="BN470" i="16"/>
  <c r="BR470" i="16"/>
  <c r="BZ471" i="16"/>
  <c r="BM472" i="16"/>
  <c r="BV472" i="16"/>
  <c r="BP475" i="16"/>
  <c r="BS475" i="16"/>
  <c r="BQ475" i="16"/>
  <c r="BX476" i="16"/>
  <c r="BK477" i="16"/>
  <c r="BL477" i="16"/>
  <c r="CA477" i="16"/>
  <c r="BT477" i="16"/>
  <c r="BN478" i="16"/>
  <c r="BR478" i="16"/>
  <c r="BZ479" i="16"/>
  <c r="BM480" i="16"/>
  <c r="BV480" i="16"/>
  <c r="BP483" i="16"/>
  <c r="BS483" i="16"/>
  <c r="BQ483" i="16"/>
  <c r="BX484" i="16"/>
  <c r="BK485" i="16"/>
  <c r="BL485" i="16"/>
  <c r="CA485" i="16"/>
  <c r="BT485" i="16"/>
  <c r="BN486" i="16"/>
  <c r="BL487" i="16"/>
  <c r="BZ487" i="16"/>
  <c r="BT487" i="16"/>
  <c r="BM488" i="16"/>
  <c r="BV488" i="16"/>
  <c r="BR488" i="16"/>
  <c r="BL490" i="16"/>
  <c r="BP491" i="16"/>
  <c r="BS491" i="16"/>
  <c r="BQ491" i="16"/>
  <c r="BX492" i="16"/>
  <c r="BK493" i="16"/>
  <c r="CA493" i="16"/>
  <c r="BN494" i="16"/>
  <c r="BL495" i="16"/>
  <c r="BZ495" i="16"/>
  <c r="BT495" i="16"/>
  <c r="BM496" i="16"/>
  <c r="BV496" i="16"/>
  <c r="BR496" i="16"/>
  <c r="BL498" i="16"/>
  <c r="BM499" i="16"/>
  <c r="BP499" i="16"/>
  <c r="BV499" i="16"/>
  <c r="BQ499" i="16"/>
  <c r="BR499" i="16"/>
  <c r="BS499" i="16"/>
  <c r="BP500" i="16"/>
  <c r="BK501" i="16"/>
  <c r="CA502" i="16"/>
  <c r="BL503" i="16"/>
  <c r="BZ504" i="16"/>
  <c r="BT505" i="16"/>
  <c r="BN506" i="16"/>
  <c r="BP506" i="16"/>
  <c r="BV506" i="16"/>
  <c r="BM507" i="16"/>
  <c r="BS507" i="16"/>
  <c r="BM508" i="16"/>
  <c r="BO508" i="16"/>
  <c r="BQ511" i="16"/>
  <c r="BZ512" i="16"/>
  <c r="CA513" i="16"/>
  <c r="BO519" i="16"/>
  <c r="BV519" i="16"/>
  <c r="BZ522" i="16"/>
  <c r="BP522" i="16"/>
  <c r="BQ522" i="16"/>
  <c r="CA523" i="16"/>
  <c r="BQ524" i="16"/>
  <c r="BS524" i="16"/>
  <c r="BT524" i="16"/>
  <c r="BR525" i="16"/>
  <c r="BT526" i="16"/>
  <c r="BO527" i="16"/>
  <c r="CA527" i="16"/>
  <c r="BM528" i="16"/>
  <c r="BV528" i="16"/>
  <c r="BX530" i="16"/>
  <c r="CA530" i="16"/>
  <c r="BZ531" i="16"/>
  <c r="BO532" i="16"/>
  <c r="BQ448" i="16"/>
  <c r="BO449" i="16"/>
  <c r="BQ450" i="16"/>
  <c r="BO451" i="16"/>
  <c r="BQ452" i="16"/>
  <c r="BO453" i="16"/>
  <c r="BQ454" i="16"/>
  <c r="BO455" i="16"/>
  <c r="BQ456" i="16"/>
  <c r="BO457" i="16"/>
  <c r="BQ458" i="16"/>
  <c r="BO459" i="16"/>
  <c r="BQ460" i="16"/>
  <c r="BO461" i="16"/>
  <c r="BQ462" i="16"/>
  <c r="BO463" i="16"/>
  <c r="BQ464" i="16"/>
  <c r="BO465" i="16"/>
  <c r="BQ466" i="16"/>
  <c r="BO467" i="16"/>
  <c r="BQ468" i="16"/>
  <c r="BO469" i="16"/>
  <c r="BQ470" i="16"/>
  <c r="BO471" i="16"/>
  <c r="BQ472" i="16"/>
  <c r="BO473" i="16"/>
  <c r="BQ474" i="16"/>
  <c r="BO475" i="16"/>
  <c r="BQ476" i="16"/>
  <c r="BO477" i="16"/>
  <c r="BQ478" i="16"/>
  <c r="BO479" i="16"/>
  <c r="BQ480" i="16"/>
  <c r="BO481" i="16"/>
  <c r="BQ482" i="16"/>
  <c r="BO483" i="16"/>
  <c r="BQ484" i="16"/>
  <c r="BO485" i="16"/>
  <c r="BQ486" i="16"/>
  <c r="BQ488" i="16"/>
  <c r="BQ490" i="16"/>
  <c r="BO491" i="16"/>
  <c r="BQ492" i="16"/>
  <c r="BO493" i="16"/>
  <c r="BQ494" i="16"/>
  <c r="BO495" i="16"/>
  <c r="BQ496" i="16"/>
  <c r="BO497" i="16"/>
  <c r="BQ498" i="16"/>
  <c r="BX499" i="16"/>
  <c r="BS500" i="16"/>
  <c r="BX501" i="16"/>
  <c r="BS502" i="16"/>
  <c r="BX503" i="16"/>
  <c r="BS504" i="16"/>
  <c r="BS506" i="16"/>
  <c r="CA507" i="16"/>
  <c r="CA509" i="16"/>
  <c r="BP510" i="16"/>
  <c r="BV510" i="16"/>
  <c r="BR510" i="16"/>
  <c r="BM511" i="16"/>
  <c r="BP511" i="16"/>
  <c r="BR511" i="16"/>
  <c r="BX514" i="16"/>
  <c r="BL515" i="16"/>
  <c r="BT515" i="16"/>
  <c r="BX516" i="16"/>
  <c r="BL516" i="16"/>
  <c r="BZ516" i="16"/>
  <c r="BL517" i="16"/>
  <c r="BT517" i="16"/>
  <c r="BK518" i="16"/>
  <c r="BR520" i="16"/>
  <c r="BK521" i="16"/>
  <c r="BP521" i="16"/>
  <c r="BQ521" i="16"/>
  <c r="BN522" i="16"/>
  <c r="BN524" i="16"/>
  <c r="BN525" i="16"/>
  <c r="BK526" i="16"/>
  <c r="CB526" i="16"/>
  <c r="BP528" i="16"/>
  <c r="BZ529" i="16"/>
  <c r="BK530" i="16"/>
  <c r="CB530" i="16"/>
  <c r="BP532" i="16"/>
  <c r="BZ533" i="16"/>
  <c r="BK534" i="16"/>
  <c r="CB534" i="16"/>
  <c r="CB499" i="16"/>
  <c r="BV500" i="16"/>
  <c r="CB501" i="16"/>
  <c r="CB503" i="16"/>
  <c r="CB505" i="16"/>
  <c r="BO507" i="16"/>
  <c r="BP507" i="16"/>
  <c r="BV507" i="16"/>
  <c r="BQ508" i="16"/>
  <c r="BR508" i="16"/>
  <c r="BV508" i="16"/>
  <c r="BS509" i="16"/>
  <c r="CB509" i="16"/>
  <c r="BN510" i="16"/>
  <c r="BX512" i="16"/>
  <c r="BT512" i="16"/>
  <c r="BL514" i="16"/>
  <c r="CA515" i="16"/>
  <c r="CA517" i="16"/>
  <c r="BM519" i="16"/>
  <c r="BP519" i="16"/>
  <c r="BR519" i="16"/>
  <c r="BX522" i="16"/>
  <c r="BL523" i="16"/>
  <c r="BT523" i="16"/>
  <c r="BX524" i="16"/>
  <c r="BL524" i="16"/>
  <c r="BZ524" i="16"/>
  <c r="BT525" i="16"/>
  <c r="BM526" i="16"/>
  <c r="BV526" i="16"/>
  <c r="BN527" i="16"/>
  <c r="BX528" i="16"/>
  <c r="BK529" i="16"/>
  <c r="BO529" i="16"/>
  <c r="BT529" i="16"/>
  <c r="CB529" i="16"/>
  <c r="BM530" i="16"/>
  <c r="BV530" i="16"/>
  <c r="BN531" i="16"/>
  <c r="BX532" i="16"/>
  <c r="BK533" i="16"/>
  <c r="BO533" i="16"/>
  <c r="BT533" i="16"/>
  <c r="CB533" i="16"/>
  <c r="BM534" i="16"/>
  <c r="BV534" i="16"/>
  <c r="BM535" i="16"/>
  <c r="CA535" i="16"/>
  <c r="BQ501" i="16"/>
  <c r="BQ503" i="16"/>
  <c r="BQ505" i="16"/>
  <c r="BX506" i="16"/>
  <c r="BP509" i="16"/>
  <c r="BX510" i="16"/>
  <c r="CA511" i="16"/>
  <c r="BN512" i="16"/>
  <c r="BL513" i="16"/>
  <c r="BT513" i="16"/>
  <c r="BX513" i="16"/>
  <c r="BR514" i="16"/>
  <c r="BP517" i="16"/>
  <c r="BX518" i="16"/>
  <c r="CA519" i="16"/>
  <c r="BN520" i="16"/>
  <c r="BL521" i="16"/>
  <c r="BT521" i="16"/>
  <c r="BX521" i="16"/>
  <c r="BR522" i="16"/>
  <c r="BS525" i="16"/>
  <c r="BS527" i="16"/>
  <c r="BS529" i="16"/>
  <c r="BS531" i="16"/>
  <c r="BS533" i="16"/>
  <c r="BP535" i="16"/>
  <c r="BQ535" i="16"/>
  <c r="BV535" i="16"/>
  <c r="BR535" i="16"/>
  <c r="BL536" i="16"/>
  <c r="BT536" i="16"/>
  <c r="BX536" i="16"/>
  <c r="G560" i="16"/>
  <c r="H560" i="16" s="1"/>
  <c r="I560" i="16" s="1"/>
  <c r="J560" i="16" s="1"/>
  <c r="K560" i="16" s="1"/>
  <c r="L560" i="16" s="1"/>
  <c r="M560" i="16" s="1"/>
  <c r="N560" i="16" s="1"/>
  <c r="O560" i="16" s="1"/>
  <c r="P560" i="16" s="1"/>
  <c r="Q560" i="16" s="1"/>
  <c r="R560" i="16" s="1"/>
  <c r="S560" i="16" s="1"/>
  <c r="T560" i="16" s="1"/>
  <c r="U560" i="16" s="1"/>
  <c r="V560" i="16" s="1"/>
  <c r="W560" i="16" s="1"/>
  <c r="X560" i="16" s="1"/>
  <c r="Y560" i="16" s="1"/>
  <c r="Z560" i="16" s="1"/>
  <c r="AA560" i="16" s="1"/>
  <c r="AB560" i="16" s="1"/>
  <c r="AC560" i="16" s="1"/>
  <c r="AD560" i="16" s="1"/>
  <c r="AE560" i="16" s="1"/>
  <c r="AF560" i="16" s="1"/>
  <c r="AG560" i="16" s="1"/>
  <c r="AH560" i="16" s="1"/>
  <c r="AI560" i="16" s="1"/>
  <c r="AJ560" i="16" s="1"/>
  <c r="AK560" i="16" s="1"/>
  <c r="AL560" i="16" s="1"/>
  <c r="AM560" i="16" s="1"/>
  <c r="AN560" i="16" s="1"/>
  <c r="AO560" i="16" s="1"/>
  <c r="AP560" i="16" s="1"/>
  <c r="AQ560" i="16" s="1"/>
  <c r="AR560" i="16" s="1"/>
  <c r="AS560" i="16" s="1"/>
  <c r="AT560" i="16" s="1"/>
  <c r="AU560" i="16" s="1"/>
  <c r="AV560" i="16" s="1"/>
  <c r="AW560" i="16" s="1"/>
  <c r="AX560" i="16" s="1"/>
  <c r="AY560" i="16" s="1"/>
  <c r="AZ560" i="16" s="1"/>
  <c r="BA560" i="16" s="1"/>
  <c r="BB560" i="16" s="1"/>
  <c r="BC560" i="16" s="1"/>
  <c r="BD560" i="16" s="1"/>
  <c r="BE560" i="16" s="1"/>
  <c r="BF560" i="16" s="1"/>
  <c r="BG560" i="16" s="1"/>
  <c r="BH560" i="16" s="1"/>
  <c r="BI560" i="16" s="1"/>
  <c r="BJ560" i="16" s="1"/>
  <c r="BK525" i="16"/>
  <c r="BQ526" i="16"/>
  <c r="BQ528" i="16"/>
  <c r="BQ530" i="16"/>
  <c r="BQ532" i="16"/>
  <c r="BQ534" i="16"/>
  <c r="BX535" i="16"/>
  <c r="CA536" i="16"/>
  <c r="BP536" i="16"/>
  <c r="V4" i="9"/>
  <c r="Y4" i="9"/>
  <c r="AD4" i="9"/>
  <c r="BH5" i="15"/>
  <c r="AB4" i="9" s="1"/>
  <c r="BG5" i="15"/>
  <c r="AA4" i="9" s="1"/>
  <c r="BF5" i="15"/>
  <c r="Z4" i="9" s="1"/>
  <c r="BE5" i="15"/>
  <c r="BD5" i="15"/>
  <c r="X4" i="9" s="1"/>
  <c r="BC5" i="15"/>
  <c r="W4" i="9" s="1"/>
  <c r="BA5" i="15"/>
  <c r="U4" i="9" s="1"/>
  <c r="BB5" i="15"/>
  <c r="AY5" i="15"/>
  <c r="S4" i="9" s="1"/>
  <c r="AZ5" i="15"/>
  <c r="T4" i="9" s="1"/>
  <c r="F5" i="15"/>
  <c r="G5" i="15"/>
  <c r="H5" i="15"/>
  <c r="I5" i="15"/>
  <c r="J5" i="15"/>
  <c r="K5" i="15"/>
  <c r="L5" i="15"/>
  <c r="M5" i="15"/>
  <c r="N5" i="15"/>
  <c r="O5" i="15"/>
  <c r="P5" i="15"/>
  <c r="Q5" i="15"/>
  <c r="R5" i="15"/>
  <c r="S5" i="15"/>
  <c r="T5" i="15"/>
  <c r="U5" i="15"/>
  <c r="V5" i="15"/>
  <c r="W5" i="15"/>
  <c r="X5" i="15"/>
  <c r="Y5" i="15"/>
  <c r="Z5" i="15"/>
  <c r="AA5" i="15"/>
  <c r="AB5" i="15"/>
  <c r="AC5" i="15"/>
  <c r="AD5" i="15"/>
  <c r="AE5" i="15"/>
  <c r="AF5" i="15"/>
  <c r="AG5" i="15"/>
  <c r="AH5" i="15"/>
  <c r="B4" i="9" s="1"/>
  <c r="AI5" i="15"/>
  <c r="C4" i="9" s="1"/>
  <c r="AJ5" i="15"/>
  <c r="D4" i="9" s="1"/>
  <c r="AK5" i="15"/>
  <c r="E4" i="9" s="1"/>
  <c r="AL5" i="15"/>
  <c r="F4" i="9" s="1"/>
  <c r="AM5" i="15"/>
  <c r="G4" i="9" s="1"/>
  <c r="AN5" i="15"/>
  <c r="H4" i="9" s="1"/>
  <c r="AO5" i="15"/>
  <c r="I4" i="9" s="1"/>
  <c r="AP5" i="15"/>
  <c r="J4" i="9" s="1"/>
  <c r="AQ5" i="15"/>
  <c r="K4" i="9" s="1"/>
  <c r="AR5" i="15"/>
  <c r="L4" i="9" s="1"/>
  <c r="AS5" i="15"/>
  <c r="M4" i="9" s="1"/>
  <c r="AT5" i="15"/>
  <c r="N4" i="9" s="1"/>
  <c r="AU5" i="15"/>
  <c r="O4" i="9" s="1"/>
  <c r="AV5" i="15"/>
  <c r="P4" i="9" s="1"/>
  <c r="AW5" i="15"/>
  <c r="Q4" i="9" s="1"/>
  <c r="AX5" i="15"/>
  <c r="R4" i="9" s="1"/>
  <c r="E5" i="15"/>
  <c r="BJ5" i="15"/>
  <c r="BI5" i="15"/>
  <c r="AC4" i="9" s="1"/>
  <c r="D18" i="14"/>
  <c r="E18" i="14"/>
  <c r="F18" i="14"/>
  <c r="G18" i="14"/>
  <c r="H18" i="14"/>
  <c r="I18" i="14"/>
  <c r="J18" i="14"/>
  <c r="K18" i="14"/>
  <c r="L18" i="14"/>
  <c r="M18" i="14"/>
  <c r="N18" i="14"/>
  <c r="O18" i="14"/>
  <c r="P18" i="14"/>
  <c r="Q18" i="14"/>
  <c r="R18" i="14"/>
  <c r="S18" i="14"/>
  <c r="T18" i="14"/>
  <c r="U18" i="14"/>
  <c r="C18" i="14"/>
  <c r="D17" i="14"/>
  <c r="E17" i="14" s="1"/>
  <c r="F17" i="14" s="1"/>
  <c r="G17" i="14" s="1"/>
  <c r="H17" i="14" s="1"/>
  <c r="I17" i="14" s="1"/>
  <c r="J17" i="14" s="1"/>
  <c r="K17" i="14" s="1"/>
  <c r="L17" i="14" s="1"/>
  <c r="M17" i="14" s="1"/>
  <c r="N17" i="14" s="1"/>
  <c r="O17" i="14" s="1"/>
  <c r="P17" i="14" s="1"/>
  <c r="Q17" i="14" s="1"/>
  <c r="R17" i="14" s="1"/>
  <c r="S17" i="14" s="1"/>
  <c r="T17" i="14" s="1"/>
  <c r="U17" i="14" s="1"/>
  <c r="D19" i="14"/>
  <c r="E19" i="14"/>
  <c r="F19" i="14"/>
  <c r="G19" i="14"/>
  <c r="H19" i="14"/>
  <c r="I19" i="14"/>
  <c r="J19" i="14"/>
  <c r="K19" i="14"/>
  <c r="L19" i="14"/>
  <c r="M19" i="14"/>
  <c r="N19" i="14"/>
  <c r="O19" i="14"/>
  <c r="P19" i="14"/>
  <c r="Q19" i="14"/>
  <c r="R19" i="14"/>
  <c r="S19" i="14"/>
  <c r="T19" i="14"/>
  <c r="U19" i="14"/>
  <c r="C19" i="14"/>
  <c r="AJ541" i="16" l="1"/>
  <c r="AI549" i="16"/>
  <c r="AJ539" i="16"/>
  <c r="AI547" i="16"/>
  <c r="AJ540" i="16"/>
  <c r="AI548" i="16"/>
  <c r="AI551" i="16"/>
  <c r="AJ543" i="16"/>
  <c r="AI553" i="16"/>
  <c r="AJ545" i="16"/>
  <c r="AJ550" i="16"/>
  <c r="AK542" i="16"/>
  <c r="AJ544" i="16"/>
  <c r="AI552" i="16"/>
  <c r="D22" i="13"/>
  <c r="E22" i="13"/>
  <c r="F22" i="13"/>
  <c r="G22" i="13"/>
  <c r="H22" i="13"/>
  <c r="I22" i="13"/>
  <c r="J22" i="13"/>
  <c r="K22" i="13"/>
  <c r="L22" i="13"/>
  <c r="M22" i="13"/>
  <c r="N22" i="13"/>
  <c r="O22" i="13"/>
  <c r="P22" i="13"/>
  <c r="Q22" i="13"/>
  <c r="R22" i="13"/>
  <c r="S22" i="13"/>
  <c r="T22" i="13"/>
  <c r="U22" i="13"/>
  <c r="V22" i="13"/>
  <c r="W22" i="13"/>
  <c r="X22" i="13"/>
  <c r="Y22" i="13"/>
  <c r="Z22" i="13"/>
  <c r="AA22" i="13"/>
  <c r="AB22" i="13"/>
  <c r="AC22" i="13"/>
  <c r="AD22" i="13"/>
  <c r="AE22" i="13"/>
  <c r="AF22" i="13"/>
  <c r="AG22" i="13"/>
  <c r="AH22" i="13"/>
  <c r="AI22" i="13"/>
  <c r="AJ22" i="13"/>
  <c r="AK22" i="13"/>
  <c r="AL22" i="13"/>
  <c r="AM22" i="13"/>
  <c r="D21" i="13"/>
  <c r="E21" i="13"/>
  <c r="F21" i="13"/>
  <c r="G21" i="13"/>
  <c r="H21" i="13"/>
  <c r="I21" i="13"/>
  <c r="J21" i="13"/>
  <c r="K21" i="13"/>
  <c r="L21" i="13"/>
  <c r="M21" i="13"/>
  <c r="N21" i="13"/>
  <c r="O21" i="13"/>
  <c r="P21" i="13"/>
  <c r="Q21" i="13"/>
  <c r="R21" i="13"/>
  <c r="S21" i="13"/>
  <c r="T21" i="13"/>
  <c r="U21" i="13"/>
  <c r="V21" i="13"/>
  <c r="W21" i="13"/>
  <c r="X21" i="13"/>
  <c r="Y21" i="13"/>
  <c r="Z21" i="13"/>
  <c r="AA21" i="13"/>
  <c r="AB21" i="13"/>
  <c r="AC21" i="13"/>
  <c r="AD21" i="13"/>
  <c r="AE21" i="13"/>
  <c r="AF21" i="13"/>
  <c r="AG21" i="13"/>
  <c r="AH21" i="13"/>
  <c r="AI21" i="13"/>
  <c r="AJ21" i="13"/>
  <c r="AK21" i="13"/>
  <c r="AL21" i="13"/>
  <c r="AM21" i="13"/>
  <c r="C22" i="13"/>
  <c r="C21" i="13"/>
  <c r="AK550" i="16" l="1"/>
  <c r="AL542" i="16"/>
  <c r="AJ551" i="16"/>
  <c r="AK543" i="16"/>
  <c r="AJ547" i="16"/>
  <c r="AK539" i="16"/>
  <c r="AJ553" i="16"/>
  <c r="AK545" i="16"/>
  <c r="AJ552" i="16"/>
  <c r="AK544" i="16"/>
  <c r="AJ548" i="16"/>
  <c r="AK540" i="16"/>
  <c r="AJ549" i="16"/>
  <c r="AK541" i="16"/>
  <c r="E55" i="12"/>
  <c r="E54" i="12"/>
  <c r="E53" i="12"/>
  <c r="E52" i="12"/>
  <c r="E51" i="12"/>
  <c r="E50" i="12"/>
  <c r="E49" i="12"/>
  <c r="E48" i="12"/>
  <c r="E47" i="12"/>
  <c r="E46" i="12"/>
  <c r="E45" i="12"/>
  <c r="E44" i="12"/>
  <c r="F55" i="12" s="1"/>
  <c r="AK552" i="16" l="1"/>
  <c r="AL544" i="16"/>
  <c r="AL550" i="16"/>
  <c r="AM542" i="16"/>
  <c r="AK548" i="16"/>
  <c r="AL540" i="16"/>
  <c r="AK553" i="16"/>
  <c r="AL545" i="16"/>
  <c r="AK551" i="16"/>
  <c r="AL543" i="16"/>
  <c r="AK549" i="16"/>
  <c r="AL541" i="16"/>
  <c r="AK547" i="16"/>
  <c r="AL539" i="16"/>
  <c r="O25" i="11"/>
  <c r="O26" i="11"/>
  <c r="O27" i="11"/>
  <c r="O28" i="11"/>
  <c r="O29" i="11"/>
  <c r="O30" i="11"/>
  <c r="O31" i="11"/>
  <c r="O32" i="11"/>
  <c r="O33" i="11"/>
  <c r="O34" i="11"/>
  <c r="O35" i="11"/>
  <c r="O36" i="11"/>
  <c r="O37" i="11"/>
  <c r="O38" i="11"/>
  <c r="O39" i="11"/>
  <c r="O40" i="11"/>
  <c r="O41" i="11"/>
  <c r="O42" i="11"/>
  <c r="O43" i="11"/>
  <c r="O44" i="11"/>
  <c r="O45" i="11"/>
  <c r="O46" i="11"/>
  <c r="O47" i="11"/>
  <c r="O48" i="11"/>
  <c r="O49" i="11"/>
  <c r="O50" i="11"/>
  <c r="O51" i="11"/>
  <c r="O52" i="11"/>
  <c r="O53" i="11"/>
  <c r="O54" i="11"/>
  <c r="O55" i="11"/>
  <c r="O56" i="11"/>
  <c r="O57" i="11"/>
  <c r="O58" i="11"/>
  <c r="O59" i="11"/>
  <c r="O60" i="11"/>
  <c r="AL551" i="16" l="1"/>
  <c r="AM543" i="16"/>
  <c r="AL548" i="16"/>
  <c r="AM540" i="16"/>
  <c r="AL549" i="16"/>
  <c r="AM541" i="16"/>
  <c r="AL553" i="16"/>
  <c r="AM545" i="16"/>
  <c r="AM550" i="16"/>
  <c r="AN542" i="16"/>
  <c r="AL547" i="16"/>
  <c r="AM539" i="16"/>
  <c r="AL552" i="16"/>
  <c r="AM544" i="16"/>
  <c r="AZ272" i="4"/>
  <c r="BA272" i="4"/>
  <c r="BB272" i="4"/>
  <c r="BC272" i="4"/>
  <c r="BD272" i="4"/>
  <c r="BE272" i="4"/>
  <c r="Q272" i="4"/>
  <c r="R272" i="4"/>
  <c r="T272" i="4"/>
  <c r="U272" i="4"/>
  <c r="AE272" i="4"/>
  <c r="AG272" i="4"/>
  <c r="AH272" i="4"/>
  <c r="AI272" i="4"/>
  <c r="AN272" i="4"/>
  <c r="AO272" i="4"/>
  <c r="AP272" i="4"/>
  <c r="AQ272" i="4"/>
  <c r="AR272" i="4"/>
  <c r="AT272" i="4"/>
  <c r="AU272" i="4"/>
  <c r="AV272" i="4"/>
  <c r="AW272" i="4"/>
  <c r="AX272" i="4"/>
  <c r="AY272" i="4"/>
  <c r="P272" i="4"/>
  <c r="AN544" i="16" l="1"/>
  <c r="AM552" i="16"/>
  <c r="AM549" i="16"/>
  <c r="AN541" i="16"/>
  <c r="AN539" i="16"/>
  <c r="AM547" i="16"/>
  <c r="AN545" i="16"/>
  <c r="AM553" i="16"/>
  <c r="AN540" i="16"/>
  <c r="AM548" i="16"/>
  <c r="AM551" i="16"/>
  <c r="AN543" i="16"/>
  <c r="AN550" i="16"/>
  <c r="AO542" i="16"/>
  <c r="H271" i="4"/>
  <c r="I271" i="4"/>
  <c r="J271" i="4"/>
  <c r="K271" i="4"/>
  <c r="L271" i="4"/>
  <c r="M271" i="4"/>
  <c r="N271" i="4"/>
  <c r="O271" i="4"/>
  <c r="P271" i="4"/>
  <c r="Q271" i="4"/>
  <c r="R271" i="4"/>
  <c r="S271" i="4"/>
  <c r="T271" i="4"/>
  <c r="U271" i="4"/>
  <c r="V271" i="4"/>
  <c r="W271" i="4"/>
  <c r="X271" i="4"/>
  <c r="Y271" i="4"/>
  <c r="Z271" i="4"/>
  <c r="AA271" i="4"/>
  <c r="AB271" i="4"/>
  <c r="AC271" i="4"/>
  <c r="AD271" i="4"/>
  <c r="AE271" i="4"/>
  <c r="AF271" i="4"/>
  <c r="AG271" i="4"/>
  <c r="AH271" i="4"/>
  <c r="AI271" i="4"/>
  <c r="AJ271" i="4"/>
  <c r="AK271" i="4"/>
  <c r="AL271" i="4"/>
  <c r="AM271" i="4"/>
  <c r="AN271" i="4"/>
  <c r="AO271" i="4"/>
  <c r="AP271" i="4"/>
  <c r="AQ271" i="4"/>
  <c r="AR271" i="4"/>
  <c r="AS271" i="4"/>
  <c r="AT271" i="4"/>
  <c r="AU271" i="4"/>
  <c r="AV271" i="4"/>
  <c r="AW271" i="4"/>
  <c r="AX271" i="4"/>
  <c r="AY271" i="4"/>
  <c r="BA271" i="4"/>
  <c r="BB271" i="4"/>
  <c r="BC271" i="4"/>
  <c r="BD271" i="4"/>
  <c r="BE271" i="4"/>
  <c r="BF271" i="4"/>
  <c r="G271" i="4"/>
  <c r="AR5" i="10"/>
  <c r="AS5" i="10"/>
  <c r="AT5" i="10"/>
  <c r="AU5" i="10"/>
  <c r="AV5" i="10"/>
  <c r="AW5" i="10"/>
  <c r="AX5" i="10"/>
  <c r="AY5" i="10"/>
  <c r="AZ5" i="10"/>
  <c r="BA5" i="10"/>
  <c r="BB5" i="10"/>
  <c r="BC5" i="10"/>
  <c r="BD5" i="10"/>
  <c r="BE5" i="10"/>
  <c r="BF5" i="10"/>
  <c r="AR4" i="10"/>
  <c r="AS4" i="10"/>
  <c r="AT4" i="10"/>
  <c r="AU4" i="10"/>
  <c r="AV4" i="10"/>
  <c r="AW4" i="10"/>
  <c r="AX4" i="10"/>
  <c r="AY4" i="10"/>
  <c r="AZ4" i="10"/>
  <c r="BA4" i="10"/>
  <c r="BB4" i="10"/>
  <c r="BC4" i="10"/>
  <c r="BD4" i="10"/>
  <c r="BE4" i="10"/>
  <c r="BF4" i="10"/>
  <c r="BG4" i="10"/>
  <c r="AQ5" i="10"/>
  <c r="AQ4" i="10"/>
  <c r="AI4" i="5"/>
  <c r="AD2" i="9"/>
  <c r="AD5" i="9"/>
  <c r="C3" i="9"/>
  <c r="D3" i="9"/>
  <c r="E3" i="9"/>
  <c r="F3" i="9"/>
  <c r="G3" i="9"/>
  <c r="H3" i="9"/>
  <c r="I3" i="9"/>
  <c r="J3" i="9"/>
  <c r="K3" i="9"/>
  <c r="L3" i="9"/>
  <c r="M3" i="9"/>
  <c r="N3" i="9"/>
  <c r="O3" i="9"/>
  <c r="P3" i="9"/>
  <c r="Q3" i="9"/>
  <c r="R3" i="9"/>
  <c r="S3" i="9"/>
  <c r="T3" i="9"/>
  <c r="U3" i="9"/>
  <c r="V3" i="9"/>
  <c r="W3" i="9"/>
  <c r="X3" i="9"/>
  <c r="Y3" i="9"/>
  <c r="Z3" i="9"/>
  <c r="AA3" i="9"/>
  <c r="AB3" i="9"/>
  <c r="AC3" i="9"/>
  <c r="B3" i="9"/>
  <c r="C2" i="9"/>
  <c r="D2" i="9"/>
  <c r="E2" i="9"/>
  <c r="E6" i="9" s="1"/>
  <c r="F2" i="9"/>
  <c r="G2" i="9"/>
  <c r="H2" i="9"/>
  <c r="I2" i="9"/>
  <c r="J2" i="9"/>
  <c r="K2" i="9"/>
  <c r="L2" i="9"/>
  <c r="M2" i="9"/>
  <c r="M6" i="9" s="1"/>
  <c r="N2" i="9"/>
  <c r="O2" i="9"/>
  <c r="P2" i="9"/>
  <c r="Q2" i="9"/>
  <c r="R2" i="9"/>
  <c r="S2" i="9"/>
  <c r="T2" i="9"/>
  <c r="U2" i="9"/>
  <c r="U6" i="9" s="1"/>
  <c r="V2" i="9"/>
  <c r="W2" i="9"/>
  <c r="W6" i="9" s="1"/>
  <c r="X2" i="9"/>
  <c r="Y2" i="9"/>
  <c r="Z2" i="9"/>
  <c r="AA2" i="9"/>
  <c r="AB2" i="9"/>
  <c r="AC2" i="9"/>
  <c r="AC6" i="9" s="1"/>
  <c r="B2" i="9"/>
  <c r="AN547" i="16" l="1"/>
  <c r="AO539" i="16"/>
  <c r="AN551" i="16"/>
  <c r="AO543" i="16"/>
  <c r="AN549" i="16"/>
  <c r="AO541" i="16"/>
  <c r="AN548" i="16"/>
  <c r="AO540" i="16"/>
  <c r="AN553" i="16"/>
  <c r="AO545" i="16"/>
  <c r="AO550" i="16"/>
  <c r="AP542" i="16"/>
  <c r="AN552" i="16"/>
  <c r="AO544" i="16"/>
  <c r="X6" i="9"/>
  <c r="P6" i="9"/>
  <c r="H6" i="9"/>
  <c r="C8" i="9"/>
  <c r="D8" i="9" s="1"/>
  <c r="E8" i="9" s="1"/>
  <c r="F8" i="9" s="1"/>
  <c r="G8" i="9" s="1"/>
  <c r="H8" i="9" s="1"/>
  <c r="I8" i="9" s="1"/>
  <c r="J8" i="9" s="1"/>
  <c r="K8" i="9" s="1"/>
  <c r="K9" i="9" s="1"/>
  <c r="B5" i="9"/>
  <c r="W5" i="9"/>
  <c r="W7" i="9" s="1"/>
  <c r="G5" i="9"/>
  <c r="V6" i="9"/>
  <c r="AA6" i="9"/>
  <c r="S6" i="9"/>
  <c r="O6" i="9"/>
  <c r="K6" i="9"/>
  <c r="G6" i="9"/>
  <c r="G7" i="9" s="1"/>
  <c r="P5" i="9"/>
  <c r="P7" i="9" s="1"/>
  <c r="V5" i="9"/>
  <c r="F5" i="9"/>
  <c r="Z6" i="9"/>
  <c r="R6" i="9"/>
  <c r="N6" i="9"/>
  <c r="J6" i="9"/>
  <c r="F6" i="9"/>
  <c r="Z5" i="9"/>
  <c r="J5" i="9"/>
  <c r="Q5" i="9"/>
  <c r="AD6" i="9"/>
  <c r="AD7" i="9" s="1"/>
  <c r="D6" i="9"/>
  <c r="R5" i="9"/>
  <c r="AC5" i="9"/>
  <c r="AC7" i="9" s="1"/>
  <c r="O5" i="9"/>
  <c r="O7" i="9" s="1"/>
  <c r="Y5" i="9"/>
  <c r="I5" i="9"/>
  <c r="Y6" i="9"/>
  <c r="Q6" i="9"/>
  <c r="I6" i="9"/>
  <c r="N5" i="9"/>
  <c r="N7" i="9" s="1"/>
  <c r="X5" i="9"/>
  <c r="X7" i="9" s="1"/>
  <c r="H5" i="9"/>
  <c r="H7" i="9" s="1"/>
  <c r="Z7" i="9"/>
  <c r="J7" i="9"/>
  <c r="C6" i="9"/>
  <c r="AB6" i="9"/>
  <c r="T6" i="9"/>
  <c r="L6" i="9"/>
  <c r="U5" i="9"/>
  <c r="U7" i="9" s="1"/>
  <c r="M5" i="9"/>
  <c r="M7" i="9" s="1"/>
  <c r="E5" i="9"/>
  <c r="E7" i="9" s="1"/>
  <c r="AB5" i="9"/>
  <c r="T5" i="9"/>
  <c r="L5" i="9"/>
  <c r="D5" i="9"/>
  <c r="D7" i="9" s="1"/>
  <c r="AA5" i="9"/>
  <c r="S5" i="9"/>
  <c r="K5" i="9"/>
  <c r="K7" i="9" s="1"/>
  <c r="C5" i="9"/>
  <c r="AP550" i="16" l="1"/>
  <c r="AQ542" i="16"/>
  <c r="AO548" i="16"/>
  <c r="AP540" i="16"/>
  <c r="AO551" i="16"/>
  <c r="AP543" i="16"/>
  <c r="AO552" i="16"/>
  <c r="AP544" i="16"/>
  <c r="AO549" i="16"/>
  <c r="AP541" i="16"/>
  <c r="AO547" i="16"/>
  <c r="AP539" i="16"/>
  <c r="AO553" i="16"/>
  <c r="AP545" i="16"/>
  <c r="L8" i="9"/>
  <c r="S7" i="9"/>
  <c r="I7" i="9"/>
  <c r="R7" i="9"/>
  <c r="V7" i="9"/>
  <c r="L7" i="9"/>
  <c r="Y7" i="9"/>
  <c r="F7" i="9"/>
  <c r="AA7" i="9"/>
  <c r="Q7" i="9"/>
  <c r="T7" i="9"/>
  <c r="AB7" i="9"/>
  <c r="M8" i="9"/>
  <c r="L9" i="9"/>
  <c r="C7" i="9"/>
  <c r="AP547" i="16" l="1"/>
  <c r="AQ539" i="16"/>
  <c r="AQ544" i="16"/>
  <c r="AP552" i="16"/>
  <c r="AP548" i="16"/>
  <c r="AQ540" i="16"/>
  <c r="AP553" i="16"/>
  <c r="AQ545" i="16"/>
  <c r="AQ543" i="16"/>
  <c r="AP551" i="16"/>
  <c r="AQ550" i="16"/>
  <c r="AR542" i="16"/>
  <c r="AP549" i="16"/>
  <c r="AQ541" i="16"/>
  <c r="N8" i="9"/>
  <c r="M9" i="9"/>
  <c r="AR550" i="16" l="1"/>
  <c r="AS542" i="16"/>
  <c r="AQ553" i="16"/>
  <c r="AR545" i="16"/>
  <c r="AR544" i="16"/>
  <c r="AQ552" i="16"/>
  <c r="AR539" i="16"/>
  <c r="AQ547" i="16"/>
  <c r="AR541" i="16"/>
  <c r="AQ549" i="16"/>
  <c r="AR540" i="16"/>
  <c r="AQ548" i="16"/>
  <c r="AQ551" i="16"/>
  <c r="AR543" i="16"/>
  <c r="O8" i="9"/>
  <c r="N9" i="9"/>
  <c r="AR547" i="16" l="1"/>
  <c r="AS539" i="16"/>
  <c r="AR549" i="16"/>
  <c r="AS541" i="16"/>
  <c r="AR552" i="16"/>
  <c r="AS544" i="16"/>
  <c r="AS545" i="16"/>
  <c r="AR553" i="16"/>
  <c r="AR548" i="16"/>
  <c r="AS540" i="16"/>
  <c r="AR551" i="16"/>
  <c r="AS543" i="16"/>
  <c r="AS550" i="16"/>
  <c r="AT542" i="16"/>
  <c r="P8" i="9"/>
  <c r="O9" i="9"/>
  <c r="AT550" i="16" l="1"/>
  <c r="AU542" i="16"/>
  <c r="AS552" i="16"/>
  <c r="AT544" i="16"/>
  <c r="AT543" i="16"/>
  <c r="AS551" i="16"/>
  <c r="AS549" i="16"/>
  <c r="AT541" i="16"/>
  <c r="AS548" i="16"/>
  <c r="AT540" i="16"/>
  <c r="AS547" i="16"/>
  <c r="AT539" i="16"/>
  <c r="AS553" i="16"/>
  <c r="AT545" i="16"/>
  <c r="Q8" i="9"/>
  <c r="P9" i="9"/>
  <c r="AT549" i="16" l="1"/>
  <c r="AU541" i="16"/>
  <c r="AT552" i="16"/>
  <c r="AU544" i="16"/>
  <c r="AT547" i="16"/>
  <c r="AU539" i="16"/>
  <c r="AU540" i="16"/>
  <c r="AT548" i="16"/>
  <c r="AU550" i="16"/>
  <c r="AV542" i="16"/>
  <c r="AT553" i="16"/>
  <c r="AU545" i="16"/>
  <c r="AT551" i="16"/>
  <c r="AU543" i="16"/>
  <c r="R8" i="9"/>
  <c r="Q9" i="9"/>
  <c r="AU551" i="16" l="1"/>
  <c r="AV543" i="16"/>
  <c r="AV545" i="16"/>
  <c r="AU553" i="16"/>
  <c r="AV544" i="16"/>
  <c r="AU552" i="16"/>
  <c r="AV540" i="16"/>
  <c r="AU548" i="16"/>
  <c r="AV539" i="16"/>
  <c r="AU547" i="16"/>
  <c r="AU549" i="16"/>
  <c r="AV541" i="16"/>
  <c r="AV550" i="16"/>
  <c r="AW542" i="16"/>
  <c r="S8" i="9"/>
  <c r="R9" i="9"/>
  <c r="AV549" i="16" l="1"/>
  <c r="AW541" i="16"/>
  <c r="AV548" i="16"/>
  <c r="AW540" i="16"/>
  <c r="AV553" i="16"/>
  <c r="AW545" i="16"/>
  <c r="AV551" i="16"/>
  <c r="AW543" i="16"/>
  <c r="AW550" i="16"/>
  <c r="AX542" i="16"/>
  <c r="AV547" i="16"/>
  <c r="AW539" i="16"/>
  <c r="AV552" i="16"/>
  <c r="AW544" i="16"/>
  <c r="T8" i="9"/>
  <c r="S9" i="9"/>
  <c r="AW547" i="16" l="1"/>
  <c r="AX539" i="16"/>
  <c r="AW551" i="16"/>
  <c r="AX543" i="16"/>
  <c r="AW548" i="16"/>
  <c r="AX540" i="16"/>
  <c r="AX550" i="16"/>
  <c r="AY542" i="16"/>
  <c r="AW549" i="16"/>
  <c r="AX541" i="16"/>
  <c r="AW552" i="16"/>
  <c r="AX544" i="16"/>
  <c r="AW553" i="16"/>
  <c r="AX545" i="16"/>
  <c r="U8" i="9"/>
  <c r="T9" i="9"/>
  <c r="AY544" i="16" l="1"/>
  <c r="AX552" i="16"/>
  <c r="AY550" i="16"/>
  <c r="AZ542" i="16"/>
  <c r="AY543" i="16"/>
  <c r="AX551" i="16"/>
  <c r="AX549" i="16"/>
  <c r="AY541" i="16"/>
  <c r="AX547" i="16"/>
  <c r="AY539" i="16"/>
  <c r="AX553" i="16"/>
  <c r="AY545" i="16"/>
  <c r="AX548" i="16"/>
  <c r="AY540" i="16"/>
  <c r="V8" i="9"/>
  <c r="U9" i="9"/>
  <c r="AZ539" i="16" l="1"/>
  <c r="AY547" i="16"/>
  <c r="AY551" i="16"/>
  <c r="AZ543" i="16"/>
  <c r="AZ541" i="16"/>
  <c r="AY549" i="16"/>
  <c r="AZ550" i="16"/>
  <c r="BA542" i="16"/>
  <c r="AZ540" i="16"/>
  <c r="AY548" i="16"/>
  <c r="AZ544" i="16"/>
  <c r="AY552" i="16"/>
  <c r="AY553" i="16"/>
  <c r="AZ545" i="16"/>
  <c r="W8" i="9"/>
  <c r="V9" i="9"/>
  <c r="AZ548" i="16" l="1"/>
  <c r="BA540" i="16"/>
  <c r="AZ549" i="16"/>
  <c r="BA541" i="16"/>
  <c r="BA550" i="16"/>
  <c r="BB542" i="16"/>
  <c r="AZ551" i="16"/>
  <c r="BA543" i="16"/>
  <c r="AZ553" i="16"/>
  <c r="BA545" i="16"/>
  <c r="AZ547" i="16"/>
  <c r="BA539" i="16"/>
  <c r="AZ552" i="16"/>
  <c r="BA544" i="16"/>
  <c r="X8" i="9"/>
  <c r="W9" i="9"/>
  <c r="BA547" i="16" l="1"/>
  <c r="BB539" i="16"/>
  <c r="BA551" i="16"/>
  <c r="BB543" i="16"/>
  <c r="BA549" i="16"/>
  <c r="BB541" i="16"/>
  <c r="BA553" i="16"/>
  <c r="BB545" i="16"/>
  <c r="BA548" i="16"/>
  <c r="BB540" i="16"/>
  <c r="BA552" i="16"/>
  <c r="BB544" i="16"/>
  <c r="BB550" i="16"/>
  <c r="BC542" i="16"/>
  <c r="Y8" i="9"/>
  <c r="X9" i="9"/>
  <c r="BB553" i="16" l="1"/>
  <c r="BC545" i="16"/>
  <c r="BB551" i="16"/>
  <c r="BC543" i="16"/>
  <c r="BB552" i="16"/>
  <c r="BC544" i="16"/>
  <c r="BC550" i="16"/>
  <c r="BD542" i="16"/>
  <c r="BB549" i="16"/>
  <c r="BC541" i="16"/>
  <c r="BB548" i="16"/>
  <c r="BC540" i="16"/>
  <c r="BB547" i="16"/>
  <c r="BC539" i="16"/>
  <c r="Z8" i="9"/>
  <c r="Y9" i="9"/>
  <c r="BD540" i="16" l="1"/>
  <c r="BC548" i="16"/>
  <c r="BE542" i="16"/>
  <c r="BD550" i="16"/>
  <c r="BC551" i="16"/>
  <c r="BD543" i="16"/>
  <c r="BC549" i="16"/>
  <c r="BD541" i="16"/>
  <c r="BC547" i="16"/>
  <c r="BD539" i="16"/>
  <c r="BD544" i="16"/>
  <c r="BC552" i="16"/>
  <c r="BD545" i="16"/>
  <c r="BC553" i="16"/>
  <c r="AA8" i="9"/>
  <c r="Z9" i="9"/>
  <c r="BE541" i="16" l="1"/>
  <c r="BD549" i="16"/>
  <c r="BD552" i="16"/>
  <c r="BE544" i="16"/>
  <c r="BE550" i="16"/>
  <c r="BF542" i="16"/>
  <c r="BD551" i="16"/>
  <c r="BE543" i="16"/>
  <c r="BD547" i="16"/>
  <c r="BE539" i="16"/>
  <c r="BD553" i="16"/>
  <c r="BE545" i="16"/>
  <c r="BD548" i="16"/>
  <c r="BE540" i="16"/>
  <c r="AB8" i="9"/>
  <c r="AA9" i="9"/>
  <c r="BE548" i="16" l="1"/>
  <c r="BF540" i="16"/>
  <c r="BE553" i="16"/>
  <c r="BF545" i="16"/>
  <c r="BE551" i="16"/>
  <c r="BF543" i="16"/>
  <c r="BE552" i="16"/>
  <c r="BF544" i="16"/>
  <c r="BE547" i="16"/>
  <c r="BF539" i="16"/>
  <c r="BF550" i="16"/>
  <c r="BG542" i="16"/>
  <c r="BE549" i="16"/>
  <c r="BF541" i="16"/>
  <c r="AC8" i="9"/>
  <c r="AB9" i="9"/>
  <c r="BG550" i="16" l="1"/>
  <c r="BH542" i="16"/>
  <c r="BG544" i="16"/>
  <c r="BF552" i="16"/>
  <c r="BF553" i="16"/>
  <c r="BG545" i="16"/>
  <c r="BF549" i="16"/>
  <c r="BG541" i="16"/>
  <c r="BF547" i="16"/>
  <c r="BG539" i="16"/>
  <c r="BG543" i="16"/>
  <c r="BF551" i="16"/>
  <c r="BF548" i="16"/>
  <c r="BG540" i="16"/>
  <c r="AD8" i="9"/>
  <c r="AD9" i="9" s="1"/>
  <c r="AC9" i="9"/>
  <c r="BH541" i="16" l="1"/>
  <c r="BG549" i="16"/>
  <c r="BG551" i="16"/>
  <c r="BH543" i="16"/>
  <c r="BH544" i="16"/>
  <c r="BG552" i="16"/>
  <c r="BH540" i="16"/>
  <c r="BG548" i="16"/>
  <c r="BG547" i="16"/>
  <c r="BH539" i="16"/>
  <c r="BG553" i="16"/>
  <c r="BH545" i="16"/>
  <c r="BH550" i="16"/>
  <c r="BI542" i="16"/>
  <c r="BI550" i="16" s="1"/>
  <c r="BH553" i="16" l="1"/>
  <c r="BI545" i="16"/>
  <c r="BI553" i="16" s="1"/>
  <c r="BH551" i="16"/>
  <c r="BI543" i="16"/>
  <c r="BI551" i="16" s="1"/>
  <c r="BH547" i="16"/>
  <c r="BI539" i="16"/>
  <c r="BI547" i="16" s="1"/>
  <c r="BH548" i="16"/>
  <c r="BI540" i="16"/>
  <c r="BI548" i="16" s="1"/>
  <c r="BH552" i="16"/>
  <c r="BI544" i="16"/>
  <c r="BI552" i="16" s="1"/>
  <c r="BH549" i="16"/>
  <c r="BI541" i="16"/>
  <c r="BI549" i="16" s="1"/>
</calcChain>
</file>

<file path=xl/sharedStrings.xml><?xml version="1.0" encoding="utf-8"?>
<sst xmlns="http://schemas.openxmlformats.org/spreadsheetml/2006/main" count="7064" uniqueCount="1228">
  <si>
    <t>Data Source</t>
  </si>
  <si>
    <t>World Development Indicators</t>
  </si>
  <si>
    <t>Last Updated Date</t>
  </si>
  <si>
    <t>Country Name</t>
  </si>
  <si>
    <t>Country Code</t>
  </si>
  <si>
    <t>Indicator Name</t>
  </si>
  <si>
    <t>Indicator Code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</si>
  <si>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</si>
  <si>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</si>
  <si>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</si>
  <si>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</si>
  <si>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</si>
  <si>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</si>
  <si>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</si>
  <si>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</si>
  <si>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</si>
  <si>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</si>
  <si>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</si>
  <si>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</si>
  <si>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</si>
  <si>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</si>
  <si>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</si>
  <si>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</si>
  <si>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</si>
  <si>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</si>
  <si>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</si>
  <si>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</si>
  <si>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</si>
  <si>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</si>
  <si>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</si>
  <si>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</si>
  <si>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</si>
  <si>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</si>
  <si>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</si>
  <si>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</si>
  <si>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</si>
  <si>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</si>
  <si>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</si>
  <si>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</si>
  <si>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</si>
  <si>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</si>
  <si>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</si>
  <si>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</si>
  <si>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</si>
  <si>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</si>
  <si>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</si>
  <si>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</si>
  <si>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</si>
  <si>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</si>
  <si>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</si>
  <si>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</si>
  <si>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</si>
  <si>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</si>
  <si>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</si>
  <si>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</si>
  <si>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</si>
  <si>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</si>
  <si>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</si>
  <si>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</si>
  <si>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</si>
  <si>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</si>
  <si>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</si>
  <si>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</si>
  <si>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</si>
  <si>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Aruba</t>
  </si>
  <si>
    <t>ABW</t>
  </si>
  <si>
    <t>Crop production index (2004-2006 = 100)</t>
  </si>
  <si>
    <t>AG.PRD.CROP.XD</t>
  </si>
  <si>
    <t>Afghanistan</t>
  </si>
  <si>
    <t>AFG</t>
  </si>
  <si>
    <t>Angola</t>
  </si>
  <si>
    <t>AGO</t>
  </si>
  <si>
    <t>Albania</t>
  </si>
  <si>
    <t>ALB</t>
  </si>
  <si>
    <t>Andorra</t>
  </si>
  <si>
    <t>AND</t>
  </si>
  <si>
    <t>Arab World</t>
  </si>
  <si>
    <t>ARB</t>
  </si>
  <si>
    <t>United Arab Emirates</t>
  </si>
  <si>
    <t>ARE</t>
  </si>
  <si>
    <t>Argentina</t>
  </si>
  <si>
    <t>ARG</t>
  </si>
  <si>
    <t>Armenia</t>
  </si>
  <si>
    <t>ARM</t>
  </si>
  <si>
    <t>American Samoa</t>
  </si>
  <si>
    <t>ASM</t>
  </si>
  <si>
    <t>Antigua and Barbuda</t>
  </si>
  <si>
    <t>ATG</t>
  </si>
  <si>
    <t>Australia</t>
  </si>
  <si>
    <t>AUS</t>
  </si>
  <si>
    <t>Austria</t>
  </si>
  <si>
    <t>AUT</t>
  </si>
  <si>
    <t>Azerbaijan</t>
  </si>
  <si>
    <t>AZE</t>
  </si>
  <si>
    <t>Burundi</t>
  </si>
  <si>
    <t>BDI</t>
  </si>
  <si>
    <t>Belgium</t>
  </si>
  <si>
    <t>BEL</t>
  </si>
  <si>
    <t>Benin</t>
  </si>
  <si>
    <t>BEN</t>
  </si>
  <si>
    <t>Burkina Faso</t>
  </si>
  <si>
    <t>BFA</t>
  </si>
  <si>
    <t>Bangladesh</t>
  </si>
  <si>
    <t>BGD</t>
  </si>
  <si>
    <t>Bulgaria</t>
  </si>
  <si>
    <t>BGR</t>
  </si>
  <si>
    <t>Bahrain</t>
  </si>
  <si>
    <t>BHR</t>
  </si>
  <si>
    <t>Bahamas, The</t>
  </si>
  <si>
    <t>BHS</t>
  </si>
  <si>
    <t>Bosnia and Herzegovina</t>
  </si>
  <si>
    <t>BIH</t>
  </si>
  <si>
    <t>Belarus</t>
  </si>
  <si>
    <t>BLR</t>
  </si>
  <si>
    <t>Belize</t>
  </si>
  <si>
    <t>BLZ</t>
  </si>
  <si>
    <t>Bermuda</t>
  </si>
  <si>
    <t>BMU</t>
  </si>
  <si>
    <t>Bolivia</t>
  </si>
  <si>
    <t>BOL</t>
  </si>
  <si>
    <t>Brazil</t>
  </si>
  <si>
    <t>BRA</t>
  </si>
  <si>
    <t>Barbados</t>
  </si>
  <si>
    <t>BRB</t>
  </si>
  <si>
    <t>Brunei Darussalam</t>
  </si>
  <si>
    <t>BRN</t>
  </si>
  <si>
    <t>Bhutan</t>
  </si>
  <si>
    <t>BTN</t>
  </si>
  <si>
    <t>Botswana</t>
  </si>
  <si>
    <t>BWA</t>
  </si>
  <si>
    <t>Central African Republic</t>
  </si>
  <si>
    <t>CAF</t>
  </si>
  <si>
    <t>Canada</t>
  </si>
  <si>
    <t>CAN</t>
  </si>
  <si>
    <t>Central Europe and the Baltics</t>
  </si>
  <si>
    <t>CEB</t>
  </si>
  <si>
    <t>Switzerland</t>
  </si>
  <si>
    <t>CHE</t>
  </si>
  <si>
    <t>Channel Islands</t>
  </si>
  <si>
    <t>CHI</t>
  </si>
  <si>
    <t>Chile</t>
  </si>
  <si>
    <t>CHL</t>
  </si>
  <si>
    <t>China</t>
  </si>
  <si>
    <t>CHN</t>
  </si>
  <si>
    <t>Cote d'Ivoire</t>
  </si>
  <si>
    <t>CIV</t>
  </si>
  <si>
    <t>Cameroon</t>
  </si>
  <si>
    <t>CMR</t>
  </si>
  <si>
    <t>Congo, Dem. Rep.</t>
  </si>
  <si>
    <t>COD</t>
  </si>
  <si>
    <t>Congo, Rep.</t>
  </si>
  <si>
    <t>COG</t>
  </si>
  <si>
    <t>Colombia</t>
  </si>
  <si>
    <t>COL</t>
  </si>
  <si>
    <t>Comoros</t>
  </si>
  <si>
    <t>COM</t>
  </si>
  <si>
    <t>Cabo Verde</t>
  </si>
  <si>
    <t>CPV</t>
  </si>
  <si>
    <t>Costa Rica</t>
  </si>
  <si>
    <t>CRI</t>
  </si>
  <si>
    <t>Caribbean small states</t>
  </si>
  <si>
    <t>CSS</t>
  </si>
  <si>
    <t>Cuba</t>
  </si>
  <si>
    <t>CUB</t>
  </si>
  <si>
    <t>Curacao</t>
  </si>
  <si>
    <t>CUW</t>
  </si>
  <si>
    <t>Cayman Islands</t>
  </si>
  <si>
    <t>CYM</t>
  </si>
  <si>
    <t>Cyprus</t>
  </si>
  <si>
    <t>CYP</t>
  </si>
  <si>
    <t>Czech Republic</t>
  </si>
  <si>
    <t>CZE</t>
  </si>
  <si>
    <t>Germany</t>
  </si>
  <si>
    <t>DEU</t>
  </si>
  <si>
    <t>Djibouti</t>
  </si>
  <si>
    <t>DJI</t>
  </si>
  <si>
    <t>Dominica</t>
  </si>
  <si>
    <t>DMA</t>
  </si>
  <si>
    <t>Denmark</t>
  </si>
  <si>
    <t>DNK</t>
  </si>
  <si>
    <t>Dominican Republic</t>
  </si>
  <si>
    <t>DOM</t>
  </si>
  <si>
    <t>Algeria</t>
  </si>
  <si>
    <t>DZA</t>
  </si>
  <si>
    <t>East Asia &amp; Pacific (excluding high income)</t>
  </si>
  <si>
    <t>EAP</t>
  </si>
  <si>
    <t>Early-demographic dividend</t>
  </si>
  <si>
    <t>EAR</t>
  </si>
  <si>
    <t>East Asia &amp; Pacific</t>
  </si>
  <si>
    <t>EAS</t>
  </si>
  <si>
    <t>Europe &amp; Central Asia (excluding high income)</t>
  </si>
  <si>
    <t>ECA</t>
  </si>
  <si>
    <t>Europe &amp; Central Asia</t>
  </si>
  <si>
    <t>ECS</t>
  </si>
  <si>
    <t>Ecuador</t>
  </si>
  <si>
    <t>ECU</t>
  </si>
  <si>
    <t>Egypt, Arab Rep.</t>
  </si>
  <si>
    <t>EGY</t>
  </si>
  <si>
    <t>Euro area</t>
  </si>
  <si>
    <t>EMU</t>
  </si>
  <si>
    <t>Eritrea</t>
  </si>
  <si>
    <t>ERI</t>
  </si>
  <si>
    <t>Spain</t>
  </si>
  <si>
    <t>ESP</t>
  </si>
  <si>
    <t>Estonia</t>
  </si>
  <si>
    <t>EST</t>
  </si>
  <si>
    <t>Ethiopia</t>
  </si>
  <si>
    <t>ETH</t>
  </si>
  <si>
    <t>European Union</t>
  </si>
  <si>
    <t>EUU</t>
  </si>
  <si>
    <t>Fragile and conflict affected situations</t>
  </si>
  <si>
    <t>FCS</t>
  </si>
  <si>
    <t>Finland</t>
  </si>
  <si>
    <t>FIN</t>
  </si>
  <si>
    <t>Fiji</t>
  </si>
  <si>
    <t>FJI</t>
  </si>
  <si>
    <t>France</t>
  </si>
  <si>
    <t>FRA</t>
  </si>
  <si>
    <t>Faroe Islands</t>
  </si>
  <si>
    <t>FRO</t>
  </si>
  <si>
    <t>Micronesia, Fed. Sts.</t>
  </si>
  <si>
    <t>FSM</t>
  </si>
  <si>
    <t>Gabon</t>
  </si>
  <si>
    <t>GAB</t>
  </si>
  <si>
    <t>United Kingdom</t>
  </si>
  <si>
    <t>GBR</t>
  </si>
  <si>
    <t>Georgia</t>
  </si>
  <si>
    <t>GEO</t>
  </si>
  <si>
    <t>Ghana</t>
  </si>
  <si>
    <t>GHA</t>
  </si>
  <si>
    <t>Gibraltar</t>
  </si>
  <si>
    <t>GIB</t>
  </si>
  <si>
    <t>Guinea</t>
  </si>
  <si>
    <t>GIN</t>
  </si>
  <si>
    <t>Gambia, The</t>
  </si>
  <si>
    <t>GMB</t>
  </si>
  <si>
    <t>Guinea-Bissau</t>
  </si>
  <si>
    <t>GNB</t>
  </si>
  <si>
    <t>Equatorial Guinea</t>
  </si>
  <si>
    <t>GNQ</t>
  </si>
  <si>
    <t>Greece</t>
  </si>
  <si>
    <t>GRC</t>
  </si>
  <si>
    <t>Grenada</t>
  </si>
  <si>
    <t>GRD</t>
  </si>
  <si>
    <t>Greenland</t>
  </si>
  <si>
    <t>GRL</t>
  </si>
  <si>
    <t>Guatemala</t>
  </si>
  <si>
    <t>GTM</t>
  </si>
  <si>
    <t>Guam</t>
  </si>
  <si>
    <t>GUM</t>
  </si>
  <si>
    <t>Guyana</t>
  </si>
  <si>
    <t>GUY</t>
  </si>
  <si>
    <t>High income</t>
  </si>
  <si>
    <t>HIC</t>
  </si>
  <si>
    <t>Hong Kong SAR, China</t>
  </si>
  <si>
    <t>HKG</t>
  </si>
  <si>
    <t>Honduras</t>
  </si>
  <si>
    <t>HND</t>
  </si>
  <si>
    <t>Heavily indebted poor countries (HIPC)</t>
  </si>
  <si>
    <t>HPC</t>
  </si>
  <si>
    <t>Croatia</t>
  </si>
  <si>
    <t>HRV</t>
  </si>
  <si>
    <t>Haiti</t>
  </si>
  <si>
    <t>HTI</t>
  </si>
  <si>
    <t>Hungary</t>
  </si>
  <si>
    <t>HUN</t>
  </si>
  <si>
    <t>IBRD only</t>
  </si>
  <si>
    <t>IBD</t>
  </si>
  <si>
    <t>IDA &amp; IBRD total</t>
  </si>
  <si>
    <t>IBT</t>
  </si>
  <si>
    <t>IDA total</t>
  </si>
  <si>
    <t>IDA</t>
  </si>
  <si>
    <t>IDA blend</t>
  </si>
  <si>
    <t>IDB</t>
  </si>
  <si>
    <t>Indonesia</t>
  </si>
  <si>
    <t>IDN</t>
  </si>
  <si>
    <t>IDA only</t>
  </si>
  <si>
    <t>IDX</t>
  </si>
  <si>
    <t>Isle of Man</t>
  </si>
  <si>
    <t>IMN</t>
  </si>
  <si>
    <t>India</t>
  </si>
  <si>
    <t>IND</t>
  </si>
  <si>
    <t>Not classified</t>
  </si>
  <si>
    <t>INX</t>
  </si>
  <si>
    <t>Ireland</t>
  </si>
  <si>
    <t>IRL</t>
  </si>
  <si>
    <t>Iran, Islamic Rep.</t>
  </si>
  <si>
    <t>IRN</t>
  </si>
  <si>
    <t>Iraq</t>
  </si>
  <si>
    <t>IRQ</t>
  </si>
  <si>
    <t>Iceland</t>
  </si>
  <si>
    <t>ISL</t>
  </si>
  <si>
    <t>Israel</t>
  </si>
  <si>
    <t>ISR</t>
  </si>
  <si>
    <t>Italy</t>
  </si>
  <si>
    <t>ITA</t>
  </si>
  <si>
    <t>Jamaica</t>
  </si>
  <si>
    <t>JAM</t>
  </si>
  <si>
    <t>Jordan</t>
  </si>
  <si>
    <t>JOR</t>
  </si>
  <si>
    <t>Japan</t>
  </si>
  <si>
    <t>JPN</t>
  </si>
  <si>
    <t>Kazakhstan</t>
  </si>
  <si>
    <t>KAZ</t>
  </si>
  <si>
    <t>Kenya</t>
  </si>
  <si>
    <t>KEN</t>
  </si>
  <si>
    <t>Kyrgyz Republic</t>
  </si>
  <si>
    <t>KGZ</t>
  </si>
  <si>
    <t>Cambodia</t>
  </si>
  <si>
    <t>KHM</t>
  </si>
  <si>
    <t>Kiribati</t>
  </si>
  <si>
    <t>KIR</t>
  </si>
  <si>
    <t>St. Kitts and Nevis</t>
  </si>
  <si>
    <t>KNA</t>
  </si>
  <si>
    <t>Korea, Rep.</t>
  </si>
  <si>
    <t>KOR</t>
  </si>
  <si>
    <t>Kuwait</t>
  </si>
  <si>
    <t>KWT</t>
  </si>
  <si>
    <t>Latin America &amp; Caribbean (excluding high income)</t>
  </si>
  <si>
    <t>LAC</t>
  </si>
  <si>
    <t>Lao PDR</t>
  </si>
  <si>
    <t>LAO</t>
  </si>
  <si>
    <t>Lebanon</t>
  </si>
  <si>
    <t>LBN</t>
  </si>
  <si>
    <t>Liberia</t>
  </si>
  <si>
    <t>LBR</t>
  </si>
  <si>
    <t>Libya</t>
  </si>
  <si>
    <t>LBY</t>
  </si>
  <si>
    <t>St. Lucia</t>
  </si>
  <si>
    <t>LCA</t>
  </si>
  <si>
    <t>Latin America &amp; Caribbean</t>
  </si>
  <si>
    <t>LCN</t>
  </si>
  <si>
    <t>Least developed countries: UN classification</t>
  </si>
  <si>
    <t>LDC</t>
  </si>
  <si>
    <t>Low income</t>
  </si>
  <si>
    <t>LIC</t>
  </si>
  <si>
    <t>Liechtenstein</t>
  </si>
  <si>
    <t>LIE</t>
  </si>
  <si>
    <t>Sri Lanka</t>
  </si>
  <si>
    <t>LKA</t>
  </si>
  <si>
    <t>Lower middle income</t>
  </si>
  <si>
    <t>LMC</t>
  </si>
  <si>
    <t>Low &amp; middle income</t>
  </si>
  <si>
    <t>LMY</t>
  </si>
  <si>
    <t>Lesotho</t>
  </si>
  <si>
    <t>LSO</t>
  </si>
  <si>
    <t>Late-demographic dividend</t>
  </si>
  <si>
    <t>LTE</t>
  </si>
  <si>
    <t>Lithuania</t>
  </si>
  <si>
    <t>LTU</t>
  </si>
  <si>
    <t>Luxembourg</t>
  </si>
  <si>
    <t>LUX</t>
  </si>
  <si>
    <t>Latvia</t>
  </si>
  <si>
    <t>LVA</t>
  </si>
  <si>
    <t>Macao SAR, China</t>
  </si>
  <si>
    <t>MAC</t>
  </si>
  <si>
    <t>St. Martin (French part)</t>
  </si>
  <si>
    <t>MAF</t>
  </si>
  <si>
    <t>Morocco</t>
  </si>
  <si>
    <t>MAR</t>
  </si>
  <si>
    <t>Monaco</t>
  </si>
  <si>
    <t>MCO</t>
  </si>
  <si>
    <t>Moldova</t>
  </si>
  <si>
    <t>MDA</t>
  </si>
  <si>
    <t>Madagascar</t>
  </si>
  <si>
    <t>MDG</t>
  </si>
  <si>
    <t>Maldives</t>
  </si>
  <si>
    <t>MDV</t>
  </si>
  <si>
    <t>Middle East &amp; North Africa</t>
  </si>
  <si>
    <t>MEA</t>
  </si>
  <si>
    <t>Mexico</t>
  </si>
  <si>
    <t>MEX</t>
  </si>
  <si>
    <t>Marshall Islands</t>
  </si>
  <si>
    <t>MHL</t>
  </si>
  <si>
    <t>Middle income</t>
  </si>
  <si>
    <t>MIC</t>
  </si>
  <si>
    <t>Macedonia, FYR</t>
  </si>
  <si>
    <t>MKD</t>
  </si>
  <si>
    <t>Mali</t>
  </si>
  <si>
    <t>MLI</t>
  </si>
  <si>
    <t>Malta</t>
  </si>
  <si>
    <t>MLT</t>
  </si>
  <si>
    <t>Myanmar</t>
  </si>
  <si>
    <t>MMR</t>
  </si>
  <si>
    <t>Middle East &amp; North Africa (excluding high income)</t>
  </si>
  <si>
    <t>MNA</t>
  </si>
  <si>
    <t>Montenegro</t>
  </si>
  <si>
    <t>MNE</t>
  </si>
  <si>
    <t>Mongolia</t>
  </si>
  <si>
    <t>MNG</t>
  </si>
  <si>
    <t>Northern Mariana Islands</t>
  </si>
  <si>
    <t>MNP</t>
  </si>
  <si>
    <t>Mozambique</t>
  </si>
  <si>
    <t>MOZ</t>
  </si>
  <si>
    <t>Mauritania</t>
  </si>
  <si>
    <t>MRT</t>
  </si>
  <si>
    <t>Mauritius</t>
  </si>
  <si>
    <t>MUS</t>
  </si>
  <si>
    <t>Malawi</t>
  </si>
  <si>
    <t>MWI</t>
  </si>
  <si>
    <t>Malaysia</t>
  </si>
  <si>
    <t>MYS</t>
  </si>
  <si>
    <t>North America</t>
  </si>
  <si>
    <t>NAC</t>
  </si>
  <si>
    <t>Namibia</t>
  </si>
  <si>
    <t>NAM</t>
  </si>
  <si>
    <t>New Caledonia</t>
  </si>
  <si>
    <t>NCL</t>
  </si>
  <si>
    <t>Niger</t>
  </si>
  <si>
    <t>NER</t>
  </si>
  <si>
    <t>Nigeria</t>
  </si>
  <si>
    <t>NGA</t>
  </si>
  <si>
    <t>Nicaragua</t>
  </si>
  <si>
    <t>NIC</t>
  </si>
  <si>
    <t>Netherlands</t>
  </si>
  <si>
    <t>NLD</t>
  </si>
  <si>
    <t>Norway</t>
  </si>
  <si>
    <t>NOR</t>
  </si>
  <si>
    <t>Nepal</t>
  </si>
  <si>
    <t>NPL</t>
  </si>
  <si>
    <t>Nauru</t>
  </si>
  <si>
    <t>NRU</t>
  </si>
  <si>
    <t>New Zealand</t>
  </si>
  <si>
    <t>NZL</t>
  </si>
  <si>
    <t>OECD members</t>
  </si>
  <si>
    <t>OED</t>
  </si>
  <si>
    <t>Oman</t>
  </si>
  <si>
    <t>OMN</t>
  </si>
  <si>
    <t>Other small states</t>
  </si>
  <si>
    <t>OSS</t>
  </si>
  <si>
    <t>Pakistan</t>
  </si>
  <si>
    <t>PAK</t>
  </si>
  <si>
    <t>Panama</t>
  </si>
  <si>
    <t>PAN</t>
  </si>
  <si>
    <t>Peru</t>
  </si>
  <si>
    <t>PER</t>
  </si>
  <si>
    <t>Philippines</t>
  </si>
  <si>
    <t>PHL</t>
  </si>
  <si>
    <t>Palau</t>
  </si>
  <si>
    <t>PLW</t>
  </si>
  <si>
    <t>Papua New Guinea</t>
  </si>
  <si>
    <t>PNG</t>
  </si>
  <si>
    <t>Poland</t>
  </si>
  <si>
    <t>POL</t>
  </si>
  <si>
    <t>Pre-demographic dividend</t>
  </si>
  <si>
    <t>PRE</t>
  </si>
  <si>
    <t>Puerto Rico</t>
  </si>
  <si>
    <t>PRI</t>
  </si>
  <si>
    <t>Korea, Dem. People’s Rep.</t>
  </si>
  <si>
    <t>PRK</t>
  </si>
  <si>
    <t>Portugal</t>
  </si>
  <si>
    <t>PRT</t>
  </si>
  <si>
    <t>Paraguay</t>
  </si>
  <si>
    <t>PRY</t>
  </si>
  <si>
    <t>West Bank and Gaza</t>
  </si>
  <si>
    <t>PSE</t>
  </si>
  <si>
    <t>Pacific island small states</t>
  </si>
  <si>
    <t>PSS</t>
  </si>
  <si>
    <t>Post-demographic dividend</t>
  </si>
  <si>
    <t>PST</t>
  </si>
  <si>
    <t>French Polynesia</t>
  </si>
  <si>
    <t>PYF</t>
  </si>
  <si>
    <t>Qatar</t>
  </si>
  <si>
    <t>QAT</t>
  </si>
  <si>
    <t>Romania</t>
  </si>
  <si>
    <t>ROU</t>
  </si>
  <si>
    <t>Russian Federation</t>
  </si>
  <si>
    <t>RUS</t>
  </si>
  <si>
    <t>Rwanda</t>
  </si>
  <si>
    <t>RWA</t>
  </si>
  <si>
    <t>South Asia</t>
  </si>
  <si>
    <t>SAS</t>
  </si>
  <si>
    <t>Saudi Arabia</t>
  </si>
  <si>
    <t>SAU</t>
  </si>
  <si>
    <t>Sudan</t>
  </si>
  <si>
    <t>SDN</t>
  </si>
  <si>
    <t>Senegal</t>
  </si>
  <si>
    <t>SEN</t>
  </si>
  <si>
    <t>Singapore</t>
  </si>
  <si>
    <t>SGP</t>
  </si>
  <si>
    <t>Solomon Islands</t>
  </si>
  <si>
    <t>SLB</t>
  </si>
  <si>
    <t>Sierra Leone</t>
  </si>
  <si>
    <t>SLE</t>
  </si>
  <si>
    <t>El Salvador</t>
  </si>
  <si>
    <t>SLV</t>
  </si>
  <si>
    <t>San Marino</t>
  </si>
  <si>
    <t>SMR</t>
  </si>
  <si>
    <t>Somalia</t>
  </si>
  <si>
    <t>SOM</t>
  </si>
  <si>
    <t>Serbia</t>
  </si>
  <si>
    <t>SRB</t>
  </si>
  <si>
    <t>Sub-Saharan Africa (excluding high income)</t>
  </si>
  <si>
    <t>SSA</t>
  </si>
  <si>
    <t>South Sudan</t>
  </si>
  <si>
    <t>SSD</t>
  </si>
  <si>
    <t>Sub-Saharan Africa</t>
  </si>
  <si>
    <t>SSF</t>
  </si>
  <si>
    <t>Small states</t>
  </si>
  <si>
    <t>SST</t>
  </si>
  <si>
    <t>Sao Tome and Principe</t>
  </si>
  <si>
    <t>STP</t>
  </si>
  <si>
    <t>Suriname</t>
  </si>
  <si>
    <t>SUR</t>
  </si>
  <si>
    <t>Slovak Republic</t>
  </si>
  <si>
    <t>SVK</t>
  </si>
  <si>
    <t>Slovenia</t>
  </si>
  <si>
    <t>SVN</t>
  </si>
  <si>
    <t>Sweden</t>
  </si>
  <si>
    <t>SWE</t>
  </si>
  <si>
    <t>Swaziland</t>
  </si>
  <si>
    <t>SWZ</t>
  </si>
  <si>
    <t>Sint Maarten (Dutch part)</t>
  </si>
  <si>
    <t>SXM</t>
  </si>
  <si>
    <t>Seychelles</t>
  </si>
  <si>
    <t>SYC</t>
  </si>
  <si>
    <t>Syrian Arab Republic</t>
  </si>
  <si>
    <t>SYR</t>
  </si>
  <si>
    <t>Turks and Caicos Islands</t>
  </si>
  <si>
    <t>TCA</t>
  </si>
  <si>
    <t>Chad</t>
  </si>
  <si>
    <t>TCD</t>
  </si>
  <si>
    <t>East Asia &amp; Pacific (IDA &amp; IBRD countries)</t>
  </si>
  <si>
    <t>TEA</t>
  </si>
  <si>
    <t>Europe &amp; Central Asia (IDA &amp; IBRD countries)</t>
  </si>
  <si>
    <t>TEC</t>
  </si>
  <si>
    <t>Togo</t>
  </si>
  <si>
    <t>TGO</t>
  </si>
  <si>
    <t>Thailand</t>
  </si>
  <si>
    <t>THA</t>
  </si>
  <si>
    <t>Tajikistan</t>
  </si>
  <si>
    <t>TJK</t>
  </si>
  <si>
    <t>Turkmenistan</t>
  </si>
  <si>
    <t>TKM</t>
  </si>
  <si>
    <t>Latin America &amp; the Caribbean (IDA &amp; IBRD countries)</t>
  </si>
  <si>
    <t>TLA</t>
  </si>
  <si>
    <t>Timor-Leste</t>
  </si>
  <si>
    <t>TLS</t>
  </si>
  <si>
    <t>Middle East &amp; North Africa (IDA &amp; IBRD countries)</t>
  </si>
  <si>
    <t>TMN</t>
  </si>
  <si>
    <t>Tonga</t>
  </si>
  <si>
    <t>TON</t>
  </si>
  <si>
    <t>South Asia (IDA &amp; IBRD)</t>
  </si>
  <si>
    <t>TSA</t>
  </si>
  <si>
    <t>Sub-Saharan Africa (IDA &amp; IBRD countries)</t>
  </si>
  <si>
    <t>TSS</t>
  </si>
  <si>
    <t>Trinidad and Tobago</t>
  </si>
  <si>
    <t>TTO</t>
  </si>
  <si>
    <t>Tunisia</t>
  </si>
  <si>
    <t>TUN</t>
  </si>
  <si>
    <t>Turkey</t>
  </si>
  <si>
    <t>TUR</t>
  </si>
  <si>
    <t>Tuvalu</t>
  </si>
  <si>
    <t>TUV</t>
  </si>
  <si>
    <t>Tanzania</t>
  </si>
  <si>
    <t>TZA</t>
  </si>
  <si>
    <t>Uganda</t>
  </si>
  <si>
    <t>UGA</t>
  </si>
  <si>
    <t>Ukraine</t>
  </si>
  <si>
    <t>UKR</t>
  </si>
  <si>
    <t>Upper middle income</t>
  </si>
  <si>
    <t>UMC</t>
  </si>
  <si>
    <t>Uruguay</t>
  </si>
  <si>
    <t>URY</t>
  </si>
  <si>
    <t>United States</t>
  </si>
  <si>
    <t>USA</t>
  </si>
  <si>
    <t>Uzbekistan</t>
  </si>
  <si>
    <t>UZB</t>
  </si>
  <si>
    <t>St. Vincent and the Grenadines</t>
  </si>
  <si>
    <t>VCT</t>
  </si>
  <si>
    <t>Venezuela, RB</t>
  </si>
  <si>
    <t>VEN</t>
  </si>
  <si>
    <t>British Virgin Islands</t>
  </si>
  <si>
    <t>VGB</t>
  </si>
  <si>
    <t>Virgin Islands (U.S.)</t>
  </si>
  <si>
    <t>VIR</t>
  </si>
  <si>
    <t>Vietnam</t>
  </si>
  <si>
    <t>VNM</t>
  </si>
  <si>
    <t>Vanuatu</t>
  </si>
  <si>
    <t>VUT</t>
  </si>
  <si>
    <t>World</t>
  </si>
  <si>
    <t>WLD</t>
  </si>
  <si>
    <t>Samoa</t>
  </si>
  <si>
    <t>WSM</t>
  </si>
  <si>
    <t>Kosovo</t>
  </si>
  <si>
    <t>XKX</t>
  </si>
  <si>
    <t>Yemen, Rep.</t>
  </si>
  <si>
    <t>YEM</t>
  </si>
  <si>
    <t>South Africa</t>
  </si>
  <si>
    <t>ZAF</t>
  </si>
  <si>
    <t>Zambia</t>
  </si>
  <si>
    <t>ZMB</t>
  </si>
  <si>
    <t>Zimbabwe</t>
  </si>
  <si>
    <t>ZWE</t>
  </si>
  <si>
    <t>(2004-2006 = 100)</t>
  </si>
  <si>
    <t>Fuel exports (% of merchandise exports)</t>
  </si>
  <si>
    <t>TX.VAL.FUEL.ZS.UN</t>
  </si>
  <si>
    <t>Indicator</t>
  </si>
  <si>
    <t>Scale</t>
  </si>
  <si>
    <t>Base Year</t>
  </si>
  <si>
    <t>National Currency per SDR, End of period</t>
  </si>
  <si>
    <t>Rate</t>
  </si>
  <si>
    <t>Units</t>
  </si>
  <si>
    <t>National Currency per SDR, Period average</t>
  </si>
  <si>
    <t>National Currency per U.S. Dollar, end of period</t>
  </si>
  <si>
    <t>National Currency per US Dollar, Period Average</t>
  </si>
  <si>
    <t>Nominal Effective Exchange Rate, Trade Partners by Consumer Price Index</t>
  </si>
  <si>
    <t>Index</t>
  </si>
  <si>
    <t>Real Effective Exchange Rate, based on Consumer Price Index</t>
  </si>
  <si>
    <t>...</t>
  </si>
  <si>
    <t>Inflation, consumer prices (annual %)</t>
  </si>
  <si>
    <t>FP.CPI.TOTL.ZG</t>
  </si>
  <si>
    <t>2017*</t>
  </si>
  <si>
    <t>https://www.imf.org/external/pubs/ft/weo/2017/01/weodata/weoselgr.aspx</t>
  </si>
  <si>
    <t>Câmbio médio</t>
  </si>
  <si>
    <t>Inflação VEN</t>
  </si>
  <si>
    <t>Inflação USA</t>
  </si>
  <si>
    <t>Diferencial inflação USA</t>
  </si>
  <si>
    <t>Variação câmbio médio</t>
  </si>
  <si>
    <t>1989 = 100</t>
  </si>
  <si>
    <t>Venezuela</t>
  </si>
  <si>
    <t>Países Árabes</t>
  </si>
  <si>
    <t>USD</t>
  </si>
  <si>
    <t>E.U.A.</t>
  </si>
  <si>
    <t xml:space="preserve">                     DIPRO (b)</t>
  </si>
  <si>
    <t xml:space="preserve">           SICAD (c)</t>
  </si>
  <si>
    <t xml:space="preserve">        Convenio Cambiario N° 33 (d)</t>
  </si>
  <si>
    <t xml:space="preserve">    (a) Cotización Reuters DIV/US$</t>
  </si>
  <si>
    <t xml:space="preserve">                    Bs./DIV  (b)               </t>
  </si>
  <si>
    <t xml:space="preserve">   Moneda/País</t>
  </si>
  <si>
    <t xml:space="preserve">     Compra (BID)</t>
  </si>
  <si>
    <t xml:space="preserve">       Venta (ASK)</t>
  </si>
  <si>
    <t xml:space="preserve">   Compra (BID)/Venta (ASK)</t>
  </si>
  <si>
    <t xml:space="preserve">         Compra (BID)</t>
  </si>
  <si>
    <t xml:space="preserve">           Venta (ASK)</t>
  </si>
  <si>
    <t xml:space="preserve">                      SICAD II </t>
  </si>
  <si>
    <t xml:space="preserve">                        Bs./DIV</t>
  </si>
  <si>
    <t xml:space="preserve">     Venta (ASK)</t>
  </si>
  <si>
    <t>A partir de 20/8/2014</t>
  </si>
  <si>
    <t>VARIACIONES DEL ÍNDICE NACIONAL DE PRECIOS AL CONSUMIDOR</t>
  </si>
  <si>
    <t>(Porcentaje)</t>
  </si>
  <si>
    <t>ÍNDICE GENERAL (NACIONAL)</t>
  </si>
  <si>
    <t>ALIMENTOS Y BEBIDAS NO ALCOHÓLICAS</t>
  </si>
  <si>
    <t>BEBIDAS ALCOHÓLICAS Y TABACO</t>
  </si>
  <si>
    <t>VESTIDO Y CALZADO</t>
  </si>
  <si>
    <t>ALQUILER DE VIVIENDA</t>
  </si>
  <si>
    <t>SERVICIOS DE VIVIENDA EXCEPTO TELÉFONO</t>
  </si>
  <si>
    <t xml:space="preserve">EQUIPAMIENTO DEL HOGAR </t>
  </si>
  <si>
    <t>ESPARCIMIENTO</t>
  </si>
  <si>
    <t>SERVICIOS</t>
  </si>
  <si>
    <t>RESTAURANTES</t>
  </si>
  <si>
    <t>BIENES</t>
  </si>
  <si>
    <t xml:space="preserve">  PERÍODO</t>
  </si>
  <si>
    <t>SALUD</t>
  </si>
  <si>
    <t>TRANSPORTE</t>
  </si>
  <si>
    <t>COMUNICACIONES</t>
  </si>
  <si>
    <t>Y</t>
  </si>
  <si>
    <t>DE</t>
  </si>
  <si>
    <t>Y SERVICIOS</t>
  </si>
  <si>
    <t>CULTURA</t>
  </si>
  <si>
    <t>EDUCACIÓN</t>
  </si>
  <si>
    <t>HOTELES</t>
  </si>
  <si>
    <t>DIVERSOS</t>
  </si>
  <si>
    <t>VARIACIONES PROMEDIOS</t>
  </si>
  <si>
    <t>2015 (*)</t>
  </si>
  <si>
    <t>VARIACIONES ACUMULADAS (PUNTUALES DIC./DIC.)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</si>
  <si>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</si>
  <si>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</si>
  <si>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</si>
  <si>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</si>
  <si>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</si>
  <si>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</si>
  <si>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</si>
  <si>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</si>
  <si>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</si>
  <si>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</si>
  <si>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</si>
  <si>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</si>
  <si>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Variaciones</t>
  </si>
  <si>
    <t>Dic.15/Dic.14</t>
  </si>
  <si>
    <t>Dic.14/Dic.13</t>
  </si>
  <si>
    <t>_</t>
  </si>
  <si>
    <t>X Ene-Dic.15</t>
  </si>
  <si>
    <t>X Ene-Dic.14</t>
  </si>
  <si>
    <t>}</t>
  </si>
  <si>
    <t>X Ene-Dic.13</t>
  </si>
  <si>
    <t>Fuente: B.C.V.-INE</t>
  </si>
  <si>
    <t>Hogares pobres por ingreso, 1er semestre 1997-1er semestre 2015</t>
  </si>
  <si>
    <t>Situación de Pobreza</t>
  </si>
  <si>
    <t>1er Semestre</t>
  </si>
  <si>
    <t>2do Semestre</t>
  </si>
  <si>
    <t xml:space="preserve">Total </t>
  </si>
  <si>
    <t xml:space="preserve">    Total Declarado</t>
  </si>
  <si>
    <t xml:space="preserve">       No Pobres</t>
  </si>
  <si>
    <t xml:space="preserve">         No Pobres (%)</t>
  </si>
  <si>
    <t xml:space="preserve">       Pobres</t>
  </si>
  <si>
    <t xml:space="preserve">       Pobres (%)</t>
  </si>
  <si>
    <t xml:space="preserve">          Pobres No Extremos</t>
  </si>
  <si>
    <t xml:space="preserve">         Pobres No Extremos (%)</t>
  </si>
  <si>
    <t xml:space="preserve">          Pobres Extremos</t>
  </si>
  <si>
    <t xml:space="preserve">         Pobres Extremos (%)</t>
  </si>
  <si>
    <r>
      <rPr>
        <b/>
        <sz val="10"/>
        <color indexed="8"/>
        <rFont val="Arial"/>
        <family val="2"/>
      </rPr>
      <t xml:space="preserve">Fuente: </t>
    </r>
    <r>
      <rPr>
        <sz val="10"/>
        <color indexed="8"/>
        <rFont val="Arial"/>
        <family val="2"/>
      </rPr>
      <t>Encuesta de Hogares por Muestreo   Instituto Nacional de Estadística, INE</t>
    </r>
  </si>
  <si>
    <t xml:space="preserve"> </t>
  </si>
  <si>
    <t>1997.I</t>
  </si>
  <si>
    <t>1997.II</t>
  </si>
  <si>
    <t>1998.I</t>
  </si>
  <si>
    <t>1998.II</t>
  </si>
  <si>
    <t>1999.I</t>
  </si>
  <si>
    <t>1999.II</t>
  </si>
  <si>
    <t>2000.I</t>
  </si>
  <si>
    <t>2000.II</t>
  </si>
  <si>
    <t>2001.I</t>
  </si>
  <si>
    <t>2001.II</t>
  </si>
  <si>
    <t>2002.I</t>
  </si>
  <si>
    <t>2002.II</t>
  </si>
  <si>
    <t>2003.1</t>
  </si>
  <si>
    <t>2003.II</t>
  </si>
  <si>
    <t>2004.II</t>
  </si>
  <si>
    <t>2005.I</t>
  </si>
  <si>
    <t>2005.II</t>
  </si>
  <si>
    <t>2006.I</t>
  </si>
  <si>
    <t>2006.II</t>
  </si>
  <si>
    <t>2007.I</t>
  </si>
  <si>
    <t>2007.II</t>
  </si>
  <si>
    <t>2008.I</t>
  </si>
  <si>
    <t>2008.II</t>
  </si>
  <si>
    <t>2009.I</t>
  </si>
  <si>
    <t>2009.II</t>
  </si>
  <si>
    <t>2010.I</t>
  </si>
  <si>
    <t>2010.II</t>
  </si>
  <si>
    <t>2011.I</t>
  </si>
  <si>
    <t>2011.II</t>
  </si>
  <si>
    <t>2012.I</t>
  </si>
  <si>
    <t>2012.II</t>
  </si>
  <si>
    <t>2013.I</t>
  </si>
  <si>
    <t>2013.II</t>
  </si>
  <si>
    <t>2014.I</t>
  </si>
  <si>
    <t>2014.II</t>
  </si>
  <si>
    <t>2015.I</t>
  </si>
  <si>
    <t>Pobreza</t>
  </si>
  <si>
    <t>Pobreza extrema</t>
  </si>
  <si>
    <t>2004.I</t>
  </si>
  <si>
    <t>Coeficiente de GINI y quintiles del ingreso percápita de los hogares, 1997-2015</t>
  </si>
  <si>
    <t>Coeficiente Gini y Quintiles</t>
  </si>
  <si>
    <t>Coeficiente de Gini</t>
  </si>
  <si>
    <t>Quintiles del Ingreso Percápita de los hogares</t>
  </si>
  <si>
    <t xml:space="preserve">      20% Más Pobre</t>
  </si>
  <si>
    <t xml:space="preserve">      Quintil 2</t>
  </si>
  <si>
    <t xml:space="preserve">      Quintil Intermedio</t>
  </si>
  <si>
    <t xml:space="preserve">      Quintil 4</t>
  </si>
  <si>
    <t xml:space="preserve">      20% Más Rico</t>
  </si>
  <si>
    <r>
      <t xml:space="preserve">Nota: </t>
    </r>
    <r>
      <rPr>
        <sz val="10"/>
        <rFont val="Arial"/>
        <family val="2"/>
        <charset val="1"/>
      </rPr>
      <t>1eros semestres de cada año. No se incluyen hogares con ingresos iguales a cero</t>
    </r>
    <r>
      <rPr>
        <b/>
        <sz val="10"/>
        <rFont val="Arial"/>
        <family val="2"/>
        <charset val="1"/>
      </rPr>
      <t xml:space="preserve">    Fuente:</t>
    </r>
    <r>
      <rPr>
        <sz val="10"/>
        <rFont val="Arial"/>
        <family val="2"/>
        <charset val="1"/>
      </rPr>
      <t xml:space="preserve"> - Encuesta de Hogares por Muestreo   - Instituto Nacional de Estadística, INE </t>
    </r>
  </si>
  <si>
    <t>Gini</t>
  </si>
  <si>
    <t>Renda apropriada pelos lares 20% mais ricos</t>
  </si>
  <si>
    <t>Fonte: INE</t>
  </si>
  <si>
    <t>Banco Mundial</t>
  </si>
  <si>
    <t>INE</t>
  </si>
  <si>
    <t>FMI</t>
  </si>
  <si>
    <t>GDP per capita growth (annual %)</t>
  </si>
  <si>
    <t>NY.GDP.PCAP.KD.ZG</t>
  </si>
  <si>
    <t>Variação PIB FMI</t>
  </si>
  <si>
    <t>Crescimento populacional FMI</t>
  </si>
  <si>
    <t>Fatores de multiplicação</t>
  </si>
  <si>
    <t>1961-63</t>
  </si>
  <si>
    <t>1964-69</t>
  </si>
  <si>
    <t>1970-79</t>
  </si>
  <si>
    <t>1980-89</t>
  </si>
  <si>
    <t>1990-93</t>
  </si>
  <si>
    <t>1995-02</t>
  </si>
  <si>
    <t>2003-10</t>
  </si>
  <si>
    <t>2011-14</t>
  </si>
  <si>
    <t>2003-2008</t>
  </si>
  <si>
    <t>2009-2016</t>
  </si>
  <si>
    <t>2003-2016</t>
  </si>
  <si>
    <t>1964-1984</t>
  </si>
  <si>
    <t>1981-83</t>
  </si>
  <si>
    <t>1990-92</t>
  </si>
  <si>
    <t>2014-16</t>
  </si>
  <si>
    <t>Itália</t>
  </si>
  <si>
    <t>Eurozona</t>
  </si>
  <si>
    <t>França</t>
  </si>
  <si>
    <t>Grécia</t>
  </si>
  <si>
    <t>Espanha</t>
  </si>
  <si>
    <t>Alemanha</t>
  </si>
  <si>
    <t>América Latina</t>
  </si>
  <si>
    <t>Brasil</t>
  </si>
  <si>
    <t>RESERVAS INTERNACIONALES</t>
  </si>
  <si>
    <t>FECHA</t>
  </si>
  <si>
    <t>BCV</t>
  </si>
  <si>
    <t>FEM (1)</t>
  </si>
  <si>
    <t xml:space="preserve">TOTAL </t>
  </si>
  <si>
    <t>(Millones de US$)</t>
  </si>
  <si>
    <t>30/12/2016</t>
  </si>
  <si>
    <t>29/12/2016</t>
  </si>
  <si>
    <t>28/12/2016</t>
  </si>
  <si>
    <t>27/12/2016</t>
  </si>
  <si>
    <t>26/12/2016</t>
  </si>
  <si>
    <t>23/12/2016</t>
  </si>
  <si>
    <t>22/12/2016</t>
  </si>
  <si>
    <t>21/12/2016</t>
  </si>
  <si>
    <t>20/12/2016</t>
  </si>
  <si>
    <t>19/12/2016</t>
  </si>
  <si>
    <t>16/12/2016</t>
  </si>
  <si>
    <t>15/12/2016</t>
  </si>
  <si>
    <t>14/12/2016</t>
  </si>
  <si>
    <t>13/12/2016</t>
  </si>
  <si>
    <t>09/12/2016</t>
  </si>
  <si>
    <t>08/12/2016</t>
  </si>
  <si>
    <t>07/12/2016</t>
  </si>
  <si>
    <t>06/12/2016</t>
  </si>
  <si>
    <t>05/12/2016</t>
  </si>
  <si>
    <t>02/12/2016</t>
  </si>
  <si>
    <t>01/12/2016</t>
  </si>
  <si>
    <t>30/11/2016</t>
  </si>
  <si>
    <t>29/11/2016</t>
  </si>
  <si>
    <t>28/11/2016</t>
  </si>
  <si>
    <t>25/11/2016</t>
  </si>
  <si>
    <t>24/11/2016</t>
  </si>
  <si>
    <t>23/11/2016</t>
  </si>
  <si>
    <t>22/11/2016</t>
  </si>
  <si>
    <t>21/11/2016</t>
  </si>
  <si>
    <t>18/11/2016</t>
  </si>
  <si>
    <t>17/11/2016</t>
  </si>
  <si>
    <t>16/11/2016</t>
  </si>
  <si>
    <t>15/11/2016</t>
  </si>
  <si>
    <t>14/11/2016</t>
  </si>
  <si>
    <t>11/11/2016</t>
  </si>
  <si>
    <t>10/11/2016</t>
  </si>
  <si>
    <t>09/11/2016</t>
  </si>
  <si>
    <t>08/11/2016</t>
  </si>
  <si>
    <t>04/11/2016</t>
  </si>
  <si>
    <t>03/11/2016</t>
  </si>
  <si>
    <t>02/11/2016</t>
  </si>
  <si>
    <t>01/11/2016</t>
  </si>
  <si>
    <t>31/10/2016</t>
  </si>
  <si>
    <t>28/10/2016</t>
  </si>
  <si>
    <t>27/10/2016</t>
  </si>
  <si>
    <t>26/10/2016</t>
  </si>
  <si>
    <t>25/10/2016</t>
  </si>
  <si>
    <t>24/10/2016</t>
  </si>
  <si>
    <t>21/10/2016</t>
  </si>
  <si>
    <t>20/10/2016</t>
  </si>
  <si>
    <t>19/10/2016</t>
  </si>
  <si>
    <t>18/10/2016</t>
  </si>
  <si>
    <t>17/10/2016</t>
  </si>
  <si>
    <t>14/10/2016</t>
  </si>
  <si>
    <t>13/10/2016</t>
  </si>
  <si>
    <t>11/10/2016</t>
  </si>
  <si>
    <t>10/10/2016</t>
  </si>
  <si>
    <t>07/10/2016</t>
  </si>
  <si>
    <t>06/10/2016</t>
  </si>
  <si>
    <t>05/10/2016</t>
  </si>
  <si>
    <t>04/10/2016</t>
  </si>
  <si>
    <t>03/10/2016</t>
  </si>
  <si>
    <t>30/09/2016</t>
  </si>
  <si>
    <t>29/09/2016</t>
  </si>
  <si>
    <t>28/09/2016</t>
  </si>
  <si>
    <t>27/09/2016</t>
  </si>
  <si>
    <t>26/09/2016</t>
  </si>
  <si>
    <t>23/09/2016</t>
  </si>
  <si>
    <t>22/09/2016</t>
  </si>
  <si>
    <t>21/09/2016</t>
  </si>
  <si>
    <t>20/09/2016</t>
  </si>
  <si>
    <t>19/09/2016</t>
  </si>
  <si>
    <t>16/09/2016</t>
  </si>
  <si>
    <t>15/09/2016</t>
  </si>
  <si>
    <t>14/09/2016</t>
  </si>
  <si>
    <t>13/09/2016</t>
  </si>
  <si>
    <t>12/09/2016</t>
  </si>
  <si>
    <t>09/09/2016</t>
  </si>
  <si>
    <t>08/09/2016</t>
  </si>
  <si>
    <t>07/09/2016</t>
  </si>
  <si>
    <t>06/09/2016</t>
  </si>
  <si>
    <t>05/09/2016</t>
  </si>
  <si>
    <t>02/09/2016</t>
  </si>
  <si>
    <t>01/09/2016</t>
  </si>
  <si>
    <t>31/08/2016</t>
  </si>
  <si>
    <t>30/08/2016</t>
  </si>
  <si>
    <t>29/08/2016</t>
  </si>
  <si>
    <t>26/08/2016</t>
  </si>
  <si>
    <t>25/08/2016</t>
  </si>
  <si>
    <t>24/08/2016</t>
  </si>
  <si>
    <t>23/08/2016</t>
  </si>
  <si>
    <t>22/08/2016</t>
  </si>
  <si>
    <t>19/08/2016</t>
  </si>
  <si>
    <t>18/08/2016</t>
  </si>
  <si>
    <t>17/08/2016</t>
  </si>
  <si>
    <t>16/08/2016</t>
  </si>
  <si>
    <t>12/08/2016</t>
  </si>
  <si>
    <t>11/08/2016</t>
  </si>
  <si>
    <t>10/08/2016</t>
  </si>
  <si>
    <t>09/08/2016</t>
  </si>
  <si>
    <t>08/08/2016</t>
  </si>
  <si>
    <t>05/08/2016</t>
  </si>
  <si>
    <t>04/08/2016</t>
  </si>
  <si>
    <t>03/08/2016</t>
  </si>
  <si>
    <t>02/08/2016</t>
  </si>
  <si>
    <t>01/08/2016</t>
  </si>
  <si>
    <t>29/07/2016</t>
  </si>
  <si>
    <t>28/07/2016</t>
  </si>
  <si>
    <t>27/07/2016</t>
  </si>
  <si>
    <t>26/07/2016</t>
  </si>
  <si>
    <t>25/07/2016</t>
  </si>
  <si>
    <t>22/07/2016</t>
  </si>
  <si>
    <t>21/07/2016</t>
  </si>
  <si>
    <t>20/07/2016</t>
  </si>
  <si>
    <t>19/07/2016</t>
  </si>
  <si>
    <t>18/07/2016</t>
  </si>
  <si>
    <t>15/07/2016</t>
  </si>
  <si>
    <t>14/07/2016</t>
  </si>
  <si>
    <t>13/07/2016</t>
  </si>
  <si>
    <t>12/07/2016</t>
  </si>
  <si>
    <t>11/07/2016</t>
  </si>
  <si>
    <t>08/07/2016</t>
  </si>
  <si>
    <t>07/07/2016</t>
  </si>
  <si>
    <t>06/07/2016</t>
  </si>
  <si>
    <t>01/07/2016</t>
  </si>
  <si>
    <t>30/06/2016</t>
  </si>
  <si>
    <t>29/06/2016</t>
  </si>
  <si>
    <t>28/06/2016</t>
  </si>
  <si>
    <t>27/06/2016</t>
  </si>
  <si>
    <t>23/06/2016</t>
  </si>
  <si>
    <t>22/06/2016</t>
  </si>
  <si>
    <t>21/06/2016</t>
  </si>
  <si>
    <t>20/06/2016</t>
  </si>
  <si>
    <t>17/06/2016</t>
  </si>
  <si>
    <t>16/06/2016</t>
  </si>
  <si>
    <t>15/06/2016</t>
  </si>
  <si>
    <t>14/06/2016</t>
  </si>
  <si>
    <t>13/06/2016</t>
  </si>
  <si>
    <t>10/06/2016</t>
  </si>
  <si>
    <t>09/06/2016</t>
  </si>
  <si>
    <t>08/06/2016</t>
  </si>
  <si>
    <t>07/06/2016</t>
  </si>
  <si>
    <t>06/06/2016</t>
  </si>
  <si>
    <t>03/06/2016</t>
  </si>
  <si>
    <t>02/06/2016</t>
  </si>
  <si>
    <t>01/06/2016</t>
  </si>
  <si>
    <t>31/05/2016</t>
  </si>
  <si>
    <t>27/05/2016</t>
  </si>
  <si>
    <t>26/05/2016</t>
  </si>
  <si>
    <t>25/05/2016</t>
  </si>
  <si>
    <t>24/05/2016</t>
  </si>
  <si>
    <t>23/05/2016</t>
  </si>
  <si>
    <t>20/05/2016</t>
  </si>
  <si>
    <t>19/05/2016</t>
  </si>
  <si>
    <t>18/05/2016</t>
  </si>
  <si>
    <t>17/05/2016</t>
  </si>
  <si>
    <t>16/05/2016</t>
  </si>
  <si>
    <t>13/05/2016</t>
  </si>
  <si>
    <t>12/05/2016</t>
  </si>
  <si>
    <t>11/05/2016</t>
  </si>
  <si>
    <t>10/05/2016</t>
  </si>
  <si>
    <t>06/05/2016</t>
  </si>
  <si>
    <t>05/05/2016</t>
  </si>
  <si>
    <t>04/05/2016</t>
  </si>
  <si>
    <t>03/05/2016</t>
  </si>
  <si>
    <t>02/05/2016</t>
  </si>
  <si>
    <t>29/04/2016</t>
  </si>
  <si>
    <t>28/04/2016</t>
  </si>
  <si>
    <t>27/04/2016</t>
  </si>
  <si>
    <t>26/04/2016</t>
  </si>
  <si>
    <t>25/04/2016</t>
  </si>
  <si>
    <t>22/04/2016</t>
  </si>
  <si>
    <t>21/04/2016</t>
  </si>
  <si>
    <t>20/04/2016</t>
  </si>
  <si>
    <t>18/04/2016</t>
  </si>
  <si>
    <t>15/04/2016</t>
  </si>
  <si>
    <t>14/04/2016</t>
  </si>
  <si>
    <t>13/04/2016</t>
  </si>
  <si>
    <t>12/04/2016</t>
  </si>
  <si>
    <t>11/04/2016</t>
  </si>
  <si>
    <t>08/04/2016</t>
  </si>
  <si>
    <t>07/04/2016</t>
  </si>
  <si>
    <t>06/04/2016</t>
  </si>
  <si>
    <t>05/04/2016</t>
  </si>
  <si>
    <t>04/04/2016</t>
  </si>
  <si>
    <t>01/04/2016</t>
  </si>
  <si>
    <t>31/03/2016</t>
  </si>
  <si>
    <t>30/03/2016</t>
  </si>
  <si>
    <t>29/03/2016</t>
  </si>
  <si>
    <t>28/03/2016</t>
  </si>
  <si>
    <t>23/03/2016</t>
  </si>
  <si>
    <t>22/03/2016</t>
  </si>
  <si>
    <t>21/03/2016</t>
  </si>
  <si>
    <t>18/03/2016</t>
  </si>
  <si>
    <t>17/03/2016</t>
  </si>
  <si>
    <t>16/03/2016</t>
  </si>
  <si>
    <t>15/03/2016</t>
  </si>
  <si>
    <t>14/03/2016</t>
  </si>
  <si>
    <t>11/03/2016</t>
  </si>
  <si>
    <t>10/03/2016</t>
  </si>
  <si>
    <t>09/03/2016</t>
  </si>
  <si>
    <t>08/03/2016</t>
  </si>
  <si>
    <t>07/03/2016</t>
  </si>
  <si>
    <t>04/03/2016</t>
  </si>
  <si>
    <t>03/03/2016</t>
  </si>
  <si>
    <t>02/03/2016</t>
  </si>
  <si>
    <t>01/03/2016</t>
  </si>
  <si>
    <t>29/02/2016</t>
  </si>
  <si>
    <t>26/02/2016</t>
  </si>
  <si>
    <t>25/02/2016</t>
  </si>
  <si>
    <t>24/02/2016</t>
  </si>
  <si>
    <t>23/02/2016</t>
  </si>
  <si>
    <t>22/02/2016</t>
  </si>
  <si>
    <t>19/02/2016</t>
  </si>
  <si>
    <t>18/02/2016</t>
  </si>
  <si>
    <t>17/02/2016</t>
  </si>
  <si>
    <t>16/02/2016</t>
  </si>
  <si>
    <t>15/02/2016</t>
  </si>
  <si>
    <t>12/02/2016</t>
  </si>
  <si>
    <t>11/02/2016</t>
  </si>
  <si>
    <t>10/02/2016</t>
  </si>
  <si>
    <t>05/02/2016</t>
  </si>
  <si>
    <t>04/02/2016</t>
  </si>
  <si>
    <t>03/02/2016</t>
  </si>
  <si>
    <t>02/02/2016</t>
  </si>
  <si>
    <t>01/02/2016</t>
  </si>
  <si>
    <t>29/01/2016</t>
  </si>
  <si>
    <t>28/01/2016</t>
  </si>
  <si>
    <t>27/01/2016</t>
  </si>
  <si>
    <t>26/01/2016</t>
  </si>
  <si>
    <t>25/01/2016</t>
  </si>
  <si>
    <t>22/01/2016</t>
  </si>
  <si>
    <t>21/01/2016</t>
  </si>
  <si>
    <t>20/01/2016</t>
  </si>
  <si>
    <t>19/01/2016</t>
  </si>
  <si>
    <t>18/01/2016</t>
  </si>
  <si>
    <t>15/01/2016</t>
  </si>
  <si>
    <t>14/01/2016</t>
  </si>
  <si>
    <t>13/01/2016</t>
  </si>
  <si>
    <t>12/01/2016</t>
  </si>
  <si>
    <t>08/01/2016</t>
  </si>
  <si>
    <t>07/01/2016</t>
  </si>
  <si>
    <t>06/01/2016</t>
  </si>
  <si>
    <t>05/01/2016</t>
  </si>
  <si>
    <t>04/01/2016</t>
  </si>
  <si>
    <r>
      <t>(1)</t>
    </r>
    <r>
      <rPr>
        <sz val="10"/>
        <rFont val="Arial"/>
        <family val="2"/>
      </rPr>
      <t xml:space="preserve"> Fondo de Estabilización Macroeconómica (FEM). Incluye cartera </t>
    </r>
  </si>
  <si>
    <t xml:space="preserve">administrada por el BCV. </t>
  </si>
  <si>
    <t>(*) Cifras Provisionales</t>
  </si>
  <si>
    <t>25/08/2017(*)</t>
  </si>
  <si>
    <t>24/08/2017(*)</t>
  </si>
  <si>
    <t>23/08/2017(*)</t>
  </si>
  <si>
    <t>22/08/2017(*)</t>
  </si>
  <si>
    <t>21/08/2017(*)</t>
  </si>
  <si>
    <t>18/08/2017(*)</t>
  </si>
  <si>
    <t>17/08/2017(*)</t>
  </si>
  <si>
    <t>16/08/2017(*)</t>
  </si>
  <si>
    <t>15/08/2017(*)</t>
  </si>
  <si>
    <t>11/08/2017(*)</t>
  </si>
  <si>
    <t>10/08/2017(*)</t>
  </si>
  <si>
    <t>09/08/2017(*)</t>
  </si>
  <si>
    <t>08/08/2017(*)</t>
  </si>
  <si>
    <t>07/08/2017(*)</t>
  </si>
  <si>
    <t>04/08/2017(*)</t>
  </si>
  <si>
    <t>03/08/2017(*)</t>
  </si>
  <si>
    <t>02/08/2017(*)</t>
  </si>
  <si>
    <t>01/08/2017(*)</t>
  </si>
  <si>
    <t>31/07/2017(*)</t>
  </si>
  <si>
    <t>28/07/2017(*)</t>
  </si>
  <si>
    <t>27/07/2017(*)</t>
  </si>
  <si>
    <t>26/07/2017(*)</t>
  </si>
  <si>
    <t>25/07/2017(*)</t>
  </si>
  <si>
    <t>21/07/2017(*)</t>
  </si>
  <si>
    <t>20/07/2017(*)</t>
  </si>
  <si>
    <t>19/07/2017(*)</t>
  </si>
  <si>
    <t>18/07/2017(*)</t>
  </si>
  <si>
    <t>17/07/2017(*)</t>
  </si>
  <si>
    <t>14/07/2017(*)</t>
  </si>
  <si>
    <t>13/07/2017(*)</t>
  </si>
  <si>
    <t>12/07/2017(*)</t>
  </si>
  <si>
    <t>11/07/2017(*)</t>
  </si>
  <si>
    <t>10/07/2017(*)</t>
  </si>
  <si>
    <t>07/07/2017(*)</t>
  </si>
  <si>
    <t>06/07/2017(*)</t>
  </si>
  <si>
    <t>04/07/2017(*)</t>
  </si>
  <si>
    <t>30/06/2017</t>
  </si>
  <si>
    <t>29/06/2017</t>
  </si>
  <si>
    <t>28/06/2017</t>
  </si>
  <si>
    <t>27/06/2017</t>
  </si>
  <si>
    <t>26/06/2017</t>
  </si>
  <si>
    <t>23/06/2017</t>
  </si>
  <si>
    <t>22/06/2017</t>
  </si>
  <si>
    <t>21/06/2017</t>
  </si>
  <si>
    <t>20/06/2017</t>
  </si>
  <si>
    <t>16/06/2017</t>
  </si>
  <si>
    <t>15/06/2017</t>
  </si>
  <si>
    <t>14/06/2017</t>
  </si>
  <si>
    <t>13/06/2017</t>
  </si>
  <si>
    <t>12/06/2017</t>
  </si>
  <si>
    <t>09/06/2017</t>
  </si>
  <si>
    <t>08/06/2017</t>
  </si>
  <si>
    <t>07/06/2017</t>
  </si>
  <si>
    <t>06/06/2017</t>
  </si>
  <si>
    <t>05/06/2017</t>
  </si>
  <si>
    <t>02/06/2017</t>
  </si>
  <si>
    <t>01/06/2017</t>
  </si>
  <si>
    <t>31/05/2017</t>
  </si>
  <si>
    <t>30/05/2017</t>
  </si>
  <si>
    <t>26/05/2017</t>
  </si>
  <si>
    <t>25/05/2017</t>
  </si>
  <si>
    <t>24/05/2017</t>
  </si>
  <si>
    <t>23/05/2017</t>
  </si>
  <si>
    <t>22/05/2017</t>
  </si>
  <si>
    <t>19/05/2017</t>
  </si>
  <si>
    <t>18/05/2017</t>
  </si>
  <si>
    <t>17/05/2017</t>
  </si>
  <si>
    <t>16/05/2017</t>
  </si>
  <si>
    <t>15/05/2017</t>
  </si>
  <si>
    <t>12/05/2017</t>
  </si>
  <si>
    <t>11/05/2017</t>
  </si>
  <si>
    <t>10/05/2017</t>
  </si>
  <si>
    <t>09/05/2017</t>
  </si>
  <si>
    <t>08/05/2017</t>
  </si>
  <si>
    <t>05/05/2017</t>
  </si>
  <si>
    <t>04/05/2017</t>
  </si>
  <si>
    <t>03/05/2017</t>
  </si>
  <si>
    <t>02/05/2017</t>
  </si>
  <si>
    <t>28/04/2017</t>
  </si>
  <si>
    <t>27/04/2017</t>
  </si>
  <si>
    <t>26/04/2017</t>
  </si>
  <si>
    <t>25/04/2017</t>
  </si>
  <si>
    <t>24/04/2017</t>
  </si>
  <si>
    <t>21/04/2017</t>
  </si>
  <si>
    <t>20/04/2017</t>
  </si>
  <si>
    <t>18/04/2017</t>
  </si>
  <si>
    <t>17/04/2017</t>
  </si>
  <si>
    <t>12/04/2017</t>
  </si>
  <si>
    <t>11/04/2017</t>
  </si>
  <si>
    <t>10/04/2017</t>
  </si>
  <si>
    <t>07/04/2017</t>
  </si>
  <si>
    <t>06/04/2017</t>
  </si>
  <si>
    <t>05/04/2017</t>
  </si>
  <si>
    <t>04/04/2017</t>
  </si>
  <si>
    <t>03/04/2017</t>
  </si>
  <si>
    <t>31/03/2017</t>
  </si>
  <si>
    <t>30/03/2017</t>
  </si>
  <si>
    <t>29/03/2017</t>
  </si>
  <si>
    <t>28/03/2017</t>
  </si>
  <si>
    <t>27/03/2017</t>
  </si>
  <si>
    <t>24/03/2017</t>
  </si>
  <si>
    <t>23/03/2017</t>
  </si>
  <si>
    <t>22/03/2017</t>
  </si>
  <si>
    <t>21/03/2017</t>
  </si>
  <si>
    <t>20/03/2017</t>
  </si>
  <si>
    <t>17/03/2017</t>
  </si>
  <si>
    <t>16/03/2017</t>
  </si>
  <si>
    <t>15/03/2017</t>
  </si>
  <si>
    <t>14/03/2017</t>
  </si>
  <si>
    <t>13/03/2017</t>
  </si>
  <si>
    <t>10/03/2017</t>
  </si>
  <si>
    <t>09/03/2017</t>
  </si>
  <si>
    <t>08/03/2017</t>
  </si>
  <si>
    <t>07/03/2017</t>
  </si>
  <si>
    <t>06/03/2017</t>
  </si>
  <si>
    <t>03/03/2017</t>
  </si>
  <si>
    <t>02/03/2017</t>
  </si>
  <si>
    <t>01/03/2017</t>
  </si>
  <si>
    <t>24/02/2017</t>
  </si>
  <si>
    <t>23/02/2017</t>
  </si>
  <si>
    <t>22/02/2017</t>
  </si>
  <si>
    <t>21/02/2017</t>
  </si>
  <si>
    <t>20/02/2017</t>
  </si>
  <si>
    <t>17/02/2017</t>
  </si>
  <si>
    <t>16/02/2017</t>
  </si>
  <si>
    <t>15/02/2017</t>
  </si>
  <si>
    <t>14/02/2017</t>
  </si>
  <si>
    <t>13/02/2017</t>
  </si>
  <si>
    <t>10/02/2017</t>
  </si>
  <si>
    <t>09/02/2017</t>
  </si>
  <si>
    <t>08/02/2017</t>
  </si>
  <si>
    <t>07/02/2017</t>
  </si>
  <si>
    <t>06/02/2017</t>
  </si>
  <si>
    <t>03/02/2017</t>
  </si>
  <si>
    <t>02/02/2017</t>
  </si>
  <si>
    <t>01/02/2017</t>
  </si>
  <si>
    <t>31/01/2017</t>
  </si>
  <si>
    <t>30/01/2017</t>
  </si>
  <si>
    <t>27/01/2017</t>
  </si>
  <si>
    <t>26/01/2017</t>
  </si>
  <si>
    <t>25/01/2017</t>
  </si>
  <si>
    <t>24/01/2017</t>
  </si>
  <si>
    <t>23/01/2017</t>
  </si>
  <si>
    <t>20/01/2017</t>
  </si>
  <si>
    <t>19/01/2017</t>
  </si>
  <si>
    <t>18/01/2017</t>
  </si>
  <si>
    <t>17/01/2017</t>
  </si>
  <si>
    <t>16/01/2017</t>
  </si>
  <si>
    <t>13/01/2017</t>
  </si>
  <si>
    <t>12/01/2017</t>
  </si>
  <si>
    <t>11/01/2017</t>
  </si>
  <si>
    <t>10/01/2017</t>
  </si>
  <si>
    <t>06/01/2017</t>
  </si>
  <si>
    <t>05/01/2017</t>
  </si>
  <si>
    <t>04/01/2017</t>
  </si>
  <si>
    <t>03/01/2017</t>
  </si>
  <si>
    <t>02/01/2017</t>
  </si>
  <si>
    <t>External debt stocks, total (DOD, current US$)</t>
  </si>
  <si>
    <t>DT.DOD.DECT.CD</t>
  </si>
  <si>
    <t>http://www.ine.gob.ve/index.php?option=com_content&amp;view=category&amp;id=100&amp;Itemid=59</t>
  </si>
  <si>
    <t>PIB</t>
  </si>
  <si>
    <t>http://www.ine.gob.ve/index.php?option=com_content&amp;view=category&amp;id=108&amp;Itemid=62</t>
  </si>
  <si>
    <t>Fonte</t>
  </si>
  <si>
    <t>Variável</t>
  </si>
  <si>
    <t>http://data.worldbank.org/</t>
  </si>
  <si>
    <t>Gross domestic product, constant prices</t>
  </si>
  <si>
    <t>Total investment</t>
  </si>
  <si>
    <t>Gross national savings</t>
  </si>
  <si>
    <t>Inflation, end of period consumer prices</t>
  </si>
  <si>
    <t>Unemployment rate</t>
  </si>
  <si>
    <t>Population</t>
  </si>
  <si>
    <t>General government revenue</t>
  </si>
  <si>
    <t>General government total expenditure</t>
  </si>
  <si>
    <t>General government gross debt</t>
  </si>
  <si>
    <t>Current account balance</t>
  </si>
  <si>
    <t>https://www.imf.org/external/pubs/ft/weo/2017/01/weodata/weorept.aspx?sy=1998&amp;ey=2022&amp;scsm=1&amp;ssd=1&amp;sort=country&amp;ds=.&amp;br=1&amp;pr1.x=95&amp;pr1.y=11&amp;c=299&amp;s=NGDP_RPCH%2CNID_NGDP%2CNGSD_NGDP%2CPCPIEPCH%2CLUR%2CLP%2CGGR_NGDP%2CGGX_NGDP%2CGGXWDG_NGDP%2CBCA_NGDPD&amp;grp=0&amp;a=</t>
  </si>
  <si>
    <t>Colheitas</t>
  </si>
  <si>
    <t>Exportações de petróleo</t>
  </si>
  <si>
    <t>BCR</t>
  </si>
  <si>
    <t>Desigualdade</t>
  </si>
  <si>
    <t>Reservas</t>
  </si>
  <si>
    <t>Taxas de câmbio múltiplas</t>
  </si>
  <si>
    <t xml:space="preserve">Variação do PIB per capita </t>
  </si>
  <si>
    <t>Site</t>
  </si>
  <si>
    <t>http://www.bcv.org.ve/</t>
  </si>
  <si>
    <t>http://www.ine.gob.ve/index.php?option=com_content&amp;view=category&amp;id=104&amp;Itemid=45</t>
  </si>
  <si>
    <t>Preços ao consumidor</t>
  </si>
  <si>
    <t>Dívida externa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</si>
</sst>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43" formatCode="_-* #,##0.00_-;\-* #,##0.00_-;_-* &quot;-&quot;??_-;_-@_-"/>
    <numFmt numFmtId="164" formatCode="0.0%"/>
    <numFmt numFmtId="165" formatCode="#,##0.00000000"/>
    <numFmt numFmtId="166" formatCode="0.0"/>
    <numFmt numFmtId="167" formatCode="#,##0.0"/>
    <numFmt numFmtId="168" formatCode="0.0_);\(0.0\)"/>
    <numFmt numFmtId="169" formatCode="0.000%"/>
    <numFmt numFmtId="170" formatCode="0.0000%"/>
    <numFmt numFmtId="171" formatCode="_ * #,##0.00_ ;_ * \-#,##0.00_ ;_ * &quot;-&quot;??_ ;_ @_ "/>
    <numFmt numFmtId="172" formatCode="_(* #,##0_);_(* \(#,##0\);_(* &quot;-&quot;??_);_(@_)"/>
    <numFmt numFmtId="173" formatCode="_(* #,##0.0_);_(* \(#,##0.0\);_(* &quot;-&quot;??_);_(@_)"/>
    <numFmt numFmtId="174" formatCode="_([$€-2]\ * #,##0.00_);_([$€-2]\ * \(#,##0.00\);_([$€-2]\ * &quot;-&quot;??_)"/>
    <numFmt numFmtId="175" formatCode="0.0000"/>
    <numFmt numFmtId="176" formatCode="_ * #,##0_ ;_ * \-#,##0_ ;_ * &quot;-&quot;??_ ;_ @_ "/>
    <numFmt numFmtId="177" formatCode="0.0000000"/>
    <numFmt numFmtId="178" formatCode="0.000"/>
    <numFmt numFmtId="179" formatCode="_(* #,##0.00_);_(* \(#,##0.00\);_(* &quot;-&quot;??_);_(@_)"/>
    <numFmt numFmtId="180" formatCode="_(* #,##0.000_);_(* \(#,##0.000\);_(* &quot;-&quot;??_);_(@_)"/>
    <numFmt numFmtId="181" formatCode="_-* #,##0_-;\-* #,##0_-;_-* &quot;-&quot;??_-;_-@_-"/>
  </numFmts>
  <fonts count="65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</font>
    <font>
      <sz val="10"/>
      <color rgb="FF000000"/>
      <name val="Lucida Sans Unicode"/>
      <family val="2"/>
    </font>
    <font>
      <u/>
      <sz val="10"/>
      <color theme="10"/>
      <name val="Arial"/>
      <family val="2"/>
    </font>
    <font>
      <sz val="10"/>
      <name val="Arial"/>
    </font>
    <font>
      <b/>
      <sz val="10"/>
      <name val="Arial"/>
      <family val="2"/>
    </font>
    <font>
      <b/>
      <sz val="10"/>
      <name val="Arial Narrow"/>
      <family val="2"/>
    </font>
    <font>
      <sz val="10"/>
      <name val="Arial"/>
      <family val="2"/>
    </font>
    <font>
      <b/>
      <sz val="24"/>
      <color indexed="8"/>
      <name val="Arial"/>
      <family val="2"/>
    </font>
    <font>
      <sz val="16"/>
      <color indexed="8"/>
      <name val="Arial"/>
      <family val="2"/>
    </font>
    <font>
      <sz val="16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2"/>
      <color theme="0"/>
      <name val="Arial"/>
      <family val="2"/>
    </font>
    <font>
      <b/>
      <sz val="12"/>
      <color theme="0"/>
      <name val="Arial"/>
      <family val="2"/>
    </font>
    <font>
      <b/>
      <sz val="26"/>
      <color indexed="8"/>
      <name val="Arial"/>
      <family val="2"/>
    </font>
    <font>
      <u/>
      <sz val="12"/>
      <color indexed="8"/>
      <name val="Arial"/>
      <family val="2"/>
    </font>
    <font>
      <sz val="12"/>
      <name val="Arial"/>
      <family val="2"/>
    </font>
    <font>
      <sz val="26"/>
      <color indexed="8"/>
      <name val="Arial"/>
      <family val="2"/>
    </font>
    <font>
      <sz val="22"/>
      <color indexed="8"/>
      <name val="Arial"/>
      <family val="2"/>
    </font>
    <font>
      <sz val="27"/>
      <color indexed="8"/>
      <name val="Arial"/>
      <family val="2"/>
    </font>
    <font>
      <b/>
      <sz val="22"/>
      <color indexed="8"/>
      <name val="Arial"/>
      <family val="2"/>
    </font>
    <font>
      <b/>
      <sz val="16"/>
      <color indexed="8"/>
      <name val="Arial"/>
      <family val="2"/>
    </font>
    <font>
      <b/>
      <sz val="27"/>
      <color indexed="8"/>
      <name val="Arial"/>
      <family val="2"/>
    </font>
    <font>
      <u/>
      <sz val="26"/>
      <color indexed="8"/>
      <name val="Arial"/>
      <family val="2"/>
    </font>
    <font>
      <sz val="27"/>
      <color indexed="10"/>
      <name val="Arial"/>
      <family val="2"/>
    </font>
    <font>
      <sz val="26"/>
      <color indexed="10"/>
      <name val="Arial"/>
      <family val="2"/>
    </font>
    <font>
      <sz val="16"/>
      <color indexed="10"/>
      <name val="Arial"/>
      <family val="2"/>
    </font>
    <font>
      <b/>
      <sz val="22"/>
      <name val="Arial"/>
      <family val="2"/>
    </font>
    <font>
      <b/>
      <sz val="22"/>
      <color indexed="10"/>
      <name val="Arial"/>
      <family val="2"/>
    </font>
    <font>
      <b/>
      <sz val="27"/>
      <color indexed="10"/>
      <name val="Arial"/>
      <family val="2"/>
    </font>
    <font>
      <b/>
      <sz val="27"/>
      <name val="Arial"/>
      <family val="2"/>
    </font>
    <font>
      <u/>
      <sz val="27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0"/>
      <color indexed="8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2"/>
      <color indexed="56"/>
      <name val="Arial"/>
      <family val="2"/>
      <charset val="1"/>
    </font>
    <font>
      <sz val="11"/>
      <name val="Arial"/>
      <family val="2"/>
      <charset val="1"/>
    </font>
    <font>
      <sz val="11"/>
      <color indexed="8"/>
      <name val="Arial"/>
      <family val="2"/>
      <charset val="1"/>
    </font>
    <font>
      <b/>
      <sz val="10"/>
      <name val="Arial"/>
      <family val="2"/>
      <charset val="1"/>
    </font>
    <font>
      <b/>
      <sz val="10"/>
      <color indexed="10"/>
      <name val="Arial"/>
      <family val="2"/>
      <charset val="1"/>
    </font>
  </fonts>
  <fills count="34">
    <fill>
      <patternFill patternType="none"/>
    </fill>
    <fill>
      <patternFill patternType="gray125"/>
    </fill>
    <fill>
      <patternFill patternType="solid">
        <fgColor theme="3" tint="-0.2499465926084170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47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41"/>
        <bgColor indexed="13"/>
      </patternFill>
    </fill>
    <fill>
      <patternFill patternType="solid">
        <fgColor indexed="9"/>
        <bgColor indexed="26"/>
      </patternFill>
    </fill>
    <fill>
      <patternFill patternType="solid">
        <fgColor indexed="13"/>
        <bgColor indexed="41"/>
      </patternFill>
    </fill>
    <fill>
      <patternFill patternType="solid">
        <fgColor theme="2"/>
        <bgColor indexed="41"/>
      </patternFill>
    </fill>
    <fill>
      <patternFill patternType="solid">
        <fgColor rgb="FF00B050"/>
        <bgColor indexed="64"/>
      </patternFill>
    </fill>
  </fills>
  <borders count="34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81">
    <xf numFmtId="0" fontId="0" fillId="0" borderId="0"/>
    <xf numFmtId="0" fontId="3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10" fillId="0" borderId="0"/>
    <xf numFmtId="43" fontId="7" fillId="0" borderId="0" applyFont="0" applyFill="0" applyBorder="0" applyAlignment="0" applyProtection="0"/>
    <xf numFmtId="0" fontId="2" fillId="0" borderId="0"/>
    <xf numFmtId="0" fontId="37" fillId="3" borderId="0" applyNumberFormat="0" applyBorder="0" applyAlignment="0" applyProtection="0"/>
    <xf numFmtId="0" fontId="37" fillId="4" borderId="0" applyNumberFormat="0" applyBorder="0" applyAlignment="0" applyProtection="0"/>
    <xf numFmtId="0" fontId="37" fillId="5" borderId="0" applyNumberFormat="0" applyBorder="0" applyAlignment="0" applyProtection="0"/>
    <xf numFmtId="0" fontId="37" fillId="6" borderId="0" applyNumberFormat="0" applyBorder="0" applyAlignment="0" applyProtection="0"/>
    <xf numFmtId="0" fontId="37" fillId="7" borderId="0" applyNumberFormat="0" applyBorder="0" applyAlignment="0" applyProtection="0"/>
    <xf numFmtId="0" fontId="37" fillId="8" borderId="0" applyNumberFormat="0" applyBorder="0" applyAlignment="0" applyProtection="0"/>
    <xf numFmtId="0" fontId="37" fillId="9" borderId="0" applyNumberFormat="0" applyBorder="0" applyAlignment="0" applyProtection="0"/>
    <xf numFmtId="0" fontId="37" fillId="10" borderId="0" applyNumberFormat="0" applyBorder="0" applyAlignment="0" applyProtection="0"/>
    <xf numFmtId="0" fontId="37" fillId="11" borderId="0" applyNumberFormat="0" applyBorder="0" applyAlignment="0" applyProtection="0"/>
    <xf numFmtId="0" fontId="37" fillId="6" borderId="0" applyNumberFormat="0" applyBorder="0" applyAlignment="0" applyProtection="0"/>
    <xf numFmtId="0" fontId="37" fillId="9" borderId="0" applyNumberFormat="0" applyBorder="0" applyAlignment="0" applyProtection="0"/>
    <xf numFmtId="0" fontId="37" fillId="12" borderId="0" applyNumberFormat="0" applyBorder="0" applyAlignment="0" applyProtection="0"/>
    <xf numFmtId="0" fontId="38" fillId="13" borderId="0" applyNumberFormat="0" applyBorder="0" applyAlignment="0" applyProtection="0"/>
    <xf numFmtId="0" fontId="38" fillId="10" borderId="0" applyNumberFormat="0" applyBorder="0" applyAlignment="0" applyProtection="0"/>
    <xf numFmtId="0" fontId="38" fillId="11" borderId="0" applyNumberFormat="0" applyBorder="0" applyAlignment="0" applyProtection="0"/>
    <xf numFmtId="0" fontId="38" fillId="14" borderId="0" applyNumberFormat="0" applyBorder="0" applyAlignment="0" applyProtection="0"/>
    <xf numFmtId="0" fontId="38" fillId="15" borderId="0" applyNumberFormat="0" applyBorder="0" applyAlignment="0" applyProtection="0"/>
    <xf numFmtId="0" fontId="38" fillId="16" borderId="0" applyNumberFormat="0" applyBorder="0" applyAlignment="0" applyProtection="0"/>
    <xf numFmtId="0" fontId="39" fillId="5" borderId="0" applyNumberFormat="0" applyBorder="0" applyAlignment="0" applyProtection="0"/>
    <xf numFmtId="0" fontId="40" fillId="17" borderId="10" applyNumberFormat="0" applyAlignment="0" applyProtection="0"/>
    <xf numFmtId="0" fontId="41" fillId="18" borderId="11" applyNumberFormat="0" applyAlignment="0" applyProtection="0"/>
    <xf numFmtId="0" fontId="42" fillId="0" borderId="12" applyNumberFormat="0" applyFill="0" applyAlignment="0" applyProtection="0"/>
    <xf numFmtId="0" fontId="43" fillId="0" borderId="0" applyNumberFormat="0" applyFill="0" applyBorder="0" applyAlignment="0" applyProtection="0"/>
    <xf numFmtId="0" fontId="38" fillId="19" borderId="0" applyNumberFormat="0" applyBorder="0" applyAlignment="0" applyProtection="0"/>
    <xf numFmtId="0" fontId="38" fillId="20" borderId="0" applyNumberFormat="0" applyBorder="0" applyAlignment="0" applyProtection="0"/>
    <xf numFmtId="0" fontId="38" fillId="21" borderId="0" applyNumberFormat="0" applyBorder="0" applyAlignment="0" applyProtection="0"/>
    <xf numFmtId="0" fontId="38" fillId="14" borderId="0" applyNumberFormat="0" applyBorder="0" applyAlignment="0" applyProtection="0"/>
    <xf numFmtId="0" fontId="38" fillId="15" borderId="0" applyNumberFormat="0" applyBorder="0" applyAlignment="0" applyProtection="0"/>
    <xf numFmtId="0" fontId="38" fillId="22" borderId="0" applyNumberFormat="0" applyBorder="0" applyAlignment="0" applyProtection="0"/>
    <xf numFmtId="0" fontId="44" fillId="8" borderId="10" applyNumberFormat="0" applyAlignment="0" applyProtection="0"/>
    <xf numFmtId="174" fontId="10" fillId="0" borderId="0" applyFont="0" applyFill="0" applyBorder="0" applyAlignment="0" applyProtection="0"/>
    <xf numFmtId="0" fontId="45" fillId="4" borderId="0" applyNumberFormat="0" applyBorder="0" applyAlignment="0" applyProtection="0"/>
    <xf numFmtId="177" fontId="10" fillId="0" borderId="0" applyFont="0" applyFill="0" applyBorder="0" applyAlignment="0" applyProtection="0"/>
    <xf numFmtId="171" fontId="37" fillId="0" borderId="0" applyFont="0" applyFill="0" applyBorder="0" applyAlignment="0" applyProtection="0"/>
    <xf numFmtId="171" fontId="37" fillId="0" borderId="0" applyFont="0" applyFill="0" applyBorder="0" applyAlignment="0" applyProtection="0"/>
    <xf numFmtId="167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175" fontId="10" fillId="0" borderId="0" applyFont="0" applyFill="0" applyBorder="0" applyAlignment="0" applyProtection="0"/>
    <xf numFmtId="175" fontId="10" fillId="0" borderId="0" applyFont="0" applyFill="0" applyBorder="0" applyAlignment="0" applyProtection="0"/>
    <xf numFmtId="175" fontId="10" fillId="0" borderId="0" applyFont="0" applyFill="0" applyBorder="0" applyAlignment="0" applyProtection="0"/>
    <xf numFmtId="17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7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46" fillId="23" borderId="0" applyNumberFormat="0" applyBorder="0" applyAlignment="0" applyProtection="0"/>
    <xf numFmtId="0" fontId="10" fillId="0" borderId="0"/>
    <xf numFmtId="0" fontId="10" fillId="0" borderId="0"/>
    <xf numFmtId="0" fontId="37" fillId="0" borderId="0"/>
    <xf numFmtId="0" fontId="37" fillId="0" borderId="0"/>
    <xf numFmtId="0" fontId="10" fillId="0" borderId="0"/>
    <xf numFmtId="0" fontId="10" fillId="0" borderId="0"/>
    <xf numFmtId="0" fontId="10" fillId="24" borderId="14" applyNumberFormat="0" applyFont="0" applyAlignment="0" applyProtection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37" fillId="0" borderId="0" applyFont="0" applyFill="0" applyBorder="0" applyAlignment="0" applyProtection="0"/>
    <xf numFmtId="0" fontId="47" fillId="17" borderId="15" applyNumberFormat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13" applyNumberFormat="0" applyFill="0" applyAlignment="0" applyProtection="0"/>
    <xf numFmtId="0" fontId="51" fillId="0" borderId="16" applyNumberFormat="0" applyFill="0" applyAlignment="0" applyProtection="0"/>
    <xf numFmtId="0" fontId="43" fillId="0" borderId="17" applyNumberFormat="0" applyFill="0" applyAlignment="0" applyProtection="0"/>
    <xf numFmtId="0" fontId="52" fillId="0" borderId="18" applyNumberFormat="0" applyFill="0" applyAlignment="0" applyProtection="0"/>
    <xf numFmtId="0" fontId="1" fillId="0" borderId="0"/>
    <xf numFmtId="174" fontId="7" fillId="0" borderId="0" applyFont="0" applyFill="0" applyBorder="0" applyAlignment="0" applyProtection="0"/>
    <xf numFmtId="179" fontId="10" fillId="0" borderId="0" applyFont="0" applyFill="0" applyBorder="0" applyAlignment="0" applyProtection="0"/>
  </cellStyleXfs>
  <cellXfs count="322">
    <xf numFmtId="0" fontId="0" fillId="0" borderId="0" xfId="0"/>
    <xf numFmtId="0" fontId="3" fillId="0" borderId="0" xfId="1"/>
    <xf numFmtId="14" fontId="3" fillId="0" borderId="0" xfId="1" applyNumberFormat="1"/>
    <xf numFmtId="14" fontId="0" fillId="0" borderId="0" xfId="0" applyNumberFormat="1"/>
    <xf numFmtId="0" fontId="3" fillId="0" borderId="0" xfId="1"/>
    <xf numFmtId="17" fontId="0" fillId="0" borderId="0" xfId="0" applyNumberFormat="1"/>
    <xf numFmtId="9" fontId="0" fillId="0" borderId="0" xfId="3" applyFont="1"/>
    <xf numFmtId="164" fontId="0" fillId="0" borderId="0" xfId="3" applyNumberFormat="1" applyFont="1"/>
    <xf numFmtId="0" fontId="6" fillId="0" borderId="0" xfId="5"/>
    <xf numFmtId="43" fontId="5" fillId="0" borderId="0" xfId="2" applyFont="1" applyFill="1" applyAlignment="1" applyProtection="1">
      <alignment vertical="center" wrapText="1"/>
    </xf>
    <xf numFmtId="43" fontId="0" fillId="0" borderId="0" xfId="2" applyFont="1"/>
    <xf numFmtId="10" fontId="0" fillId="0" borderId="0" xfId="0" applyNumberFormat="1"/>
    <xf numFmtId="164" fontId="0" fillId="0" borderId="0" xfId="0" applyNumberFormat="1"/>
    <xf numFmtId="9" fontId="0" fillId="0" borderId="0" xfId="0" applyNumberFormat="1"/>
    <xf numFmtId="43" fontId="0" fillId="0" borderId="0" xfId="0" applyNumberFormat="1"/>
    <xf numFmtId="43" fontId="7" fillId="0" borderId="0" xfId="2" applyFont="1"/>
    <xf numFmtId="0" fontId="8" fillId="0" borderId="0" xfId="6" applyFont="1" applyBorder="1"/>
    <xf numFmtId="0" fontId="9" fillId="0" borderId="0" xfId="6" applyFont="1" applyBorder="1"/>
    <xf numFmtId="0" fontId="0" fillId="0" borderId="0" xfId="0" applyBorder="1"/>
    <xf numFmtId="17" fontId="0" fillId="0" borderId="0" xfId="0" applyNumberFormat="1" applyBorder="1"/>
    <xf numFmtId="43" fontId="0" fillId="0" borderId="0" xfId="2" applyFont="1" applyBorder="1"/>
    <xf numFmtId="165" fontId="8" fillId="0" borderId="0" xfId="6" applyNumberFormat="1" applyFont="1" applyBorder="1"/>
    <xf numFmtId="0" fontId="7" fillId="0" borderId="0" xfId="6" applyBorder="1"/>
    <xf numFmtId="43" fontId="7" fillId="0" borderId="0" xfId="2" applyFont="1" applyBorder="1"/>
    <xf numFmtId="164" fontId="0" fillId="0" borderId="0" xfId="3" applyNumberFormat="1" applyFont="1" applyBorder="1"/>
    <xf numFmtId="9" fontId="0" fillId="0" borderId="0" xfId="3" applyFont="1" applyBorder="1"/>
    <xf numFmtId="43" fontId="10" fillId="0" borderId="0" xfId="2" applyFont="1" applyBorder="1"/>
    <xf numFmtId="0" fontId="7" fillId="0" borderId="0" xfId="6"/>
    <xf numFmtId="165" fontId="7" fillId="0" borderId="0" xfId="6" applyNumberFormat="1"/>
    <xf numFmtId="0" fontId="7" fillId="0" borderId="0" xfId="6"/>
    <xf numFmtId="0" fontId="7" fillId="0" borderId="0" xfId="6"/>
    <xf numFmtId="0" fontId="7" fillId="0" borderId="0" xfId="6"/>
    <xf numFmtId="0" fontId="7" fillId="0" borderId="0" xfId="6"/>
    <xf numFmtId="0" fontId="7" fillId="0" borderId="0" xfId="6"/>
    <xf numFmtId="0" fontId="7" fillId="0" borderId="0" xfId="6"/>
    <xf numFmtId="0" fontId="7" fillId="0" borderId="0" xfId="6"/>
    <xf numFmtId="0" fontId="7" fillId="0" borderId="0" xfId="6"/>
    <xf numFmtId="0" fontId="7" fillId="0" borderId="0" xfId="6"/>
    <xf numFmtId="0" fontId="7" fillId="0" borderId="0" xfId="6"/>
    <xf numFmtId="0" fontId="7" fillId="0" borderId="0" xfId="6"/>
    <xf numFmtId="0" fontId="7" fillId="0" borderId="0" xfId="6"/>
    <xf numFmtId="0" fontId="7" fillId="0" borderId="0" xfId="6"/>
    <xf numFmtId="165" fontId="10" fillId="0" borderId="0" xfId="6" applyNumberFormat="1" applyFont="1"/>
    <xf numFmtId="43" fontId="10" fillId="0" borderId="0" xfId="2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5" fontId="10" fillId="0" borderId="0" xfId="6" applyNumberFormat="1" applyFont="1"/>
    <xf numFmtId="166" fontId="12" fillId="0" borderId="0" xfId="0" applyNumberFormat="1" applyFont="1"/>
    <xf numFmtId="0" fontId="13" fillId="0" borderId="0" xfId="0" applyFont="1" applyAlignment="1">
      <alignment horizontal="left"/>
    </xf>
    <xf numFmtId="166" fontId="13" fillId="0" borderId="0" xfId="0" applyNumberFormat="1" applyFont="1" applyAlignment="1">
      <alignment horizontal="center"/>
    </xf>
    <xf numFmtId="0" fontId="13" fillId="0" borderId="0" xfId="0" quotePrefix="1" applyFont="1" applyAlignment="1">
      <alignment horizontal="left"/>
    </xf>
    <xf numFmtId="166" fontId="15" fillId="0" borderId="0" xfId="0" applyNumberFormat="1" applyFont="1"/>
    <xf numFmtId="167" fontId="15" fillId="0" borderId="0" xfId="0" applyNumberFormat="1" applyFont="1"/>
    <xf numFmtId="167" fontId="15" fillId="0" borderId="0" xfId="0" applyNumberFormat="1" applyFont="1" applyBorder="1"/>
    <xf numFmtId="166" fontId="16" fillId="2" borderId="1" xfId="0" applyNumberFormat="1" applyFont="1" applyFill="1" applyBorder="1" applyAlignment="1">
      <alignment vertical="center"/>
    </xf>
    <xf numFmtId="167" fontId="16" fillId="2" borderId="2" xfId="0" applyNumberFormat="1" applyFont="1" applyFill="1" applyBorder="1" applyAlignment="1">
      <alignment vertical="center"/>
    </xf>
    <xf numFmtId="166" fontId="16" fillId="2" borderId="2" xfId="0" applyNumberFormat="1" applyFont="1" applyFill="1" applyBorder="1"/>
    <xf numFmtId="167" fontId="17" fillId="2" borderId="2" xfId="0" quotePrefix="1" applyNumberFormat="1" applyFont="1" applyFill="1" applyBorder="1" applyAlignment="1">
      <alignment horizontal="center"/>
    </xf>
    <xf numFmtId="167" fontId="17" fillId="2" borderId="2" xfId="0" applyNumberFormat="1" applyFont="1" applyFill="1" applyBorder="1"/>
    <xf numFmtId="167" fontId="17" fillId="2" borderId="2" xfId="0" applyNumberFormat="1" applyFont="1" applyFill="1" applyBorder="1" applyAlignment="1">
      <alignment horizontal="center"/>
    </xf>
    <xf numFmtId="166" fontId="16" fillId="2" borderId="2" xfId="0" applyNumberFormat="1" applyFont="1" applyFill="1" applyBorder="1" applyAlignment="1"/>
    <xf numFmtId="166" fontId="16" fillId="2" borderId="2" xfId="0" applyNumberFormat="1" applyFont="1" applyFill="1" applyBorder="1" applyAlignment="1">
      <alignment horizontal="center" vertical="center"/>
    </xf>
    <xf numFmtId="166" fontId="16" fillId="2" borderId="2" xfId="0" applyNumberFormat="1" applyFont="1" applyFill="1" applyBorder="1" applyAlignment="1">
      <alignment horizontal="center" vertical="center" wrapText="1"/>
    </xf>
    <xf numFmtId="167" fontId="17" fillId="2" borderId="3" xfId="0" applyNumberFormat="1" applyFont="1" applyFill="1" applyBorder="1" applyAlignment="1">
      <alignment horizontal="center"/>
    </xf>
    <xf numFmtId="166" fontId="17" fillId="2" borderId="4" xfId="0" quotePrefix="1" applyNumberFormat="1" applyFont="1" applyFill="1" applyBorder="1" applyAlignment="1">
      <alignment horizontal="center" vertical="center"/>
    </xf>
    <xf numFmtId="167" fontId="16" fillId="2" borderId="0" xfId="0" applyNumberFormat="1" applyFont="1" applyFill="1" applyBorder="1" applyAlignment="1">
      <alignment vertical="center"/>
    </xf>
    <xf numFmtId="166" fontId="16" fillId="2" borderId="0" xfId="0" applyNumberFormat="1" applyFont="1" applyFill="1" applyBorder="1"/>
    <xf numFmtId="167" fontId="17" fillId="2" borderId="0" xfId="0" quotePrefix="1" applyNumberFormat="1" applyFont="1" applyFill="1" applyBorder="1" applyAlignment="1">
      <alignment horizontal="center"/>
    </xf>
    <xf numFmtId="167" fontId="17" fillId="2" borderId="0" xfId="0" applyNumberFormat="1" applyFont="1" applyFill="1" applyBorder="1"/>
    <xf numFmtId="167" fontId="17" fillId="2" borderId="0" xfId="0" applyNumberFormat="1" applyFont="1" applyFill="1" applyBorder="1" applyAlignment="1">
      <alignment horizontal="center"/>
    </xf>
    <xf numFmtId="167" fontId="17" fillId="2" borderId="0" xfId="0" applyNumberFormat="1" applyFont="1" applyFill="1" applyBorder="1" applyAlignment="1">
      <alignment horizontal="center" vertical="center"/>
    </xf>
    <xf numFmtId="167" fontId="17" fillId="2" borderId="0" xfId="0" applyNumberFormat="1" applyFont="1" applyFill="1" applyBorder="1" applyAlignment="1">
      <alignment horizontal="center" vertical="center" wrapText="1"/>
    </xf>
    <xf numFmtId="166" fontId="17" fillId="2" borderId="0" xfId="0" applyNumberFormat="1" applyFont="1" applyFill="1" applyBorder="1" applyAlignment="1">
      <alignment horizontal="center" vertical="center"/>
    </xf>
    <xf numFmtId="166" fontId="17" fillId="2" borderId="0" xfId="0" applyNumberFormat="1" applyFont="1" applyFill="1" applyBorder="1" applyAlignment="1">
      <alignment horizontal="center" vertical="center" wrapText="1"/>
    </xf>
    <xf numFmtId="166" fontId="16" fillId="2" borderId="0" xfId="0" applyNumberFormat="1" applyFont="1" applyFill="1" applyBorder="1" applyAlignment="1"/>
    <xf numFmtId="167" fontId="17" fillId="2" borderId="5" xfId="0" applyNumberFormat="1" applyFont="1" applyFill="1" applyBorder="1" applyAlignment="1">
      <alignment horizontal="center"/>
    </xf>
    <xf numFmtId="166" fontId="16" fillId="2" borderId="6" xfId="0" quotePrefix="1" applyNumberFormat="1" applyFont="1" applyFill="1" applyBorder="1" applyAlignment="1">
      <alignment horizontal="center" vertical="center"/>
    </xf>
    <xf numFmtId="167" fontId="16" fillId="2" borderId="7" xfId="0" applyNumberFormat="1" applyFont="1" applyFill="1" applyBorder="1" applyAlignment="1">
      <alignment vertical="center"/>
    </xf>
    <xf numFmtId="167" fontId="17" fillId="2" borderId="7" xfId="0" applyNumberFormat="1" applyFont="1" applyFill="1" applyBorder="1"/>
    <xf numFmtId="167" fontId="17" fillId="2" borderId="7" xfId="0" applyNumberFormat="1" applyFont="1" applyFill="1" applyBorder="1" applyAlignment="1">
      <alignment horizontal="center"/>
    </xf>
    <xf numFmtId="166" fontId="16" fillId="2" borderId="7" xfId="0" applyNumberFormat="1" applyFont="1" applyFill="1" applyBorder="1" applyAlignment="1">
      <alignment horizontal="center" vertical="center"/>
    </xf>
    <xf numFmtId="166" fontId="16" fillId="2" borderId="7" xfId="0" applyNumberFormat="1" applyFont="1" applyFill="1" applyBorder="1" applyAlignment="1">
      <alignment horizontal="center" vertical="center" wrapText="1"/>
    </xf>
    <xf numFmtId="166" fontId="17" fillId="2" borderId="7" xfId="0" applyNumberFormat="1" applyFont="1" applyFill="1" applyBorder="1" applyAlignment="1">
      <alignment horizontal="center" vertical="center"/>
    </xf>
    <xf numFmtId="167" fontId="17" fillId="2" borderId="7" xfId="0" applyNumberFormat="1" applyFont="1" applyFill="1" applyBorder="1" applyAlignment="1">
      <alignment horizontal="left"/>
    </xf>
    <xf numFmtId="166" fontId="16" fillId="2" borderId="7" xfId="0" applyNumberFormat="1" applyFont="1" applyFill="1" applyBorder="1" applyAlignment="1"/>
    <xf numFmtId="167" fontId="17" fillId="2" borderId="8" xfId="0" applyNumberFormat="1" applyFont="1" applyFill="1" applyBorder="1" applyAlignment="1">
      <alignment horizontal="center" wrapText="1"/>
    </xf>
    <xf numFmtId="166" fontId="14" fillId="0" borderId="0" xfId="0" applyNumberFormat="1" applyFont="1"/>
    <xf numFmtId="166" fontId="15" fillId="0" borderId="0" xfId="0" applyNumberFormat="1" applyFont="1" applyAlignment="1">
      <alignment horizontal="left"/>
    </xf>
    <xf numFmtId="166" fontId="15" fillId="0" borderId="0" xfId="0" applyNumberFormat="1" applyFont="1" applyAlignment="1"/>
    <xf numFmtId="166" fontId="15" fillId="0" borderId="0" xfId="0" applyNumberFormat="1" applyFont="1" applyAlignment="1">
      <alignment horizontal="right"/>
    </xf>
    <xf numFmtId="168" fontId="18" fillId="0" borderId="0" xfId="0" applyNumberFormat="1" applyFont="1"/>
    <xf numFmtId="169" fontId="15" fillId="0" borderId="0" xfId="3" applyNumberFormat="1" applyFont="1"/>
    <xf numFmtId="170" fontId="15" fillId="0" borderId="0" xfId="3" applyNumberFormat="1" applyFont="1"/>
    <xf numFmtId="166" fontId="15" fillId="0" borderId="9" xfId="0" applyNumberFormat="1" applyFont="1" applyBorder="1" applyAlignment="1">
      <alignment horizontal="left"/>
    </xf>
    <xf numFmtId="166" fontId="15" fillId="0" borderId="9" xfId="0" applyNumberFormat="1" applyFont="1" applyBorder="1"/>
    <xf numFmtId="1" fontId="19" fillId="0" borderId="0" xfId="0" applyNumberFormat="1" applyFont="1" applyAlignment="1">
      <alignment horizontal="left"/>
    </xf>
    <xf numFmtId="168" fontId="20" fillId="0" borderId="0" xfId="0" applyNumberFormat="1" applyFont="1" applyFill="1" applyAlignment="1">
      <alignment horizontal="right"/>
    </xf>
    <xf numFmtId="166" fontId="20" fillId="0" borderId="0" xfId="0" applyNumberFormat="1" applyFont="1" applyFill="1" applyAlignment="1">
      <alignment horizontal="right"/>
    </xf>
    <xf numFmtId="167" fontId="15" fillId="0" borderId="0" xfId="0" applyNumberFormat="1" applyFont="1" applyFill="1"/>
    <xf numFmtId="166" fontId="15" fillId="0" borderId="0" xfId="0" applyNumberFormat="1" applyFont="1" applyFill="1"/>
    <xf numFmtId="167" fontId="14" fillId="0" borderId="0" xfId="0" applyNumberFormat="1" applyFont="1" applyFill="1"/>
    <xf numFmtId="166" fontId="21" fillId="0" borderId="0" xfId="0" applyNumberFormat="1" applyFont="1"/>
    <xf numFmtId="167" fontId="22" fillId="0" borderId="0" xfId="0" applyNumberFormat="1" applyFont="1" applyFill="1"/>
    <xf numFmtId="166" fontId="23" fillId="0" borderId="0" xfId="0" applyNumberFormat="1" applyFont="1" applyFill="1"/>
    <xf numFmtId="166" fontId="12" fillId="0" borderId="0" xfId="0" applyNumberFormat="1" applyFont="1" applyFill="1"/>
    <xf numFmtId="167" fontId="24" fillId="0" borderId="0" xfId="0" applyNumberFormat="1" applyFont="1" applyFill="1"/>
    <xf numFmtId="167" fontId="23" fillId="0" borderId="0" xfId="0" applyNumberFormat="1" applyFont="1" applyFill="1"/>
    <xf numFmtId="166" fontId="25" fillId="0" borderId="0" xfId="0" applyNumberFormat="1" applyFont="1"/>
    <xf numFmtId="166" fontId="26" fillId="0" borderId="0" xfId="0" applyNumberFormat="1" applyFont="1" applyFill="1"/>
    <xf numFmtId="166" fontId="25" fillId="0" borderId="0" xfId="0" applyNumberFormat="1" applyFont="1" applyFill="1"/>
    <xf numFmtId="167" fontId="26" fillId="0" borderId="0" xfId="0" applyNumberFormat="1" applyFont="1" applyFill="1"/>
    <xf numFmtId="166" fontId="21" fillId="0" borderId="0" xfId="0" applyNumberFormat="1" applyFont="1" applyFill="1"/>
    <xf numFmtId="166" fontId="24" fillId="0" borderId="0" xfId="0" applyNumberFormat="1" applyFont="1" applyFill="1"/>
    <xf numFmtId="1" fontId="27" fillId="0" borderId="0" xfId="0" applyNumberFormat="1" applyFont="1" applyFill="1" applyAlignment="1">
      <alignment horizontal="left"/>
    </xf>
    <xf numFmtId="166" fontId="22" fillId="0" borderId="0" xfId="0" applyNumberFormat="1" applyFont="1" applyFill="1"/>
    <xf numFmtId="166" fontId="28" fillId="0" borderId="0" xfId="0" applyNumberFormat="1" applyFont="1" applyFill="1"/>
    <xf numFmtId="166" fontId="29" fillId="0" borderId="0" xfId="0" applyNumberFormat="1" applyFont="1" applyFill="1"/>
    <xf numFmtId="166" fontId="30" fillId="0" borderId="0" xfId="0" applyNumberFormat="1" applyFont="1" applyFill="1"/>
    <xf numFmtId="167" fontId="31" fillId="0" borderId="0" xfId="0" applyNumberFormat="1" applyFont="1" applyFill="1"/>
    <xf numFmtId="167" fontId="32" fillId="0" borderId="0" xfId="0" applyNumberFormat="1" applyFont="1" applyFill="1"/>
    <xf numFmtId="166" fontId="32" fillId="0" borderId="0" xfId="0" applyNumberFormat="1" applyFont="1" applyFill="1"/>
    <xf numFmtId="166" fontId="33" fillId="0" borderId="0" xfId="0" applyNumberFormat="1" applyFont="1" applyFill="1"/>
    <xf numFmtId="166" fontId="34" fillId="0" borderId="0" xfId="0" applyNumberFormat="1" applyFont="1" applyFill="1"/>
    <xf numFmtId="167" fontId="34" fillId="0" borderId="0" xfId="0" applyNumberFormat="1" applyFont="1" applyFill="1"/>
    <xf numFmtId="166" fontId="13" fillId="0" borderId="0" xfId="0" applyNumberFormat="1" applyFont="1" applyFill="1"/>
    <xf numFmtId="167" fontId="33" fillId="0" borderId="0" xfId="0" applyNumberFormat="1" applyFont="1" applyFill="1"/>
    <xf numFmtId="166" fontId="23" fillId="0" borderId="0" xfId="0" applyNumberFormat="1" applyFont="1"/>
    <xf numFmtId="167" fontId="24" fillId="0" borderId="0" xfId="0" applyNumberFormat="1" applyFont="1"/>
    <xf numFmtId="166" fontId="24" fillId="0" borderId="0" xfId="0" applyNumberFormat="1" applyFont="1"/>
    <xf numFmtId="166" fontId="26" fillId="0" borderId="0" xfId="0" applyNumberFormat="1" applyFont="1"/>
    <xf numFmtId="167" fontId="26" fillId="0" borderId="0" xfId="0" applyNumberFormat="1" applyFont="1"/>
    <xf numFmtId="1" fontId="35" fillId="0" borderId="0" xfId="0" applyNumberFormat="1" applyFont="1" applyAlignment="1">
      <alignment horizontal="left"/>
    </xf>
    <xf numFmtId="167" fontId="22" fillId="0" borderId="0" xfId="0" applyNumberFormat="1" applyFont="1"/>
    <xf numFmtId="166" fontId="22" fillId="0" borderId="0" xfId="0" applyNumberFormat="1" applyFont="1"/>
    <xf numFmtId="0" fontId="2" fillId="0" borderId="0" xfId="10"/>
    <xf numFmtId="0" fontId="10" fillId="0" borderId="0" xfId="66"/>
    <xf numFmtId="0" fontId="4" fillId="25" borderId="0" xfId="66" applyFont="1" applyFill="1" applyBorder="1" applyAlignment="1">
      <alignment horizontal="center" vertical="center" wrapText="1"/>
    </xf>
    <xf numFmtId="0" fontId="4" fillId="25" borderId="19" xfId="66" applyFont="1" applyFill="1" applyBorder="1"/>
    <xf numFmtId="0" fontId="4" fillId="0" borderId="0" xfId="66" applyFont="1"/>
    <xf numFmtId="0" fontId="4" fillId="0" borderId="0" xfId="66" applyFont="1" applyBorder="1"/>
    <xf numFmtId="0" fontId="4" fillId="0" borderId="19" xfId="66" applyFont="1" applyBorder="1"/>
    <xf numFmtId="173" fontId="4" fillId="0" borderId="19" xfId="47" applyNumberFormat="1" applyFont="1" applyBorder="1"/>
    <xf numFmtId="0" fontId="4" fillId="0" borderId="19" xfId="66" applyFont="1" applyFill="1" applyBorder="1"/>
    <xf numFmtId="0" fontId="4" fillId="0" borderId="19" xfId="66" applyFont="1" applyBorder="1" applyAlignment="1">
      <alignment horizontal="right"/>
    </xf>
    <xf numFmtId="0" fontId="54" fillId="26" borderId="20" xfId="66" applyFont="1" applyFill="1" applyBorder="1" applyAlignment="1">
      <alignment horizontal="center" vertical="center" wrapText="1"/>
    </xf>
    <xf numFmtId="0" fontId="54" fillId="26" borderId="21" xfId="66" applyFont="1" applyFill="1" applyBorder="1" applyAlignment="1">
      <alignment horizontal="center" vertical="center" wrapText="1"/>
    </xf>
    <xf numFmtId="0" fontId="54" fillId="26" borderId="22" xfId="66" applyFont="1" applyFill="1" applyBorder="1" applyAlignment="1">
      <alignment horizontal="center" vertical="center" wrapText="1"/>
    </xf>
    <xf numFmtId="0" fontId="54" fillId="26" borderId="23" xfId="66" applyFont="1" applyFill="1" applyBorder="1" applyAlignment="1">
      <alignment horizontal="center" vertical="center" wrapText="1"/>
    </xf>
    <xf numFmtId="0" fontId="4" fillId="0" borderId="0" xfId="66" applyFont="1" applyBorder="1" applyAlignment="1">
      <alignment horizontal="left" vertical="center" wrapText="1"/>
    </xf>
    <xf numFmtId="0" fontId="55" fillId="0" borderId="0" xfId="66" applyFont="1" applyAlignment="1">
      <alignment horizontal="center"/>
    </xf>
    <xf numFmtId="0" fontId="54" fillId="26" borderId="24" xfId="66" applyFont="1" applyFill="1" applyBorder="1" applyAlignment="1">
      <alignment horizontal="center" vertical="center" wrapText="1"/>
    </xf>
    <xf numFmtId="0" fontId="4" fillId="0" borderId="0" xfId="66" applyFont="1" applyAlignment="1">
      <alignment horizontal="center" vertical="center" wrapText="1"/>
    </xf>
    <xf numFmtId="0" fontId="56" fillId="0" borderId="0" xfId="66" applyFont="1" applyAlignment="1">
      <alignment horizontal="center" vertical="center" wrapText="1"/>
    </xf>
    <xf numFmtId="0" fontId="4" fillId="0" borderId="0" xfId="66" applyFont="1" applyBorder="1" applyAlignment="1">
      <alignment horizontal="center" vertical="center" wrapText="1"/>
    </xf>
    <xf numFmtId="0" fontId="4" fillId="0" borderId="19" xfId="66" applyFont="1" applyBorder="1" applyAlignment="1">
      <alignment horizontal="center" vertical="center" wrapText="1"/>
    </xf>
    <xf numFmtId="172" fontId="4" fillId="0" borderId="0" xfId="47" applyNumberFormat="1" applyFont="1" applyBorder="1" applyAlignment="1">
      <alignment horizontal="right" vertical="center" wrapText="1"/>
    </xf>
    <xf numFmtId="3" fontId="4" fillId="0" borderId="0" xfId="66" applyNumberFormat="1" applyFont="1" applyBorder="1" applyAlignment="1">
      <alignment horizontal="right" vertical="center" wrapText="1"/>
    </xf>
    <xf numFmtId="3" fontId="4" fillId="0" borderId="0" xfId="66" applyNumberFormat="1" applyFont="1" applyFill="1" applyBorder="1" applyAlignment="1">
      <alignment horizontal="right" vertical="center" wrapText="1"/>
    </xf>
    <xf numFmtId="4" fontId="4" fillId="0" borderId="19" xfId="66" applyNumberFormat="1" applyFont="1" applyBorder="1" applyAlignment="1">
      <alignment horizontal="center" vertical="center" wrapText="1"/>
    </xf>
    <xf numFmtId="0" fontId="4" fillId="25" borderId="19" xfId="66" applyFont="1" applyFill="1" applyBorder="1" applyAlignment="1">
      <alignment horizontal="center" vertical="center" wrapText="1"/>
    </xf>
    <xf numFmtId="0" fontId="54" fillId="27" borderId="24" xfId="61" applyFont="1" applyFill="1" applyBorder="1" applyAlignment="1">
      <alignment horizontal="center" vertical="center" wrapText="1"/>
    </xf>
    <xf numFmtId="3" fontId="4" fillId="25" borderId="0" xfId="66" applyNumberFormat="1" applyFont="1" applyFill="1" applyBorder="1" applyAlignment="1">
      <alignment horizontal="center" vertical="center" wrapText="1"/>
    </xf>
    <xf numFmtId="0" fontId="56" fillId="28" borderId="0" xfId="66" applyFont="1" applyFill="1" applyBorder="1" applyAlignment="1">
      <alignment horizontal="center" vertical="center" wrapText="1"/>
    </xf>
    <xf numFmtId="172" fontId="56" fillId="28" borderId="0" xfId="47" applyNumberFormat="1" applyFont="1" applyFill="1" applyBorder="1" applyAlignment="1">
      <alignment horizontal="right" vertical="center" wrapText="1"/>
    </xf>
    <xf numFmtId="3" fontId="56" fillId="28" borderId="0" xfId="66" applyNumberFormat="1" applyFont="1" applyFill="1" applyBorder="1" applyAlignment="1">
      <alignment horizontal="right" vertical="center" wrapText="1"/>
    </xf>
    <xf numFmtId="0" fontId="4" fillId="28" borderId="0" xfId="66" applyFont="1" applyFill="1" applyBorder="1" applyAlignment="1">
      <alignment horizontal="left" vertical="center" wrapText="1"/>
    </xf>
    <xf numFmtId="172" fontId="4" fillId="28" borderId="0" xfId="47" applyNumberFormat="1" applyFont="1" applyFill="1" applyBorder="1" applyAlignment="1">
      <alignment horizontal="right" vertical="center" wrapText="1"/>
    </xf>
    <xf numFmtId="3" fontId="4" fillId="28" borderId="0" xfId="66" applyNumberFormat="1" applyFont="1" applyFill="1" applyBorder="1" applyAlignment="1">
      <alignment horizontal="right" vertical="center" wrapText="1"/>
    </xf>
    <xf numFmtId="0" fontId="57" fillId="28" borderId="0" xfId="66" applyFont="1" applyFill="1" applyBorder="1" applyAlignment="1">
      <alignment horizontal="left" vertical="center" wrapText="1"/>
    </xf>
    <xf numFmtId="173" fontId="57" fillId="28" borderId="0" xfId="47" applyNumberFormat="1" applyFont="1" applyFill="1" applyBorder="1" applyAlignment="1">
      <alignment horizontal="right" vertical="center" wrapText="1"/>
    </xf>
    <xf numFmtId="166" fontId="57" fillId="28" borderId="0" xfId="66" applyNumberFormat="1" applyFont="1" applyFill="1" applyBorder="1" applyAlignment="1">
      <alignment horizontal="right" vertical="center" wrapText="1"/>
    </xf>
    <xf numFmtId="3" fontId="4" fillId="25" borderId="0" xfId="66" applyNumberFormat="1" applyFont="1" applyFill="1" applyBorder="1" applyAlignment="1">
      <alignment horizontal="right" vertical="center" wrapText="1"/>
    </xf>
    <xf numFmtId="172" fontId="4" fillId="0" borderId="0" xfId="66" applyNumberFormat="1" applyFont="1" applyBorder="1" applyAlignment="1">
      <alignment horizontal="right" vertical="center" wrapText="1"/>
    </xf>
    <xf numFmtId="172" fontId="4" fillId="25" borderId="0" xfId="47" applyNumberFormat="1" applyFont="1" applyFill="1" applyBorder="1" applyAlignment="1">
      <alignment horizontal="right" vertical="center" wrapText="1"/>
    </xf>
    <xf numFmtId="9" fontId="10" fillId="0" borderId="0" xfId="3" applyFont="1"/>
    <xf numFmtId="0" fontId="58" fillId="0" borderId="0" xfId="0" applyFont="1"/>
    <xf numFmtId="0" fontId="59" fillId="0" borderId="0" xfId="1" applyFont="1"/>
    <xf numFmtId="0" fontId="58" fillId="0" borderId="29" xfId="0" applyFont="1" applyBorder="1"/>
    <xf numFmtId="0" fontId="61" fillId="29" borderId="30" xfId="1" applyFont="1" applyFill="1" applyBorder="1" applyAlignment="1">
      <alignment horizontal="center" vertical="center" wrapText="1"/>
    </xf>
    <xf numFmtId="0" fontId="62" fillId="29" borderId="31" xfId="4" applyFont="1" applyFill="1" applyBorder="1" applyAlignment="1">
      <alignment horizontal="center" vertical="center" wrapText="1"/>
    </xf>
    <xf numFmtId="0" fontId="62" fillId="29" borderId="29" xfId="4" applyFont="1" applyFill="1" applyBorder="1" applyAlignment="1">
      <alignment horizontal="center" vertical="center" wrapText="1"/>
    </xf>
    <xf numFmtId="0" fontId="58" fillId="30" borderId="0" xfId="4" applyFont="1" applyFill="1"/>
    <xf numFmtId="0" fontId="58" fillId="30" borderId="0" xfId="4" applyFont="1" applyFill="1" applyAlignment="1">
      <alignment horizontal="center"/>
    </xf>
    <xf numFmtId="0" fontId="63" fillId="31" borderId="0" xfId="4" applyFont="1" applyFill="1" applyBorder="1" applyAlignment="1">
      <alignment horizontal="center" vertical="center" wrapText="1"/>
    </xf>
    <xf numFmtId="175" fontId="63" fillId="31" borderId="0" xfId="4" applyNumberFormat="1" applyFont="1" applyFill="1" applyBorder="1" applyAlignment="1">
      <alignment horizontal="center" vertical="center" wrapText="1"/>
    </xf>
    <xf numFmtId="178" fontId="63" fillId="31" borderId="0" xfId="4" applyNumberFormat="1" applyFont="1" applyFill="1" applyBorder="1" applyAlignment="1">
      <alignment horizontal="center" vertical="center" wrapText="1"/>
    </xf>
    <xf numFmtId="178" fontId="63" fillId="32" borderId="0" xfId="4" applyNumberFormat="1" applyFont="1" applyFill="1" applyBorder="1" applyAlignment="1">
      <alignment horizontal="center" vertical="center" wrapText="1"/>
    </xf>
    <xf numFmtId="0" fontId="63" fillId="0" borderId="0" xfId="4" applyFont="1" applyBorder="1" applyAlignment="1">
      <alignment horizontal="center" vertical="center" wrapText="1"/>
    </xf>
    <xf numFmtId="175" fontId="63" fillId="0" borderId="0" xfId="4" applyNumberFormat="1" applyFont="1" applyBorder="1" applyAlignment="1">
      <alignment horizontal="center" vertical="center" wrapText="1"/>
    </xf>
    <xf numFmtId="178" fontId="63" fillId="0" borderId="0" xfId="4" applyNumberFormat="1" applyFont="1" applyBorder="1" applyAlignment="1">
      <alignment horizontal="center" vertical="center" wrapText="1"/>
    </xf>
    <xf numFmtId="178" fontId="63" fillId="25" borderId="0" xfId="4" applyNumberFormat="1" applyFont="1" applyFill="1" applyBorder="1" applyAlignment="1">
      <alignment horizontal="center" vertical="center" wrapText="1"/>
    </xf>
    <xf numFmtId="0" fontId="59" fillId="0" borderId="0" xfId="4" applyFont="1" applyBorder="1" applyAlignment="1">
      <alignment horizontal="left" vertical="center" wrapText="1"/>
    </xf>
    <xf numFmtId="0" fontId="64" fillId="0" borderId="0" xfId="4" applyFont="1" applyBorder="1" applyAlignment="1">
      <alignment horizontal="center" vertical="center" wrapText="1"/>
    </xf>
    <xf numFmtId="175" fontId="64" fillId="0" borderId="0" xfId="4" applyNumberFormat="1" applyFont="1" applyBorder="1" applyAlignment="1">
      <alignment horizontal="center" vertical="center" wrapText="1"/>
    </xf>
    <xf numFmtId="175" fontId="64" fillId="25" borderId="0" xfId="4" applyNumberFormat="1" applyFont="1" applyFill="1" applyBorder="1" applyAlignment="1">
      <alignment horizontal="center" vertical="center" wrapText="1"/>
    </xf>
    <xf numFmtId="0" fontId="59" fillId="31" borderId="0" xfId="4" applyFont="1" applyFill="1" applyAlignment="1">
      <alignment horizontal="left" vertical="center" wrapText="1"/>
    </xf>
    <xf numFmtId="166" fontId="59" fillId="31" borderId="0" xfId="54" applyNumberFormat="1" applyFont="1" applyFill="1" applyBorder="1" applyAlignment="1" applyProtection="1">
      <alignment horizontal="center" vertical="center" wrapText="1"/>
    </xf>
    <xf numFmtId="166" fontId="59" fillId="31" borderId="0" xfId="4" applyNumberFormat="1" applyFont="1" applyFill="1" applyAlignment="1">
      <alignment horizontal="center" vertical="center" wrapText="1"/>
    </xf>
    <xf numFmtId="166" fontId="59" fillId="32" borderId="0" xfId="4" applyNumberFormat="1" applyFont="1" applyFill="1" applyAlignment="1">
      <alignment horizontal="center" vertical="center" wrapText="1"/>
    </xf>
    <xf numFmtId="2" fontId="59" fillId="0" borderId="0" xfId="4" applyNumberFormat="1" applyFont="1" applyAlignment="1">
      <alignment horizontal="center"/>
    </xf>
    <xf numFmtId="0" fontId="59" fillId="0" borderId="0" xfId="4" applyFont="1" applyAlignment="1">
      <alignment horizontal="left" vertical="center" wrapText="1"/>
    </xf>
    <xf numFmtId="166" fontId="59" fillId="0" borderId="0" xfId="54" applyNumberFormat="1" applyFont="1" applyFill="1" applyBorder="1" applyAlignment="1" applyProtection="1">
      <alignment horizontal="center" vertical="center" wrapText="1"/>
    </xf>
    <xf numFmtId="166" fontId="59" fillId="0" borderId="0" xfId="4" applyNumberFormat="1" applyFont="1" applyAlignment="1">
      <alignment horizontal="center" vertical="center" wrapText="1"/>
    </xf>
    <xf numFmtId="166" fontId="59" fillId="25" borderId="0" xfId="4" applyNumberFormat="1" applyFont="1" applyFill="1" applyAlignment="1">
      <alignment horizontal="center" vertical="center" wrapText="1"/>
    </xf>
    <xf numFmtId="166" fontId="59" fillId="0" borderId="0" xfId="4" applyNumberFormat="1" applyFont="1"/>
    <xf numFmtId="0" fontId="59" fillId="0" borderId="29" xfId="4" applyFont="1" applyBorder="1"/>
    <xf numFmtId="0" fontId="59" fillId="0" borderId="0" xfId="4" applyFont="1"/>
    <xf numFmtId="43" fontId="58" fillId="0" borderId="0" xfId="2" applyNumberFormat="1" applyFont="1"/>
    <xf numFmtId="9" fontId="58" fillId="0" borderId="0" xfId="3" applyFont="1"/>
    <xf numFmtId="0" fontId="56" fillId="0" borderId="0" xfId="0" applyFont="1"/>
    <xf numFmtId="0" fontId="0" fillId="0" borderId="0" xfId="0" applyAlignment="1">
      <alignment horizontal="center"/>
    </xf>
    <xf numFmtId="0" fontId="1" fillId="0" borderId="0" xfId="78"/>
    <xf numFmtId="0" fontId="1" fillId="0" borderId="0" xfId="78" applyFill="1"/>
    <xf numFmtId="0" fontId="36" fillId="0" borderId="0" xfId="0" applyFont="1"/>
    <xf numFmtId="0" fontId="10" fillId="0" borderId="0" xfId="66" applyFill="1"/>
    <xf numFmtId="0" fontId="1" fillId="0" borderId="0" xfId="66" applyFont="1" applyFill="1"/>
    <xf numFmtId="164" fontId="0" fillId="0" borderId="0" xfId="3" applyNumberFormat="1" applyFont="1" applyFill="1"/>
    <xf numFmtId="0" fontId="1" fillId="33" borderId="0" xfId="78" applyFill="1"/>
    <xf numFmtId="0" fontId="0" fillId="33" borderId="0" xfId="0" applyFill="1"/>
    <xf numFmtId="43" fontId="0" fillId="33" borderId="0" xfId="2" applyFont="1" applyFill="1"/>
    <xf numFmtId="179" fontId="0" fillId="33" borderId="0" xfId="2" applyNumberFormat="1" applyFont="1" applyFill="1"/>
    <xf numFmtId="180" fontId="0" fillId="33" borderId="0" xfId="2" applyNumberFormat="1" applyFont="1" applyFill="1"/>
    <xf numFmtId="164" fontId="0" fillId="33" borderId="0" xfId="3" applyNumberFormat="1" applyFont="1" applyFill="1"/>
    <xf numFmtId="164" fontId="36" fillId="33" borderId="0" xfId="3" applyNumberFormat="1" applyFont="1" applyFill="1"/>
    <xf numFmtId="173" fontId="0" fillId="0" borderId="0" xfId="2" applyNumberFormat="1" applyFont="1"/>
    <xf numFmtId="166" fontId="0" fillId="0" borderId="0" xfId="0" applyNumberFormat="1"/>
    <xf numFmtId="165" fontId="10" fillId="0" borderId="0" xfId="6" applyNumberFormat="1" applyFont="1"/>
    <xf numFmtId="164" fontId="10" fillId="0" borderId="0" xfId="3" applyNumberFormat="1" applyFont="1"/>
    <xf numFmtId="0" fontId="7" fillId="0" borderId="0" xfId="6"/>
    <xf numFmtId="0" fontId="10" fillId="0" borderId="0" xfId="6" applyFont="1"/>
    <xf numFmtId="3" fontId="10" fillId="0" borderId="0" xfId="6" applyNumberFormat="1" applyFont="1" applyFill="1" applyBorder="1" applyAlignment="1">
      <alignment horizontal="center"/>
    </xf>
    <xf numFmtId="0" fontId="10" fillId="0" borderId="0" xfId="6" applyFont="1" applyFill="1" applyBorder="1" applyAlignment="1">
      <alignment horizontal="center"/>
    </xf>
    <xf numFmtId="0" fontId="10" fillId="0" borderId="0" xfId="6" applyFont="1" applyFill="1"/>
    <xf numFmtId="0" fontId="10" fillId="0" borderId="0" xfId="6" applyFont="1" applyFill="1" applyAlignment="1">
      <alignment horizontal="centerContinuous"/>
    </xf>
    <xf numFmtId="0" fontId="10" fillId="0" borderId="2" xfId="6" applyFont="1" applyFill="1" applyBorder="1"/>
    <xf numFmtId="0" fontId="8" fillId="0" borderId="33" xfId="6" applyFont="1" applyFill="1" applyBorder="1" applyAlignment="1">
      <alignment horizontal="centerContinuous"/>
    </xf>
    <xf numFmtId="0" fontId="8" fillId="0" borderId="0" xfId="6" applyFont="1" applyFill="1" applyBorder="1" applyAlignment="1">
      <alignment horizontal="center"/>
    </xf>
    <xf numFmtId="0" fontId="8" fillId="0" borderId="0" xfId="6" quotePrefix="1" applyFont="1" applyFill="1" applyBorder="1" applyAlignment="1">
      <alignment horizontal="center"/>
    </xf>
    <xf numFmtId="0" fontId="8" fillId="0" borderId="19" xfId="6" applyFont="1" applyFill="1" applyBorder="1" applyAlignment="1">
      <alignment horizontal="center"/>
    </xf>
    <xf numFmtId="0" fontId="8" fillId="0" borderId="28" xfId="6" applyFont="1" applyFill="1" applyBorder="1" applyAlignment="1">
      <alignment horizontal="centerContinuous"/>
    </xf>
    <xf numFmtId="0" fontId="8" fillId="0" borderId="9" xfId="6" applyFont="1" applyFill="1" applyBorder="1" applyAlignment="1">
      <alignment horizontal="center"/>
    </xf>
    <xf numFmtId="0" fontId="10" fillId="0" borderId="9" xfId="6" applyFont="1" applyFill="1" applyBorder="1" applyAlignment="1">
      <alignment horizontal="center"/>
    </xf>
    <xf numFmtId="0" fontId="10" fillId="0" borderId="9" xfId="6" quotePrefix="1" applyFont="1" applyFill="1" applyBorder="1" applyAlignment="1">
      <alignment horizontal="center"/>
    </xf>
    <xf numFmtId="3" fontId="10" fillId="0" borderId="9" xfId="6" applyNumberFormat="1" applyFont="1" applyFill="1" applyBorder="1" applyAlignment="1">
      <alignment horizontal="center"/>
    </xf>
    <xf numFmtId="0" fontId="10" fillId="0" borderId="0" xfId="6" quotePrefix="1" applyFont="1" applyFill="1" applyBorder="1" applyAlignment="1">
      <alignment horizontal="center"/>
    </xf>
    <xf numFmtId="49" fontId="8" fillId="0" borderId="0" xfId="6" quotePrefix="1" applyNumberFormat="1" applyFont="1" applyAlignment="1">
      <alignment horizontal="left"/>
    </xf>
    <xf numFmtId="0" fontId="8" fillId="0" borderId="33" xfId="6" applyFont="1" applyFill="1" applyBorder="1" applyAlignment="1">
      <alignment horizontal="center"/>
    </xf>
    <xf numFmtId="0" fontId="10" fillId="0" borderId="0" xfId="6" applyFont="1" applyAlignment="1">
      <alignment horizontal="left"/>
    </xf>
    <xf numFmtId="49" fontId="10" fillId="0" borderId="0" xfId="6" quotePrefix="1" applyNumberFormat="1" applyFont="1" applyAlignment="1">
      <alignment horizontal="left"/>
    </xf>
    <xf numFmtId="0" fontId="8" fillId="0" borderId="0" xfId="6" quotePrefix="1" applyFont="1" applyAlignment="1">
      <alignment horizontal="left"/>
    </xf>
    <xf numFmtId="0" fontId="8" fillId="0" borderId="0" xfId="6" applyFont="1" applyAlignment="1">
      <alignment horizontal="left"/>
    </xf>
    <xf numFmtId="0" fontId="8" fillId="0" borderId="0" xfId="6" applyFont="1" applyFill="1" applyAlignment="1">
      <alignment horizontal="centerContinuous"/>
    </xf>
    <xf numFmtId="14" fontId="10" fillId="0" borderId="0" xfId="6" applyNumberFormat="1" applyFont="1" applyAlignment="1">
      <alignment horizontal="center"/>
    </xf>
    <xf numFmtId="0" fontId="7" fillId="0" borderId="0" xfId="6"/>
    <xf numFmtId="0" fontId="10" fillId="0" borderId="0" xfId="6" applyFont="1"/>
    <xf numFmtId="3" fontId="10" fillId="0" borderId="0" xfId="6" applyNumberFormat="1" applyFont="1" applyFill="1" applyBorder="1" applyAlignment="1">
      <alignment horizontal="center"/>
    </xf>
    <xf numFmtId="0" fontId="10" fillId="0" borderId="0" xfId="6" applyFont="1" applyFill="1" applyBorder="1" applyAlignment="1">
      <alignment horizontal="center"/>
    </xf>
    <xf numFmtId="0" fontId="10" fillId="0" borderId="0" xfId="6" applyFont="1" applyFill="1"/>
    <xf numFmtId="0" fontId="10" fillId="0" borderId="0" xfId="6" applyFont="1" applyFill="1" applyAlignment="1">
      <alignment horizontal="centerContinuous"/>
    </xf>
    <xf numFmtId="0" fontId="10" fillId="0" borderId="2" xfId="6" applyFont="1" applyFill="1" applyBorder="1"/>
    <xf numFmtId="0" fontId="8" fillId="0" borderId="33" xfId="6" applyFont="1" applyFill="1" applyBorder="1" applyAlignment="1">
      <alignment horizontal="centerContinuous"/>
    </xf>
    <xf numFmtId="0" fontId="8" fillId="0" borderId="0" xfId="6" applyFont="1" applyFill="1" applyBorder="1" applyAlignment="1">
      <alignment horizontal="center"/>
    </xf>
    <xf numFmtId="0" fontId="8" fillId="0" borderId="0" xfId="6" quotePrefix="1" applyFont="1" applyFill="1" applyBorder="1" applyAlignment="1">
      <alignment horizontal="center"/>
    </xf>
    <xf numFmtId="0" fontId="8" fillId="0" borderId="19" xfId="6" applyFont="1" applyFill="1" applyBorder="1" applyAlignment="1">
      <alignment horizontal="center"/>
    </xf>
    <xf numFmtId="0" fontId="8" fillId="0" borderId="28" xfId="6" applyFont="1" applyFill="1" applyBorder="1" applyAlignment="1">
      <alignment horizontal="centerContinuous"/>
    </xf>
    <xf numFmtId="0" fontId="8" fillId="0" borderId="9" xfId="6" applyFont="1" applyFill="1" applyBorder="1" applyAlignment="1">
      <alignment horizontal="center"/>
    </xf>
    <xf numFmtId="0" fontId="10" fillId="0" borderId="9" xfId="6" applyFont="1" applyFill="1" applyBorder="1" applyAlignment="1">
      <alignment horizontal="center"/>
    </xf>
    <xf numFmtId="0" fontId="10" fillId="0" borderId="9" xfId="6" quotePrefix="1" applyFont="1" applyFill="1" applyBorder="1" applyAlignment="1">
      <alignment horizontal="center"/>
    </xf>
    <xf numFmtId="3" fontId="10" fillId="0" borderId="9" xfId="6" applyNumberFormat="1" applyFont="1" applyFill="1" applyBorder="1" applyAlignment="1">
      <alignment horizontal="center"/>
    </xf>
    <xf numFmtId="0" fontId="10" fillId="0" borderId="0" xfId="6" quotePrefix="1" applyFont="1" applyFill="1" applyBorder="1" applyAlignment="1">
      <alignment horizontal="center"/>
    </xf>
    <xf numFmtId="49" fontId="8" fillId="0" borderId="0" xfId="6" quotePrefix="1" applyNumberFormat="1" applyFont="1" applyAlignment="1">
      <alignment horizontal="left"/>
    </xf>
    <xf numFmtId="0" fontId="8" fillId="0" borderId="33" xfId="6" applyFont="1" applyFill="1" applyBorder="1" applyAlignment="1">
      <alignment horizontal="center"/>
    </xf>
    <xf numFmtId="0" fontId="10" fillId="0" borderId="0" xfId="6" applyFont="1" applyAlignment="1">
      <alignment horizontal="left"/>
    </xf>
    <xf numFmtId="49" fontId="10" fillId="0" borderId="0" xfId="6" quotePrefix="1" applyNumberFormat="1" applyFont="1" applyAlignment="1">
      <alignment horizontal="left"/>
    </xf>
    <xf numFmtId="0" fontId="8" fillId="0" borderId="0" xfId="6" quotePrefix="1" applyFont="1" applyAlignment="1">
      <alignment horizontal="left"/>
    </xf>
    <xf numFmtId="0" fontId="8" fillId="0" borderId="0" xfId="6" applyFont="1" applyAlignment="1">
      <alignment horizontal="left"/>
    </xf>
    <xf numFmtId="0" fontId="8" fillId="0" borderId="0" xfId="6" applyFont="1" applyFill="1" applyAlignment="1">
      <alignment horizontal="centerContinuous"/>
    </xf>
    <xf numFmtId="14" fontId="10" fillId="0" borderId="0" xfId="6" applyNumberFormat="1" applyFont="1" applyAlignment="1">
      <alignment horizontal="center"/>
    </xf>
    <xf numFmtId="181" fontId="3" fillId="0" borderId="0" xfId="2" applyNumberFormat="1" applyFont="1"/>
    <xf numFmtId="0" fontId="3" fillId="0" borderId="0" xfId="1"/>
    <xf numFmtId="14" fontId="3" fillId="0" borderId="0" xfId="1" applyNumberFormat="1"/>
    <xf numFmtId="0" fontId="60" fillId="0" borderId="0" xfId="4" applyFont="1" applyBorder="1" applyAlignment="1">
      <alignment horizontal="center" vertical="center" wrapText="1"/>
    </xf>
    <xf numFmtId="0" fontId="63" fillId="0" borderId="32" xfId="4" applyFont="1" applyFill="1" applyBorder="1" applyAlignment="1">
      <alignment horizontal="left" vertical="center" wrapText="1"/>
    </xf>
    <xf numFmtId="0" fontId="4" fillId="0" borderId="28" xfId="66" applyFont="1" applyBorder="1" applyAlignment="1">
      <alignment horizontal="left" vertical="center" wrapText="1"/>
    </xf>
    <xf numFmtId="0" fontId="10" fillId="0" borderId="28" xfId="66" applyBorder="1" applyAlignment="1">
      <alignment horizontal="left" vertical="center" wrapText="1"/>
    </xf>
    <xf numFmtId="0" fontId="55" fillId="0" borderId="0" xfId="66" applyFont="1" applyAlignment="1">
      <alignment horizontal="left" vertical="center" wrapText="1"/>
    </xf>
    <xf numFmtId="0" fontId="55" fillId="0" borderId="0" xfId="66" applyFont="1" applyAlignment="1">
      <alignment horizontal="center" vertical="center" wrapText="1"/>
    </xf>
    <xf numFmtId="0" fontId="54" fillId="27" borderId="24" xfId="66" applyFont="1" applyFill="1" applyBorder="1" applyAlignment="1">
      <alignment horizontal="center" vertical="center" wrapText="1"/>
    </xf>
    <xf numFmtId="0" fontId="54" fillId="27" borderId="23" xfId="66" applyFont="1" applyFill="1" applyBorder="1" applyAlignment="1">
      <alignment horizontal="center" vertical="center" wrapText="1"/>
    </xf>
    <xf numFmtId="0" fontId="54" fillId="27" borderId="27" xfId="66" applyFont="1" applyFill="1" applyBorder="1" applyAlignment="1">
      <alignment horizontal="center" vertical="center" wrapText="1"/>
    </xf>
    <xf numFmtId="0" fontId="54" fillId="27" borderId="25" xfId="66" applyFont="1" applyFill="1" applyBorder="1" applyAlignment="1">
      <alignment horizontal="center" vertical="center" wrapText="1"/>
    </xf>
    <xf numFmtId="0" fontId="10" fillId="0" borderId="26" xfId="66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166" fontId="11" fillId="0" borderId="0" xfId="0" applyNumberFormat="1" applyFont="1" applyAlignment="1">
      <alignment horizontal="center"/>
    </xf>
    <xf numFmtId="167" fontId="14" fillId="0" borderId="0" xfId="0" applyNumberFormat="1" applyFont="1" applyBorder="1" applyAlignment="1">
      <alignment horizontal="center" vertical="center"/>
    </xf>
    <xf numFmtId="167" fontId="14" fillId="0" borderId="0" xfId="0" applyNumberFormat="1" applyFont="1" applyAlignment="1">
      <alignment horizontal="center"/>
    </xf>
    <xf numFmtId="167" fontId="17" fillId="2" borderId="2" xfId="0" applyNumberFormat="1" applyFont="1" applyFill="1" applyBorder="1" applyAlignment="1">
      <alignment horizontal="center" vertical="center" wrapText="1"/>
    </xf>
    <xf numFmtId="167" fontId="17" fillId="2" borderId="0" xfId="0" applyNumberFormat="1" applyFont="1" applyFill="1" applyBorder="1" applyAlignment="1">
      <alignment horizontal="center" vertical="center" wrapText="1"/>
    </xf>
    <xf numFmtId="167" fontId="17" fillId="2" borderId="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0" xfId="6" applyFont="1" applyFill="1" applyAlignment="1">
      <alignment horizontal="center"/>
    </xf>
    <xf numFmtId="0" fontId="6" fillId="0" borderId="0" xfId="5" applyAlignment="1">
      <alignment vertical="center"/>
    </xf>
    <xf numFmtId="0" fontId="56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6" fillId="0" borderId="0" xfId="5" applyAlignment="1">
      <alignment horizontal="left" vertical="center"/>
    </xf>
    <xf numFmtId="0" fontId="6" fillId="0" borderId="0" xfId="5" applyAlignment="1">
      <alignment horizontal="left" vertical="center"/>
    </xf>
    <xf numFmtId="0" fontId="56" fillId="0" borderId="0" xfId="0" applyFont="1" applyAlignment="1">
      <alignment horizontal="center" vertical="center"/>
    </xf>
  </cellXfs>
  <cellStyles count="81">
    <cellStyle name="20% - Énfasis1 2" xfId="11"/>
    <cellStyle name="20% - Énfasis2 2" xfId="12"/>
    <cellStyle name="20% - Énfasis3 2" xfId="13"/>
    <cellStyle name="20% - Énfasis4 2" xfId="14"/>
    <cellStyle name="20% - Énfasis5 2" xfId="15"/>
    <cellStyle name="20% - Énfasis6 2" xfId="16"/>
    <cellStyle name="40% - Énfasis1 2" xfId="17"/>
    <cellStyle name="40% - Énfasis2 2" xfId="18"/>
    <cellStyle name="40% - Énfasis3 2" xfId="19"/>
    <cellStyle name="40% - Énfasis4 2" xfId="20"/>
    <cellStyle name="40% - Énfasis5 2" xfId="21"/>
    <cellStyle name="40% - Énfasis6 2" xfId="22"/>
    <cellStyle name="60% - Énfasis1 2" xfId="23"/>
    <cellStyle name="60% - Énfasis2 2" xfId="24"/>
    <cellStyle name="60% - Énfasis3 2" xfId="25"/>
    <cellStyle name="60% - Énfasis4 2" xfId="26"/>
    <cellStyle name="60% - Énfasis5 2" xfId="27"/>
    <cellStyle name="60% - Énfasis6 2" xfId="28"/>
    <cellStyle name="Buena 2" xfId="29"/>
    <cellStyle name="Cálculo 2" xfId="30"/>
    <cellStyle name="Celda de comprobación 2" xfId="31"/>
    <cellStyle name="Celda vinculada 2" xfId="32"/>
    <cellStyle name="Encabezado 4 2" xfId="33"/>
    <cellStyle name="Énfasis1 2" xfId="34"/>
    <cellStyle name="Énfasis2 2" xfId="35"/>
    <cellStyle name="Énfasis3 2" xfId="36"/>
    <cellStyle name="Énfasis4 2" xfId="37"/>
    <cellStyle name="Énfasis5 2" xfId="38"/>
    <cellStyle name="Énfasis6 2" xfId="39"/>
    <cellStyle name="Entrada 2" xfId="40"/>
    <cellStyle name="Euro" xfId="41"/>
    <cellStyle name="Euro 2" xfId="79"/>
    <cellStyle name="Hiperlink" xfId="5" builtinId="8"/>
    <cellStyle name="Incorrecto 2" xfId="42"/>
    <cellStyle name="Millares 10" xfId="43"/>
    <cellStyle name="Millares 11" xfId="44"/>
    <cellStyle name="Millares 11 2" xfId="45"/>
    <cellStyle name="Millares 11_Pobreza NBI - 1er semestre 2015 Definitiva" xfId="46"/>
    <cellStyle name="Millares 12" xfId="47"/>
    <cellStyle name="Millares 13" xfId="48"/>
    <cellStyle name="Millares 2" xfId="7"/>
    <cellStyle name="Millares 2 2" xfId="49"/>
    <cellStyle name="Millares 2 3" xfId="80"/>
    <cellStyle name="Millares 3" xfId="50"/>
    <cellStyle name="Millares 4" xfId="51"/>
    <cellStyle name="Millares 5" xfId="52"/>
    <cellStyle name="Millares 5 2" xfId="53"/>
    <cellStyle name="Millares 6" xfId="54"/>
    <cellStyle name="Millares 7" xfId="55"/>
    <cellStyle name="Millares 7 2" xfId="56"/>
    <cellStyle name="Millares 8" xfId="57"/>
    <cellStyle name="Millares 8 2" xfId="58"/>
    <cellStyle name="Millares 9" xfId="59"/>
    <cellStyle name="Neutral 2" xfId="60"/>
    <cellStyle name="Normal" xfId="0" builtinId="0"/>
    <cellStyle name="Normal 11" xfId="78"/>
    <cellStyle name="Normal 2" xfId="1"/>
    <cellStyle name="Normal 2 2" xfId="8"/>
    <cellStyle name="Normal 3" xfId="4"/>
    <cellStyle name="Normal 3 2" xfId="62"/>
    <cellStyle name="Normal 3 3" xfId="61"/>
    <cellStyle name="Normal 4" xfId="6"/>
    <cellStyle name="Normal 4 2" xfId="64"/>
    <cellStyle name="Normal 4 3" xfId="63"/>
    <cellStyle name="Normal 5" xfId="65"/>
    <cellStyle name="Normal 6" xfId="66"/>
    <cellStyle name="Normal 7" xfId="10"/>
    <cellStyle name="Notas 2" xfId="67"/>
    <cellStyle name="Porcentagem" xfId="3" builtinId="5"/>
    <cellStyle name="Porcentual 2" xfId="68"/>
    <cellStyle name="Porcentual 2 2" xfId="69"/>
    <cellStyle name="Porcentual 3" xfId="70"/>
    <cellStyle name="Salida 2" xfId="71"/>
    <cellStyle name="Texto de advertencia 2" xfId="72"/>
    <cellStyle name="Texto explicativo 2" xfId="73"/>
    <cellStyle name="Título 1 2" xfId="74"/>
    <cellStyle name="Título 2 2" xfId="75"/>
    <cellStyle name="Título 3 2" xfId="76"/>
    <cellStyle name="Total 2" xfId="77"/>
    <cellStyle name="Vírgula" xfId="2" builtinId="3"/>
    <cellStyle name="Vírgula 2" xfId="9"/>
  </cellStyles>
  <dxfs count="98"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3" tint="0.7999816888943144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Venezuela: Desigualdade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'Gini - INE'!$B$18</c:f>
              <c:strCache>
                <c:ptCount val="1"/>
                <c:pt idx="0">
                  <c:v>Renda apropriada pelos lares 20% mais ricos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'Gini - INE'!$C$17:$U$17</c:f>
              <c:numCache>
                <c:formatCode>General</c:formatCode>
                <c:ptCount val="19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</c:numCache>
            </c:numRef>
          </c:cat>
          <c:val>
            <c:numRef>
              <c:f>'Gini - INE'!$C$18:$U$18</c:f>
              <c:numCache>
                <c:formatCode>0%</c:formatCode>
                <c:ptCount val="19"/>
                <c:pt idx="0">
                  <c:v>0.53579999999999994</c:v>
                </c:pt>
                <c:pt idx="1">
                  <c:v>0.53359999999999996</c:v>
                </c:pt>
                <c:pt idx="2">
                  <c:v>0.51900000000000002</c:v>
                </c:pt>
                <c:pt idx="3">
                  <c:v>0.52280000000000004</c:v>
                </c:pt>
                <c:pt idx="4">
                  <c:v>0.4955</c:v>
                </c:pt>
                <c:pt idx="5">
                  <c:v>0.5413</c:v>
                </c:pt>
                <c:pt idx="6">
                  <c:v>0.52829999999999999</c:v>
                </c:pt>
                <c:pt idx="7">
                  <c:v>0.54773082942097029</c:v>
                </c:pt>
                <c:pt idx="8">
                  <c:v>0.52359999999999995</c:v>
                </c:pt>
                <c:pt idx="9">
                  <c:v>0.49369999999999997</c:v>
                </c:pt>
                <c:pt idx="10">
                  <c:v>0.47710000000000002</c:v>
                </c:pt>
                <c:pt idx="11">
                  <c:v>0.46729999999999999</c:v>
                </c:pt>
                <c:pt idx="12">
                  <c:v>0.4753</c:v>
                </c:pt>
                <c:pt idx="13">
                  <c:v>0.4481</c:v>
                </c:pt>
                <c:pt idx="14">
                  <c:v>0.44799999999999995</c:v>
                </c:pt>
                <c:pt idx="15">
                  <c:v>0.44774000000000003</c:v>
                </c:pt>
                <c:pt idx="16">
                  <c:v>0.45899999999999996</c:v>
                </c:pt>
                <c:pt idx="17">
                  <c:v>0.44066000000000005</c:v>
                </c:pt>
                <c:pt idx="18">
                  <c:v>0.44040000000000001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E7CE-4AD3-98B7-89531A012D85}"/>
            </c:ext>
          </c:extLst>
        </c:ser>
        <c:ser>
          <c:idx val="1"/>
          <c:order val="1"/>
          <c:tx>
            <c:strRef>
              <c:f>'Gini - INE'!$B$19</c:f>
              <c:strCache>
                <c:ptCount val="1"/>
                <c:pt idx="0">
                  <c:v>Gini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'Gini - INE'!$C$17:$U$17</c:f>
              <c:numCache>
                <c:formatCode>General</c:formatCode>
                <c:ptCount val="19"/>
                <c:pt idx="0">
                  <c:v>1997</c:v>
                </c:pt>
                <c:pt idx="1">
                  <c:v>1998</c:v>
                </c:pt>
                <c:pt idx="2">
                  <c:v>1999</c:v>
                </c:pt>
                <c:pt idx="3">
                  <c:v>2000</c:v>
                </c:pt>
                <c:pt idx="4">
                  <c:v>2001</c:v>
                </c:pt>
                <c:pt idx="5">
                  <c:v>2002</c:v>
                </c:pt>
                <c:pt idx="6">
                  <c:v>2003</c:v>
                </c:pt>
                <c:pt idx="7">
                  <c:v>2004</c:v>
                </c:pt>
                <c:pt idx="8">
                  <c:v>2005</c:v>
                </c:pt>
                <c:pt idx="9">
                  <c:v>2006</c:v>
                </c:pt>
                <c:pt idx="10">
                  <c:v>2007</c:v>
                </c:pt>
                <c:pt idx="11">
                  <c:v>2008</c:v>
                </c:pt>
                <c:pt idx="12">
                  <c:v>2009</c:v>
                </c:pt>
                <c:pt idx="13">
                  <c:v>2010</c:v>
                </c:pt>
                <c:pt idx="14">
                  <c:v>2011</c:v>
                </c:pt>
                <c:pt idx="15">
                  <c:v>2012</c:v>
                </c:pt>
                <c:pt idx="16">
                  <c:v>2013</c:v>
                </c:pt>
                <c:pt idx="17">
                  <c:v>2014</c:v>
                </c:pt>
                <c:pt idx="18">
                  <c:v>2015</c:v>
                </c:pt>
              </c:numCache>
            </c:numRef>
          </c:cat>
          <c:val>
            <c:numRef>
              <c:f>'Gini - INE'!$C$19:$U$19</c:f>
              <c:numCache>
                <c:formatCode>_(* #,##0.00_);_(* \(#,##0.00\);_(* "-"??_);_(@_)</c:formatCode>
                <c:ptCount val="19"/>
                <c:pt idx="0">
                  <c:v>0.48738210000000004</c:v>
                </c:pt>
                <c:pt idx="1">
                  <c:v>0.48648250000000004</c:v>
                </c:pt>
                <c:pt idx="2">
                  <c:v>0.46928120000000001</c:v>
                </c:pt>
                <c:pt idx="3">
                  <c:v>0.47715880000000005</c:v>
                </c:pt>
                <c:pt idx="4">
                  <c:v>0.45726040000000001</c:v>
                </c:pt>
                <c:pt idx="5">
                  <c:v>0.49384040000000001</c:v>
                </c:pt>
                <c:pt idx="6">
                  <c:v>0.48110000000000003</c:v>
                </c:pt>
                <c:pt idx="7">
                  <c:v>0.45589000000000002</c:v>
                </c:pt>
                <c:pt idx="8">
                  <c:v>0.47483000000000003</c:v>
                </c:pt>
                <c:pt idx="9">
                  <c:v>0.44223000000000001</c:v>
                </c:pt>
                <c:pt idx="10">
                  <c:v>0.42365000000000003</c:v>
                </c:pt>
                <c:pt idx="11">
                  <c:v>0.40986000000000006</c:v>
                </c:pt>
                <c:pt idx="12">
                  <c:v>0.41827000000000003</c:v>
                </c:pt>
                <c:pt idx="13">
                  <c:v>0.38978000000000002</c:v>
                </c:pt>
                <c:pt idx="14">
                  <c:v>0.39024000000000003</c:v>
                </c:pt>
                <c:pt idx="15">
                  <c:v>0.40397000000000005</c:v>
                </c:pt>
                <c:pt idx="16">
                  <c:v>0.40850000000000003</c:v>
                </c:pt>
                <c:pt idx="17">
                  <c:v>0.38049000000000005</c:v>
                </c:pt>
                <c:pt idx="18">
                  <c:v>0.38057000000000002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E7CE-4AD3-98B7-89531A012D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1325824"/>
        <c:axId val="101675776"/>
      </c:lineChart>
      <c:catAx>
        <c:axId val="101325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101675776"/>
        <c:crosses val="autoZero"/>
        <c:auto val="1"/>
        <c:lblAlgn val="ctr"/>
        <c:lblOffset val="100"/>
        <c:noMultiLvlLbl val="0"/>
      </c:catAx>
      <c:valAx>
        <c:axId val="101675776"/>
        <c:scaling>
          <c:orientation val="minMax"/>
          <c:min val="0.35000000000000003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01325824"/>
        <c:crosses val="autoZero"/>
        <c:crossBetween val="between"/>
        <c:majorUnit val="5.000000000000001E-2"/>
      </c:valAx>
    </c:plotArea>
    <c:legend>
      <c:legendPos val="b"/>
      <c:layout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Venezuela: Pobreza</a:t>
            </a:r>
            <a:r>
              <a:rPr lang="pt-BR" baseline="0"/>
              <a:t> (% de domicílios)</a:t>
            </a:r>
            <a:endParaRPr lang="pt-BR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areaChart>
        <c:grouping val="standard"/>
        <c:varyColors val="0"/>
        <c:ser>
          <c:idx val="0"/>
          <c:order val="0"/>
          <c:tx>
            <c:strRef>
              <c:f>'Pobreza - INE'!$B$21</c:f>
              <c:strCache>
                <c:ptCount val="1"/>
                <c:pt idx="0">
                  <c:v>Pobreza</c:v>
                </c:pt>
              </c:strCache>
            </c:strRef>
          </c:tx>
          <c:spPr>
            <a:solidFill>
              <a:schemeClr val="tx2">
                <a:lumMod val="50000"/>
              </a:schemeClr>
            </a:solidFill>
            <a:ln>
              <a:solidFill>
                <a:srgbClr val="002060"/>
              </a:solidFill>
            </a:ln>
            <a:effectLst/>
          </c:spPr>
          <c:cat>
            <c:strRef>
              <c:f>'Pobreza - INE'!$C$20:$AM$20</c:f>
              <c:strCache>
                <c:ptCount val="37"/>
                <c:pt idx="0">
                  <c:v>1997.I</c:v>
                </c:pt>
                <c:pt idx="1">
                  <c:v>1997.II</c:v>
                </c:pt>
                <c:pt idx="2">
                  <c:v>1998.I</c:v>
                </c:pt>
                <c:pt idx="3">
                  <c:v>1998.II</c:v>
                </c:pt>
                <c:pt idx="4">
                  <c:v>1999.I</c:v>
                </c:pt>
                <c:pt idx="5">
                  <c:v>1999.II</c:v>
                </c:pt>
                <c:pt idx="6">
                  <c:v>2000.I</c:v>
                </c:pt>
                <c:pt idx="7">
                  <c:v>2000.II</c:v>
                </c:pt>
                <c:pt idx="8">
                  <c:v>2001.I</c:v>
                </c:pt>
                <c:pt idx="9">
                  <c:v>2001.II</c:v>
                </c:pt>
                <c:pt idx="10">
                  <c:v>2002.I</c:v>
                </c:pt>
                <c:pt idx="11">
                  <c:v>2002.II</c:v>
                </c:pt>
                <c:pt idx="12">
                  <c:v>2003.1</c:v>
                </c:pt>
                <c:pt idx="13">
                  <c:v>2003.II</c:v>
                </c:pt>
                <c:pt idx="14">
                  <c:v>2004.I</c:v>
                </c:pt>
                <c:pt idx="15">
                  <c:v>2004.II</c:v>
                </c:pt>
                <c:pt idx="16">
                  <c:v>2005.I</c:v>
                </c:pt>
                <c:pt idx="17">
                  <c:v>2005.II</c:v>
                </c:pt>
                <c:pt idx="18">
                  <c:v>2006.I</c:v>
                </c:pt>
                <c:pt idx="19">
                  <c:v>2006.II</c:v>
                </c:pt>
                <c:pt idx="20">
                  <c:v>2007.I</c:v>
                </c:pt>
                <c:pt idx="21">
                  <c:v>2007.II</c:v>
                </c:pt>
                <c:pt idx="22">
                  <c:v>2008.I</c:v>
                </c:pt>
                <c:pt idx="23">
                  <c:v>2008.II</c:v>
                </c:pt>
                <c:pt idx="24">
                  <c:v>2009.I</c:v>
                </c:pt>
                <c:pt idx="25">
                  <c:v>2009.II</c:v>
                </c:pt>
                <c:pt idx="26">
                  <c:v>2010.I</c:v>
                </c:pt>
                <c:pt idx="27">
                  <c:v>2010.II</c:v>
                </c:pt>
                <c:pt idx="28">
                  <c:v>2011.I</c:v>
                </c:pt>
                <c:pt idx="29">
                  <c:v>2011.II</c:v>
                </c:pt>
                <c:pt idx="30">
                  <c:v>2012.I</c:v>
                </c:pt>
                <c:pt idx="31">
                  <c:v>2012.II</c:v>
                </c:pt>
                <c:pt idx="32">
                  <c:v>2013.I</c:v>
                </c:pt>
                <c:pt idx="33">
                  <c:v>2013.II</c:v>
                </c:pt>
                <c:pt idx="34">
                  <c:v>2014.I</c:v>
                </c:pt>
                <c:pt idx="35">
                  <c:v>2014.II</c:v>
                </c:pt>
                <c:pt idx="36">
                  <c:v>2015.I</c:v>
                </c:pt>
              </c:strCache>
            </c:strRef>
          </c:cat>
          <c:val>
            <c:numRef>
              <c:f>'Pobreza - INE'!$C$21:$AM$21</c:f>
              <c:numCache>
                <c:formatCode>0%</c:formatCode>
                <c:ptCount val="37"/>
                <c:pt idx="0">
                  <c:v>0.55555006966576737</c:v>
                </c:pt>
                <c:pt idx="1">
                  <c:v>0.48053913116397368</c:v>
                </c:pt>
                <c:pt idx="2">
                  <c:v>0.48981754773700892</c:v>
                </c:pt>
                <c:pt idx="3">
                  <c:v>0.43915075364617001</c:v>
                </c:pt>
                <c:pt idx="4">
                  <c:v>0.42801829971006133</c:v>
                </c:pt>
                <c:pt idx="5">
                  <c:v>0.41957147743058498</c:v>
                </c:pt>
                <c:pt idx="6">
                  <c:v>0.41591529444035574</c:v>
                </c:pt>
                <c:pt idx="7">
                  <c:v>0.40365182804417843</c:v>
                </c:pt>
                <c:pt idx="8">
                  <c:v>0.39096237537254175</c:v>
                </c:pt>
                <c:pt idx="9">
                  <c:v>0.39039598159618877</c:v>
                </c:pt>
                <c:pt idx="10">
                  <c:v>0.41462251079141699</c:v>
                </c:pt>
                <c:pt idx="11">
                  <c:v>0.48586595800377941</c:v>
                </c:pt>
                <c:pt idx="12">
                  <c:v>0.53995024690254956</c:v>
                </c:pt>
                <c:pt idx="13" formatCode="0.0%">
                  <c:v>0.5513815202686404</c:v>
                </c:pt>
                <c:pt idx="14">
                  <c:v>0.53074501786670936</c:v>
                </c:pt>
                <c:pt idx="15">
                  <c:v>0.46985067515120776</c:v>
                </c:pt>
                <c:pt idx="16">
                  <c:v>0.42440142746899701</c:v>
                </c:pt>
                <c:pt idx="17">
                  <c:v>0.37893693796201444</c:v>
                </c:pt>
                <c:pt idx="18">
                  <c:v>0.33116375294876527</c:v>
                </c:pt>
                <c:pt idx="19">
                  <c:v>0.30630961836606896</c:v>
                </c:pt>
                <c:pt idx="20">
                  <c:v>0.27461507067203361</c:v>
                </c:pt>
                <c:pt idx="21">
                  <c:v>0.28522013339042074</c:v>
                </c:pt>
                <c:pt idx="22">
                  <c:v>0.2769563803540237</c:v>
                </c:pt>
                <c:pt idx="23">
                  <c:v>0.27531607383209256</c:v>
                </c:pt>
                <c:pt idx="24">
                  <c:v>0.26413206995016503</c:v>
                </c:pt>
                <c:pt idx="25">
                  <c:v>0.2668332866457846</c:v>
                </c:pt>
                <c:pt idx="26">
                  <c:v>0.26762151387425098</c:v>
                </c:pt>
                <c:pt idx="27">
                  <c:v>0.26932723771582301</c:v>
                </c:pt>
                <c:pt idx="28">
                  <c:v>0.2739668567936383</c:v>
                </c:pt>
                <c:pt idx="29">
                  <c:v>0.26497166107253284</c:v>
                </c:pt>
                <c:pt idx="30">
                  <c:v>0.27160000000000001</c:v>
                </c:pt>
                <c:pt idx="31">
                  <c:v>0.21203286024446769</c:v>
                </c:pt>
                <c:pt idx="32">
                  <c:v>0.29350351945401243</c:v>
                </c:pt>
                <c:pt idx="33">
                  <c:v>0.27336234285827765</c:v>
                </c:pt>
                <c:pt idx="34">
                  <c:v>0.29487202357641612</c:v>
                </c:pt>
                <c:pt idx="35">
                  <c:v>0.32557881558287938</c:v>
                </c:pt>
                <c:pt idx="36">
                  <c:v>0.33050017916545427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F32-44C1-9D8E-F44B58E43100}"/>
            </c:ext>
          </c:extLst>
        </c:ser>
        <c:ser>
          <c:idx val="1"/>
          <c:order val="1"/>
          <c:tx>
            <c:strRef>
              <c:f>'Pobreza - INE'!$B$22</c:f>
              <c:strCache>
                <c:ptCount val="1"/>
                <c:pt idx="0">
                  <c:v>Pobreza extrema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cat>
            <c:strRef>
              <c:f>'Pobreza - INE'!$C$20:$AM$20</c:f>
              <c:strCache>
                <c:ptCount val="37"/>
                <c:pt idx="0">
                  <c:v>1997.I</c:v>
                </c:pt>
                <c:pt idx="1">
                  <c:v>1997.II</c:v>
                </c:pt>
                <c:pt idx="2">
                  <c:v>1998.I</c:v>
                </c:pt>
                <c:pt idx="3">
                  <c:v>1998.II</c:v>
                </c:pt>
                <c:pt idx="4">
                  <c:v>1999.I</c:v>
                </c:pt>
                <c:pt idx="5">
                  <c:v>1999.II</c:v>
                </c:pt>
                <c:pt idx="6">
                  <c:v>2000.I</c:v>
                </c:pt>
                <c:pt idx="7">
                  <c:v>2000.II</c:v>
                </c:pt>
                <c:pt idx="8">
                  <c:v>2001.I</c:v>
                </c:pt>
                <c:pt idx="9">
                  <c:v>2001.II</c:v>
                </c:pt>
                <c:pt idx="10">
                  <c:v>2002.I</c:v>
                </c:pt>
                <c:pt idx="11">
                  <c:v>2002.II</c:v>
                </c:pt>
                <c:pt idx="12">
                  <c:v>2003.1</c:v>
                </c:pt>
                <c:pt idx="13">
                  <c:v>2003.II</c:v>
                </c:pt>
                <c:pt idx="14">
                  <c:v>2004.I</c:v>
                </c:pt>
                <c:pt idx="15">
                  <c:v>2004.II</c:v>
                </c:pt>
                <c:pt idx="16">
                  <c:v>2005.I</c:v>
                </c:pt>
                <c:pt idx="17">
                  <c:v>2005.II</c:v>
                </c:pt>
                <c:pt idx="18">
                  <c:v>2006.I</c:v>
                </c:pt>
                <c:pt idx="19">
                  <c:v>2006.II</c:v>
                </c:pt>
                <c:pt idx="20">
                  <c:v>2007.I</c:v>
                </c:pt>
                <c:pt idx="21">
                  <c:v>2007.II</c:v>
                </c:pt>
                <c:pt idx="22">
                  <c:v>2008.I</c:v>
                </c:pt>
                <c:pt idx="23">
                  <c:v>2008.II</c:v>
                </c:pt>
                <c:pt idx="24">
                  <c:v>2009.I</c:v>
                </c:pt>
                <c:pt idx="25">
                  <c:v>2009.II</c:v>
                </c:pt>
                <c:pt idx="26">
                  <c:v>2010.I</c:v>
                </c:pt>
                <c:pt idx="27">
                  <c:v>2010.II</c:v>
                </c:pt>
                <c:pt idx="28">
                  <c:v>2011.I</c:v>
                </c:pt>
                <c:pt idx="29">
                  <c:v>2011.II</c:v>
                </c:pt>
                <c:pt idx="30">
                  <c:v>2012.I</c:v>
                </c:pt>
                <c:pt idx="31">
                  <c:v>2012.II</c:v>
                </c:pt>
                <c:pt idx="32">
                  <c:v>2013.I</c:v>
                </c:pt>
                <c:pt idx="33">
                  <c:v>2013.II</c:v>
                </c:pt>
                <c:pt idx="34">
                  <c:v>2014.I</c:v>
                </c:pt>
                <c:pt idx="35">
                  <c:v>2014.II</c:v>
                </c:pt>
                <c:pt idx="36">
                  <c:v>2015.I</c:v>
                </c:pt>
              </c:strCache>
            </c:strRef>
          </c:cat>
          <c:val>
            <c:numRef>
              <c:f>'Pobreza - INE'!$C$22:$AM$22</c:f>
              <c:numCache>
                <c:formatCode>0%</c:formatCode>
                <c:ptCount val="37"/>
                <c:pt idx="0">
                  <c:v>0.25465827536911984</c:v>
                </c:pt>
                <c:pt idx="1">
                  <c:v>0.19324536420076743</c:v>
                </c:pt>
                <c:pt idx="2">
                  <c:v>0.21010617370144652</c:v>
                </c:pt>
                <c:pt idx="3">
                  <c:v>0.17056168159523985</c:v>
                </c:pt>
                <c:pt idx="4">
                  <c:v>0.16600253765994244</c:v>
                </c:pt>
                <c:pt idx="5">
                  <c:v>0.1689071967292369</c:v>
                </c:pt>
                <c:pt idx="6">
                  <c:v>0.1665135961329893</c:v>
                </c:pt>
                <c:pt idx="7">
                  <c:v>0.14887532744903476</c:v>
                </c:pt>
                <c:pt idx="8">
                  <c:v>0.14168915774321111</c:v>
                </c:pt>
                <c:pt idx="9">
                  <c:v>0.14040747404645296</c:v>
                </c:pt>
                <c:pt idx="10">
                  <c:v>0.16583485339592613</c:v>
                </c:pt>
                <c:pt idx="11">
                  <c:v>0.21035667961710874</c:v>
                </c:pt>
                <c:pt idx="12">
                  <c:v>0.25085577570374734</c:v>
                </c:pt>
                <c:pt idx="13" formatCode="0.0%">
                  <c:v>0.2502634230050651</c:v>
                </c:pt>
                <c:pt idx="14">
                  <c:v>0.23463255850176032</c:v>
                </c:pt>
                <c:pt idx="15">
                  <c:v>0.1862508375200603</c:v>
                </c:pt>
                <c:pt idx="16">
                  <c:v>0.16978775676354058</c:v>
                </c:pt>
                <c:pt idx="17">
                  <c:v>0.15318151413660294</c:v>
                </c:pt>
                <c:pt idx="18">
                  <c:v>0.10211839032573913</c:v>
                </c:pt>
                <c:pt idx="19">
                  <c:v>9.0732467155908852E-2</c:v>
                </c:pt>
                <c:pt idx="20">
                  <c:v>7.6344042326927361E-2</c:v>
                </c:pt>
                <c:pt idx="21">
                  <c:v>7.8617972951764467E-2</c:v>
                </c:pt>
                <c:pt idx="22">
                  <c:v>7.4678640429382895E-2</c:v>
                </c:pt>
                <c:pt idx="23">
                  <c:v>7.5609712215152003E-2</c:v>
                </c:pt>
                <c:pt idx="24">
                  <c:v>7.2734709494443037E-2</c:v>
                </c:pt>
                <c:pt idx="25">
                  <c:v>7.5164376551451501E-2</c:v>
                </c:pt>
                <c:pt idx="26">
                  <c:v>7.1431455707669886E-2</c:v>
                </c:pt>
                <c:pt idx="27">
                  <c:v>6.8911024709056065E-2</c:v>
                </c:pt>
                <c:pt idx="28">
                  <c:v>7.2504263050001225E-2</c:v>
                </c:pt>
                <c:pt idx="29">
                  <c:v>6.991494687632191E-2</c:v>
                </c:pt>
                <c:pt idx="30">
                  <c:v>7.6876146639599643E-2</c:v>
                </c:pt>
                <c:pt idx="31">
                  <c:v>6.04629241546355E-2</c:v>
                </c:pt>
                <c:pt idx="32">
                  <c:v>0.11834085417017239</c:v>
                </c:pt>
                <c:pt idx="33">
                  <c:v>8.807779326525815E-2</c:v>
                </c:pt>
                <c:pt idx="34">
                  <c:v>8.427445463649913E-2</c:v>
                </c:pt>
                <c:pt idx="35">
                  <c:v>9.4656063169059002E-2</c:v>
                </c:pt>
                <c:pt idx="36">
                  <c:v>9.2789917744114797E-2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F32-44C1-9D8E-F44B58E431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2099968"/>
        <c:axId val="101974784"/>
      </c:areaChart>
      <c:catAx>
        <c:axId val="102099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101974784"/>
        <c:crosses val="autoZero"/>
        <c:auto val="1"/>
        <c:lblAlgn val="ctr"/>
        <c:lblOffset val="100"/>
        <c:noMultiLvlLbl val="0"/>
      </c:catAx>
      <c:valAx>
        <c:axId val="1019747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1020999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ysClr val="windowText" lastClr="000000"/>
              </a:solidFill>
              <a:latin typeface="Calibri (Corpo)"/>
              <a:ea typeface="+mn-ea"/>
              <a:cs typeface="+mn-cs"/>
            </a:defRPr>
          </a:pPr>
          <a:endParaRPr lang="es-E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1">
          <a:solidFill>
            <a:sysClr val="windowText" lastClr="000000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Colheitas (1998=100)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Venezuela</c:v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strRef>
              <c:f>'Colheitas - Gráfico'!$AQ$1:$BG$1</c:f>
              <c:strCache>
                <c:ptCount val="17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</c:strCache>
            </c:strRef>
          </c:cat>
          <c:val>
            <c:numRef>
              <c:f>'Colheitas - Gráfico'!$AQ$4:$BG$4</c:f>
              <c:numCache>
                <c:formatCode>General</c:formatCode>
                <c:ptCount val="17"/>
                <c:pt idx="0">
                  <c:v>100</c:v>
                </c:pt>
                <c:pt idx="1">
                  <c:v>103.16288296230991</c:v>
                </c:pt>
                <c:pt idx="2">
                  <c:v>108.88252148997135</c:v>
                </c:pt>
                <c:pt idx="3">
                  <c:v>107.15230328410844</c:v>
                </c:pt>
                <c:pt idx="4">
                  <c:v>98.842847696715893</c:v>
                </c:pt>
                <c:pt idx="5">
                  <c:v>100.55102490632576</c:v>
                </c:pt>
                <c:pt idx="6">
                  <c:v>105.81882301080009</c:v>
                </c:pt>
                <c:pt idx="7">
                  <c:v>112.64051135111308</c:v>
                </c:pt>
                <c:pt idx="8">
                  <c:v>112.1556094335464</c:v>
                </c:pt>
                <c:pt idx="9">
                  <c:v>115.64910733965176</c:v>
                </c:pt>
                <c:pt idx="10">
                  <c:v>120.850782455367</c:v>
                </c:pt>
                <c:pt idx="11">
                  <c:v>113.12541326867975</c:v>
                </c:pt>
                <c:pt idx="12">
                  <c:v>104.97024465505841</c:v>
                </c:pt>
                <c:pt idx="13">
                  <c:v>114.4588935419881</c:v>
                </c:pt>
                <c:pt idx="14" formatCode="0.0">
                  <c:v>106.85474983469254</c:v>
                </c:pt>
                <c:pt idx="15">
                  <c:v>113.92990963191536</c:v>
                </c:pt>
                <c:pt idx="16">
                  <c:v>113.05929027992066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B704-4A4B-A694-A3CEB11F94D4}"/>
            </c:ext>
          </c:extLst>
        </c:ser>
        <c:ser>
          <c:idx val="1"/>
          <c:order val="1"/>
          <c:tx>
            <c:v>América Latina</c:v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strRef>
              <c:f>'Colheitas - Gráfico'!$AQ$1:$BG$1</c:f>
              <c:strCache>
                <c:ptCount val="17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</c:strCache>
            </c:strRef>
          </c:cat>
          <c:val>
            <c:numRef>
              <c:f>'Colheitas - Gráfico'!$AQ$5:$BG$5</c:f>
              <c:numCache>
                <c:formatCode>General</c:formatCode>
                <c:ptCount val="17"/>
                <c:pt idx="0">
                  <c:v>100</c:v>
                </c:pt>
                <c:pt idx="1">
                  <c:v>105.09111294108408</c:v>
                </c:pt>
                <c:pt idx="2">
                  <c:v>106.44459257985532</c:v>
                </c:pt>
                <c:pt idx="3">
                  <c:v>112.2963002352846</c:v>
                </c:pt>
                <c:pt idx="4">
                  <c:v>114.99631198414554</c:v>
                </c:pt>
                <c:pt idx="5">
                  <c:v>123.63047128467397</c:v>
                </c:pt>
                <c:pt idx="6">
                  <c:v>126.3765093756849</c:v>
                </c:pt>
                <c:pt idx="7">
                  <c:v>127.68346201584798</c:v>
                </c:pt>
                <c:pt idx="8">
                  <c:v>132.5458264937127</c:v>
                </c:pt>
                <c:pt idx="9">
                  <c:v>143.10895346584127</c:v>
                </c:pt>
                <c:pt idx="10">
                  <c:v>148.28052300414268</c:v>
                </c:pt>
                <c:pt idx="11">
                  <c:v>139.60402786219453</c:v>
                </c:pt>
                <c:pt idx="12">
                  <c:v>154.57457536555603</c:v>
                </c:pt>
                <c:pt idx="13">
                  <c:v>160.47098869766205</c:v>
                </c:pt>
                <c:pt idx="14" formatCode="0.0">
                  <c:v>155.71877784383867</c:v>
                </c:pt>
                <c:pt idx="15">
                  <c:v>169.04703595639216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B704-4A4B-A694-A3CEB11F94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259328"/>
        <c:axId val="102261120"/>
      </c:lineChart>
      <c:catAx>
        <c:axId val="10225932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102261120"/>
        <c:crosses val="autoZero"/>
        <c:auto val="1"/>
        <c:lblAlgn val="ctr"/>
        <c:lblOffset val="100"/>
        <c:noMultiLvlLbl val="0"/>
      </c:catAx>
      <c:valAx>
        <c:axId val="102261120"/>
        <c:scaling>
          <c:orientation val="minMax"/>
          <c:min val="80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crossAx val="102259328"/>
        <c:crosses val="autoZero"/>
        <c:crossBetween val="between"/>
        <c:majorUnit val="20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Exportações de combustíveis/Exportações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Venezuela</c:v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strRef>
              <c:f>'Exportações combustíveis - BM'!$G$4:$BF$4</c:f>
              <c:strCache>
                <c:ptCount val="52"/>
                <c:pt idx="0">
                  <c:v>1962</c:v>
                </c:pt>
                <c:pt idx="1">
                  <c:v>1963</c:v>
                </c:pt>
                <c:pt idx="2">
                  <c:v>1964</c:v>
                </c:pt>
                <c:pt idx="3">
                  <c:v>1965</c:v>
                </c:pt>
                <c:pt idx="4">
                  <c:v>1966</c:v>
                </c:pt>
                <c:pt idx="5">
                  <c:v>1967</c:v>
                </c:pt>
                <c:pt idx="6">
                  <c:v>1968</c:v>
                </c:pt>
                <c:pt idx="7">
                  <c:v>1969</c:v>
                </c:pt>
                <c:pt idx="8">
                  <c:v>1970</c:v>
                </c:pt>
                <c:pt idx="9">
                  <c:v>1971</c:v>
                </c:pt>
                <c:pt idx="10">
                  <c:v>1972</c:v>
                </c:pt>
                <c:pt idx="11">
                  <c:v>1973</c:v>
                </c:pt>
                <c:pt idx="12">
                  <c:v>1974</c:v>
                </c:pt>
                <c:pt idx="13">
                  <c:v>1975</c:v>
                </c:pt>
                <c:pt idx="14">
                  <c:v>1976</c:v>
                </c:pt>
                <c:pt idx="15">
                  <c:v>1977</c:v>
                </c:pt>
                <c:pt idx="16">
                  <c:v>1978</c:v>
                </c:pt>
                <c:pt idx="17">
                  <c:v>1979</c:v>
                </c:pt>
                <c:pt idx="18">
                  <c:v>1980</c:v>
                </c:pt>
                <c:pt idx="19">
                  <c:v>1981</c:v>
                </c:pt>
                <c:pt idx="20">
                  <c:v>1982</c:v>
                </c:pt>
                <c:pt idx="21">
                  <c:v>1983</c:v>
                </c:pt>
                <c:pt idx="22">
                  <c:v>1984</c:v>
                </c:pt>
                <c:pt idx="23">
                  <c:v>1985</c:v>
                </c:pt>
                <c:pt idx="24">
                  <c:v>1986</c:v>
                </c:pt>
                <c:pt idx="25">
                  <c:v>1987</c:v>
                </c:pt>
                <c:pt idx="26">
                  <c:v>1988</c:v>
                </c:pt>
                <c:pt idx="27">
                  <c:v>1989</c:v>
                </c:pt>
                <c:pt idx="28">
                  <c:v>1990</c:v>
                </c:pt>
                <c:pt idx="29">
                  <c:v>1991</c:v>
                </c:pt>
                <c:pt idx="30">
                  <c:v>1992</c:v>
                </c:pt>
                <c:pt idx="31">
                  <c:v>1993</c:v>
                </c:pt>
                <c:pt idx="32">
                  <c:v>1994</c:v>
                </c:pt>
                <c:pt idx="33">
                  <c:v>1995</c:v>
                </c:pt>
                <c:pt idx="34">
                  <c:v>1996</c:v>
                </c:pt>
                <c:pt idx="35">
                  <c:v>1997</c:v>
                </c:pt>
                <c:pt idx="36">
                  <c:v>1998</c:v>
                </c:pt>
                <c:pt idx="37">
                  <c:v>1999</c:v>
                </c:pt>
                <c:pt idx="38">
                  <c:v>2000</c:v>
                </c:pt>
                <c:pt idx="39">
                  <c:v>2001</c:v>
                </c:pt>
                <c:pt idx="40">
                  <c:v>2002</c:v>
                </c:pt>
                <c:pt idx="41">
                  <c:v>2003</c:v>
                </c:pt>
                <c:pt idx="42">
                  <c:v>2004</c:v>
                </c:pt>
                <c:pt idx="43">
                  <c:v>2005</c:v>
                </c:pt>
                <c:pt idx="44">
                  <c:v>2006</c:v>
                </c:pt>
                <c:pt idx="45">
                  <c:v>2007</c:v>
                </c:pt>
                <c:pt idx="46">
                  <c:v>2008</c:v>
                </c:pt>
                <c:pt idx="47">
                  <c:v>2009</c:v>
                </c:pt>
                <c:pt idx="48">
                  <c:v>2010</c:v>
                </c:pt>
                <c:pt idx="49">
                  <c:v>2011</c:v>
                </c:pt>
                <c:pt idx="50">
                  <c:v>2012</c:v>
                </c:pt>
                <c:pt idx="51">
                  <c:v>2013</c:v>
                </c:pt>
              </c:strCache>
            </c:strRef>
          </c:cat>
          <c:val>
            <c:numRef>
              <c:f>'Exportações combustíveis - BM'!$G$271:$BF$271</c:f>
              <c:numCache>
                <c:formatCode>0%</c:formatCode>
                <c:ptCount val="52"/>
                <c:pt idx="0">
                  <c:v>0.92362927935170869</c:v>
                </c:pt>
                <c:pt idx="1">
                  <c:v>0.92911189542703343</c:v>
                </c:pt>
                <c:pt idx="2">
                  <c:v>0.91099544808228305</c:v>
                </c:pt>
                <c:pt idx="3">
                  <c:v>0.92518556715620548</c:v>
                </c:pt>
                <c:pt idx="4">
                  <c:v>0.93401157632038878</c:v>
                </c:pt>
                <c:pt idx="5">
                  <c:v>0.93421344014031438</c:v>
                </c:pt>
                <c:pt idx="6">
                  <c:v>0.93461653106794307</c:v>
                </c:pt>
                <c:pt idx="7">
                  <c:v>0.92359252582209972</c:v>
                </c:pt>
                <c:pt idx="8">
                  <c:v>0.91015971424832676</c:v>
                </c:pt>
                <c:pt idx="9">
                  <c:v>0.91523845015119154</c:v>
                </c:pt>
                <c:pt idx="10">
                  <c:v>0.90574042493874596</c:v>
                </c:pt>
                <c:pt idx="11">
                  <c:v>0.93089806444926537</c:v>
                </c:pt>
                <c:pt idx="12">
                  <c:v>0.95130786860185812</c:v>
                </c:pt>
                <c:pt idx="13">
                  <c:v>0.94640486168018978</c:v>
                </c:pt>
                <c:pt idx="14">
                  <c:v>0.93827282116232458</c:v>
                </c:pt>
                <c:pt idx="15">
                  <c:v>0.92611057457657042</c:v>
                </c:pt>
                <c:pt idx="16">
                  <c:v>0.94467873634147703</c:v>
                </c:pt>
                <c:pt idx="17">
                  <c:v>0.92763317468312123</c:v>
                </c:pt>
                <c:pt idx="18">
                  <c:v>0.94013295084118131</c:v>
                </c:pt>
                <c:pt idx="19">
                  <c:v>0.92847082873687758</c:v>
                </c:pt>
                <c:pt idx="20">
                  <c:v>0.949870259876472</c:v>
                </c:pt>
                <c:pt idx="21">
                  <c:v>0.95427008948338876</c:v>
                </c:pt>
                <c:pt idx="22">
                  <c:v>0.9313002993552757</c:v>
                </c:pt>
                <c:pt idx="23">
                  <c:v>0.79967111277728331</c:v>
                </c:pt>
                <c:pt idx="24">
                  <c:v>0.84061735932236237</c:v>
                </c:pt>
                <c:pt idx="25">
                  <c:v>0.87135158127101109</c:v>
                </c:pt>
                <c:pt idx="26">
                  <c:v>0.81059824783130263</c:v>
                </c:pt>
                <c:pt idx="27">
                  <c:v>0.76649292027946492</c:v>
                </c:pt>
                <c:pt idx="28">
                  <c:v>0.80092952198850598</c:v>
                </c:pt>
                <c:pt idx="29">
                  <c:v>0.80882533858858741</c:v>
                </c:pt>
                <c:pt idx="30">
                  <c:v>0.79978964173803913</c:v>
                </c:pt>
                <c:pt idx="31">
                  <c:v>0.78556527756713579</c:v>
                </c:pt>
                <c:pt idx="32">
                  <c:v>0.77206858904726883</c:v>
                </c:pt>
                <c:pt idx="33">
                  <c:v>0.76650725576419165</c:v>
                </c:pt>
                <c:pt idx="34">
                  <c:v>0.80908988878758437</c:v>
                </c:pt>
                <c:pt idx="35">
                  <c:v>0.78900439423753899</c:v>
                </c:pt>
                <c:pt idx="36">
                  <c:v>0.71690811219546657</c:v>
                </c:pt>
                <c:pt idx="37">
                  <c:v>0.81453622226115174</c:v>
                </c:pt>
                <c:pt idx="38">
                  <c:v>0.86140396848811496</c:v>
                </c:pt>
                <c:pt idx="39">
                  <c:v>0.8324373824470237</c:v>
                </c:pt>
                <c:pt idx="40">
                  <c:v>0.80299470955361163</c:v>
                </c:pt>
                <c:pt idx="41">
                  <c:v>0.82365863631084513</c:v>
                </c:pt>
                <c:pt idx="42">
                  <c:v>0.83679429033679553</c:v>
                </c:pt>
                <c:pt idx="43">
                  <c:v>0.87958287137461122</c:v>
                </c:pt>
                <c:pt idx="44">
                  <c:v>0.92573312324375467</c:v>
                </c:pt>
                <c:pt idx="46">
                  <c:v>0.93828000724128369</c:v>
                </c:pt>
                <c:pt idx="47">
                  <c:v>0.95898372881910543</c:v>
                </c:pt>
                <c:pt idx="48">
                  <c:v>0.93418898492627722</c:v>
                </c:pt>
                <c:pt idx="49">
                  <c:v>0.67175251253239665</c:v>
                </c:pt>
                <c:pt idx="50">
                  <c:v>0.9876372950325254</c:v>
                </c:pt>
                <c:pt idx="51">
                  <c:v>0.97667861358494112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E4B-4753-8A53-95F5ED5EB1AE}"/>
            </c:ext>
          </c:extLst>
        </c:ser>
        <c:ser>
          <c:idx val="1"/>
          <c:order val="1"/>
          <c:tx>
            <c:v>Países árabes</c:v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val>
            <c:numRef>
              <c:f>'Exportações combustíveis - BM'!$G$272:$BF$272</c:f>
              <c:numCache>
                <c:formatCode>General</c:formatCode>
                <c:ptCount val="52"/>
                <c:pt idx="9" formatCode="0%">
                  <c:v>0.80301172152523959</c:v>
                </c:pt>
                <c:pt idx="10" formatCode="0%">
                  <c:v>0.82202939020846399</c:v>
                </c:pt>
                <c:pt idx="11" formatCode="0%">
                  <c:v>0.81841299509351051</c:v>
                </c:pt>
                <c:pt idx="13" formatCode="0%">
                  <c:v>0.88028712330216619</c:v>
                </c:pt>
                <c:pt idx="14" formatCode="0%">
                  <c:v>0.86794417689799208</c:v>
                </c:pt>
                <c:pt idx="24" formatCode="0%">
                  <c:v>0.51839720443586246</c:v>
                </c:pt>
                <c:pt idx="26" formatCode="0%">
                  <c:v>0.62083032045537312</c:v>
                </c:pt>
                <c:pt idx="27" formatCode="0%">
                  <c:v>0.60721107302670785</c:v>
                </c:pt>
                <c:pt idx="28" formatCode="0%">
                  <c:v>0.61073424533585496</c:v>
                </c:pt>
                <c:pt idx="33" formatCode="0%">
                  <c:v>0.76450955333701254</c:v>
                </c:pt>
                <c:pt idx="34" formatCode="0%">
                  <c:v>0.80870817024911845</c:v>
                </c:pt>
                <c:pt idx="35" formatCode="0%">
                  <c:v>0.84701426862964158</c:v>
                </c:pt>
                <c:pt idx="36" formatCode="0%">
                  <c:v>0.83958634674279342</c:v>
                </c:pt>
                <c:pt idx="37" formatCode="0%">
                  <c:v>0.81731069705850445</c:v>
                </c:pt>
                <c:pt idx="39" formatCode="0%">
                  <c:v>0.82574006367487951</c:v>
                </c:pt>
                <c:pt idx="40" formatCode="0%">
                  <c:v>0.75649222468299437</c:v>
                </c:pt>
                <c:pt idx="41" formatCode="0%">
                  <c:v>0.84309317503015702</c:v>
                </c:pt>
                <c:pt idx="42" formatCode="0%">
                  <c:v>0.79851908362316149</c:v>
                </c:pt>
                <c:pt idx="43" formatCode="0%">
                  <c:v>0.79834189777726605</c:v>
                </c:pt>
                <c:pt idx="44" formatCode="0%">
                  <c:v>0.79558542145262845</c:v>
                </c:pt>
                <c:pt idx="45" formatCode="0%">
                  <c:v>0.81868494441466266</c:v>
                </c:pt>
                <c:pt idx="46" formatCode="0%">
                  <c:v>0.81763294886001103</c:v>
                </c:pt>
                <c:pt idx="47" formatCode="0%">
                  <c:v>0.71050204576664644</c:v>
                </c:pt>
                <c:pt idx="48" formatCode="0%">
                  <c:v>0.73250317865242054</c:v>
                </c:pt>
                <c:pt idx="49" formatCode="0%">
                  <c:v>0.69970062924846144</c:v>
                </c:pt>
                <c:pt idx="50" formatCode="0%">
                  <c:v>0.73258673090514081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FE4B-4753-8A53-95F5ED5EB1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852864"/>
        <c:axId val="102858752"/>
      </c:lineChart>
      <c:catAx>
        <c:axId val="10285286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02858752"/>
        <c:crosses val="autoZero"/>
        <c:auto val="1"/>
        <c:lblAlgn val="ctr"/>
        <c:lblOffset val="100"/>
        <c:noMultiLvlLbl val="0"/>
      </c:catAx>
      <c:valAx>
        <c:axId val="102858752"/>
        <c:scaling>
          <c:orientation val="minMax"/>
          <c:max val="1"/>
          <c:min val="0.60000000000000009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crossAx val="102852864"/>
        <c:crosses val="autoZero"/>
        <c:crossBetween val="between"/>
        <c:majorUnit val="0.1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Cotação Bolívar/USD (Oficial - Fim de período)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strRef>
              <c:f>'Câmbio - FMI'!$N$1:$AG$1</c:f>
              <c:strCach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jun/17</c:v>
                </c:pt>
              </c:strCache>
            </c:strRef>
          </c:cat>
          <c:val>
            <c:numRef>
              <c:f>'Câmbio - FMI'!$N$4:$AG$4</c:f>
              <c:numCache>
                <c:formatCode>General</c:formatCode>
                <c:ptCount val="20"/>
                <c:pt idx="0">
                  <c:v>0.5645</c:v>
                </c:pt>
                <c:pt idx="1">
                  <c:v>0.64829999999999999</c:v>
                </c:pt>
                <c:pt idx="2">
                  <c:v>0.69979999999999998</c:v>
                </c:pt>
                <c:pt idx="3">
                  <c:v>0.76300000000000001</c:v>
                </c:pt>
                <c:pt idx="4">
                  <c:v>1.4013</c:v>
                </c:pt>
                <c:pt idx="5">
                  <c:v>1.5980000000000001</c:v>
                </c:pt>
                <c:pt idx="6">
                  <c:v>1.9179999999999999</c:v>
                </c:pt>
                <c:pt idx="7">
                  <c:v>2.1469999999999998</c:v>
                </c:pt>
                <c:pt idx="8">
                  <c:v>2.1469999999999998</c:v>
                </c:pt>
                <c:pt idx="9">
                  <c:v>2.1469999999999998</c:v>
                </c:pt>
                <c:pt idx="10">
                  <c:v>2.1469999999999998</c:v>
                </c:pt>
                <c:pt idx="11">
                  <c:v>2.1469999999999998</c:v>
                </c:pt>
                <c:pt idx="12">
                  <c:v>2.5935000000000001</c:v>
                </c:pt>
                <c:pt idx="13">
                  <c:v>4.2892999999999999</c:v>
                </c:pt>
                <c:pt idx="14">
                  <c:v>4.2892999999999999</c:v>
                </c:pt>
                <c:pt idx="15">
                  <c:v>6.2842000000000002</c:v>
                </c:pt>
                <c:pt idx="16">
                  <c:v>6.2842000000000002</c:v>
                </c:pt>
                <c:pt idx="17">
                  <c:v>6.2842000000000002</c:v>
                </c:pt>
                <c:pt idx="18">
                  <c:v>9.9749999999999996</c:v>
                </c:pt>
                <c:pt idx="19">
                  <c:v>9.9749999999999996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30D-482F-8D8F-15EB8865E5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742336"/>
        <c:axId val="109752320"/>
      </c:lineChart>
      <c:catAx>
        <c:axId val="10974233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109752320"/>
        <c:crosses val="autoZero"/>
        <c:auto val="1"/>
        <c:lblAlgn val="ctr"/>
        <c:lblOffset val="100"/>
        <c:noMultiLvlLbl val="0"/>
      </c:catAx>
      <c:valAx>
        <c:axId val="109752320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crossAx val="10974233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Taxas de câmbio oficiais: Bolívar/USD compra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DIPRO</c:v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numRef>
              <c:f>'Câmbios múltiplos - BCV'!$A$5:$A$60</c:f>
              <c:numCache>
                <c:formatCode>mmm\-yy</c:formatCode>
                <c:ptCount val="56"/>
                <c:pt idx="0">
                  <c:v>41275</c:v>
                </c:pt>
                <c:pt idx="1">
                  <c:v>41306</c:v>
                </c:pt>
                <c:pt idx="2">
                  <c:v>41334</c:v>
                </c:pt>
                <c:pt idx="3">
                  <c:v>41365</c:v>
                </c:pt>
                <c:pt idx="4">
                  <c:v>41395</c:v>
                </c:pt>
                <c:pt idx="5">
                  <c:v>41426</c:v>
                </c:pt>
                <c:pt idx="6">
                  <c:v>41456</c:v>
                </c:pt>
                <c:pt idx="7">
                  <c:v>41487</c:v>
                </c:pt>
                <c:pt idx="8">
                  <c:v>41518</c:v>
                </c:pt>
                <c:pt idx="9">
                  <c:v>41548</c:v>
                </c:pt>
                <c:pt idx="10">
                  <c:v>41579</c:v>
                </c:pt>
                <c:pt idx="11">
                  <c:v>41609</c:v>
                </c:pt>
                <c:pt idx="12">
                  <c:v>41640</c:v>
                </c:pt>
                <c:pt idx="13">
                  <c:v>41671</c:v>
                </c:pt>
                <c:pt idx="14">
                  <c:v>41699</c:v>
                </c:pt>
                <c:pt idx="15">
                  <c:v>41730</c:v>
                </c:pt>
                <c:pt idx="16">
                  <c:v>41760</c:v>
                </c:pt>
                <c:pt idx="17">
                  <c:v>41791</c:v>
                </c:pt>
                <c:pt idx="18">
                  <c:v>41821</c:v>
                </c:pt>
                <c:pt idx="19">
                  <c:v>41852</c:v>
                </c:pt>
                <c:pt idx="20">
                  <c:v>41883</c:v>
                </c:pt>
                <c:pt idx="21">
                  <c:v>41913</c:v>
                </c:pt>
                <c:pt idx="22">
                  <c:v>41944</c:v>
                </c:pt>
                <c:pt idx="23">
                  <c:v>41974</c:v>
                </c:pt>
                <c:pt idx="24">
                  <c:v>42005</c:v>
                </c:pt>
                <c:pt idx="25">
                  <c:v>42036</c:v>
                </c:pt>
                <c:pt idx="26">
                  <c:v>42064</c:v>
                </c:pt>
                <c:pt idx="27">
                  <c:v>42095</c:v>
                </c:pt>
                <c:pt idx="28">
                  <c:v>42125</c:v>
                </c:pt>
                <c:pt idx="29">
                  <c:v>42156</c:v>
                </c:pt>
                <c:pt idx="30">
                  <c:v>42186</c:v>
                </c:pt>
                <c:pt idx="31">
                  <c:v>42217</c:v>
                </c:pt>
                <c:pt idx="32">
                  <c:v>42248</c:v>
                </c:pt>
                <c:pt idx="33">
                  <c:v>42278</c:v>
                </c:pt>
                <c:pt idx="34">
                  <c:v>42309</c:v>
                </c:pt>
                <c:pt idx="35">
                  <c:v>42339</c:v>
                </c:pt>
                <c:pt idx="36">
                  <c:v>42370</c:v>
                </c:pt>
                <c:pt idx="37">
                  <c:v>42401</c:v>
                </c:pt>
                <c:pt idx="38">
                  <c:v>42430</c:v>
                </c:pt>
                <c:pt idx="39">
                  <c:v>42461</c:v>
                </c:pt>
                <c:pt idx="40">
                  <c:v>42491</c:v>
                </c:pt>
                <c:pt idx="41">
                  <c:v>42522</c:v>
                </c:pt>
                <c:pt idx="42">
                  <c:v>42552</c:v>
                </c:pt>
                <c:pt idx="43">
                  <c:v>42583</c:v>
                </c:pt>
                <c:pt idx="44">
                  <c:v>42614</c:v>
                </c:pt>
                <c:pt idx="45">
                  <c:v>42644</c:v>
                </c:pt>
                <c:pt idx="46">
                  <c:v>42675</c:v>
                </c:pt>
                <c:pt idx="47">
                  <c:v>42705</c:v>
                </c:pt>
                <c:pt idx="48">
                  <c:v>42736</c:v>
                </c:pt>
                <c:pt idx="49">
                  <c:v>42767</c:v>
                </c:pt>
                <c:pt idx="50">
                  <c:v>42795</c:v>
                </c:pt>
                <c:pt idx="51">
                  <c:v>42826</c:v>
                </c:pt>
                <c:pt idx="52">
                  <c:v>42856</c:v>
                </c:pt>
                <c:pt idx="53">
                  <c:v>42887</c:v>
                </c:pt>
                <c:pt idx="54">
                  <c:v>42917</c:v>
                </c:pt>
                <c:pt idx="55">
                  <c:v>42972</c:v>
                </c:pt>
              </c:numCache>
            </c:numRef>
          </c:cat>
          <c:val>
            <c:numRef>
              <c:f>'Câmbios múltiplos - BCV'!$G$5:$G$60</c:f>
              <c:numCache>
                <c:formatCode>_(* #,##0.00_);_(* \(#,##0.00\);_(* "-"??_);_(@_)</c:formatCode>
                <c:ptCount val="56"/>
                <c:pt idx="0">
                  <c:v>4.2892999999999999</c:v>
                </c:pt>
                <c:pt idx="1">
                  <c:v>6.2842000000000002</c:v>
                </c:pt>
                <c:pt idx="2">
                  <c:v>6.2842000000000002</c:v>
                </c:pt>
                <c:pt idx="3">
                  <c:v>6.2842000000000002</c:v>
                </c:pt>
                <c:pt idx="4">
                  <c:v>6.2842000000000002</c:v>
                </c:pt>
                <c:pt idx="5">
                  <c:v>6.2842000000000002</c:v>
                </c:pt>
                <c:pt idx="6">
                  <c:v>6.2842000000000002</c:v>
                </c:pt>
                <c:pt idx="7">
                  <c:v>6.2842000000000002</c:v>
                </c:pt>
                <c:pt idx="8">
                  <c:v>6.2842000000000002</c:v>
                </c:pt>
                <c:pt idx="9">
                  <c:v>6.2842000000000002</c:v>
                </c:pt>
                <c:pt idx="10">
                  <c:v>6.2842000000000002</c:v>
                </c:pt>
                <c:pt idx="11">
                  <c:v>6.2842000000000002</c:v>
                </c:pt>
                <c:pt idx="12">
                  <c:v>6.2842000000000002</c:v>
                </c:pt>
                <c:pt idx="13">
                  <c:v>6.2842000000000002</c:v>
                </c:pt>
                <c:pt idx="14">
                  <c:v>6.2842000000000002</c:v>
                </c:pt>
                <c:pt idx="15">
                  <c:v>6.2842000000000002</c:v>
                </c:pt>
                <c:pt idx="16">
                  <c:v>6.2842000000000002</c:v>
                </c:pt>
                <c:pt idx="17">
                  <c:v>6.2842000000000002</c:v>
                </c:pt>
                <c:pt idx="18">
                  <c:v>6.2842000000000002</c:v>
                </c:pt>
                <c:pt idx="19">
                  <c:v>6.2842000000000002</c:v>
                </c:pt>
                <c:pt idx="20">
                  <c:v>6.2842000000000002</c:v>
                </c:pt>
                <c:pt idx="21">
                  <c:v>6.2842000000000002</c:v>
                </c:pt>
                <c:pt idx="22">
                  <c:v>6.2842000000000002</c:v>
                </c:pt>
                <c:pt idx="23">
                  <c:v>6.2842000000000002</c:v>
                </c:pt>
                <c:pt idx="24">
                  <c:v>6.2842000000000002</c:v>
                </c:pt>
                <c:pt idx="25">
                  <c:v>6.2842000000000002</c:v>
                </c:pt>
                <c:pt idx="26">
                  <c:v>6.2842000000000002</c:v>
                </c:pt>
                <c:pt idx="27">
                  <c:v>6.2842000000000002</c:v>
                </c:pt>
                <c:pt idx="28">
                  <c:v>6.2842000000000002</c:v>
                </c:pt>
                <c:pt idx="29">
                  <c:v>6.2842000000000002</c:v>
                </c:pt>
                <c:pt idx="30">
                  <c:v>6.2842000000000002</c:v>
                </c:pt>
                <c:pt idx="31">
                  <c:v>6.2842000000000002</c:v>
                </c:pt>
                <c:pt idx="32">
                  <c:v>6.2842000000000002</c:v>
                </c:pt>
                <c:pt idx="33">
                  <c:v>6.2842000000000002</c:v>
                </c:pt>
                <c:pt idx="34">
                  <c:v>6.2842000000000002</c:v>
                </c:pt>
                <c:pt idx="35">
                  <c:v>6.2842000000000002</c:v>
                </c:pt>
                <c:pt idx="36">
                  <c:v>6.2842000000000002</c:v>
                </c:pt>
                <c:pt idx="37">
                  <c:v>6.2842000000000002</c:v>
                </c:pt>
                <c:pt idx="38">
                  <c:v>9.9749999999999996</c:v>
                </c:pt>
                <c:pt idx="39">
                  <c:v>9.9749999999999996</c:v>
                </c:pt>
                <c:pt idx="40">
                  <c:v>9.9749999999999996</c:v>
                </c:pt>
                <c:pt idx="41">
                  <c:v>9.9749999999999996</c:v>
                </c:pt>
                <c:pt idx="42">
                  <c:v>9.9749999999999996</c:v>
                </c:pt>
                <c:pt idx="43">
                  <c:v>9.9749999999999996</c:v>
                </c:pt>
                <c:pt idx="44">
                  <c:v>9.9749999999999996</c:v>
                </c:pt>
                <c:pt idx="45">
                  <c:v>9.9749999999999996</c:v>
                </c:pt>
                <c:pt idx="46">
                  <c:v>9.9749999999999996</c:v>
                </c:pt>
                <c:pt idx="47">
                  <c:v>9.9749999999999996</c:v>
                </c:pt>
                <c:pt idx="48">
                  <c:v>9.9749999999999996</c:v>
                </c:pt>
                <c:pt idx="49">
                  <c:v>9.9749999999999996</c:v>
                </c:pt>
                <c:pt idx="50">
                  <c:v>9.9749999999999996</c:v>
                </c:pt>
                <c:pt idx="51">
                  <c:v>9.9749999999999996</c:v>
                </c:pt>
                <c:pt idx="52">
                  <c:v>9.9749999999999996</c:v>
                </c:pt>
                <c:pt idx="53">
                  <c:v>9.9749999999999996</c:v>
                </c:pt>
                <c:pt idx="54">
                  <c:v>9.9749999999999996</c:v>
                </c:pt>
                <c:pt idx="55" formatCode="#,##0.00000000">
                  <c:v>9.9749999999999996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14AA-4D75-8D1E-033C9D5B38B6}"/>
            </c:ext>
          </c:extLst>
        </c:ser>
        <c:ser>
          <c:idx val="1"/>
          <c:order val="1"/>
          <c:tx>
            <c:v>SICAD I</c:v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numRef>
              <c:f>'Câmbios múltiplos - BCV'!$A$5:$A$60</c:f>
              <c:numCache>
                <c:formatCode>mmm\-yy</c:formatCode>
                <c:ptCount val="56"/>
                <c:pt idx="0">
                  <c:v>41275</c:v>
                </c:pt>
                <c:pt idx="1">
                  <c:v>41306</c:v>
                </c:pt>
                <c:pt idx="2">
                  <c:v>41334</c:v>
                </c:pt>
                <c:pt idx="3">
                  <c:v>41365</c:v>
                </c:pt>
                <c:pt idx="4">
                  <c:v>41395</c:v>
                </c:pt>
                <c:pt idx="5">
                  <c:v>41426</c:v>
                </c:pt>
                <c:pt idx="6">
                  <c:v>41456</c:v>
                </c:pt>
                <c:pt idx="7">
                  <c:v>41487</c:v>
                </c:pt>
                <c:pt idx="8">
                  <c:v>41518</c:v>
                </c:pt>
                <c:pt idx="9">
                  <c:v>41548</c:v>
                </c:pt>
                <c:pt idx="10">
                  <c:v>41579</c:v>
                </c:pt>
                <c:pt idx="11">
                  <c:v>41609</c:v>
                </c:pt>
                <c:pt idx="12">
                  <c:v>41640</c:v>
                </c:pt>
                <c:pt idx="13">
                  <c:v>41671</c:v>
                </c:pt>
                <c:pt idx="14">
                  <c:v>41699</c:v>
                </c:pt>
                <c:pt idx="15">
                  <c:v>41730</c:v>
                </c:pt>
                <c:pt idx="16">
                  <c:v>41760</c:v>
                </c:pt>
                <c:pt idx="17">
                  <c:v>41791</c:v>
                </c:pt>
                <c:pt idx="18">
                  <c:v>41821</c:v>
                </c:pt>
                <c:pt idx="19">
                  <c:v>41852</c:v>
                </c:pt>
                <c:pt idx="20">
                  <c:v>41883</c:v>
                </c:pt>
                <c:pt idx="21">
                  <c:v>41913</c:v>
                </c:pt>
                <c:pt idx="22">
                  <c:v>41944</c:v>
                </c:pt>
                <c:pt idx="23">
                  <c:v>41974</c:v>
                </c:pt>
                <c:pt idx="24">
                  <c:v>42005</c:v>
                </c:pt>
                <c:pt idx="25">
                  <c:v>42036</c:v>
                </c:pt>
                <c:pt idx="26">
                  <c:v>42064</c:v>
                </c:pt>
                <c:pt idx="27">
                  <c:v>42095</c:v>
                </c:pt>
                <c:pt idx="28">
                  <c:v>42125</c:v>
                </c:pt>
                <c:pt idx="29">
                  <c:v>42156</c:v>
                </c:pt>
                <c:pt idx="30">
                  <c:v>42186</c:v>
                </c:pt>
                <c:pt idx="31">
                  <c:v>42217</c:v>
                </c:pt>
                <c:pt idx="32">
                  <c:v>42248</c:v>
                </c:pt>
                <c:pt idx="33">
                  <c:v>42278</c:v>
                </c:pt>
                <c:pt idx="34">
                  <c:v>42309</c:v>
                </c:pt>
                <c:pt idx="35">
                  <c:v>42339</c:v>
                </c:pt>
                <c:pt idx="36">
                  <c:v>42370</c:v>
                </c:pt>
                <c:pt idx="37">
                  <c:v>42401</c:v>
                </c:pt>
                <c:pt idx="38">
                  <c:v>42430</c:v>
                </c:pt>
                <c:pt idx="39">
                  <c:v>42461</c:v>
                </c:pt>
                <c:pt idx="40">
                  <c:v>42491</c:v>
                </c:pt>
                <c:pt idx="41">
                  <c:v>42522</c:v>
                </c:pt>
                <c:pt idx="42">
                  <c:v>42552</c:v>
                </c:pt>
                <c:pt idx="43">
                  <c:v>42583</c:v>
                </c:pt>
                <c:pt idx="44">
                  <c:v>42614</c:v>
                </c:pt>
                <c:pt idx="45">
                  <c:v>42644</c:v>
                </c:pt>
                <c:pt idx="46">
                  <c:v>42675</c:v>
                </c:pt>
                <c:pt idx="47">
                  <c:v>42705</c:v>
                </c:pt>
                <c:pt idx="48">
                  <c:v>42736</c:v>
                </c:pt>
                <c:pt idx="49">
                  <c:v>42767</c:v>
                </c:pt>
                <c:pt idx="50">
                  <c:v>42795</c:v>
                </c:pt>
                <c:pt idx="51">
                  <c:v>42826</c:v>
                </c:pt>
                <c:pt idx="52">
                  <c:v>42856</c:v>
                </c:pt>
                <c:pt idx="53">
                  <c:v>42887</c:v>
                </c:pt>
                <c:pt idx="54">
                  <c:v>42917</c:v>
                </c:pt>
                <c:pt idx="55">
                  <c:v>42972</c:v>
                </c:pt>
              </c:numCache>
            </c:numRef>
          </c:cat>
          <c:val>
            <c:numRef>
              <c:f>'Câmbios múltiplos - BCV'!$I$5:$I$60</c:f>
              <c:numCache>
                <c:formatCode>#,##0.00000000</c:formatCode>
                <c:ptCount val="56"/>
                <c:pt idx="19" formatCode="_(* #,##0.00_);_(* \(#,##0.00\);_(* &quot;-&quot;??_);_(@_)">
                  <c:v>11.5</c:v>
                </c:pt>
                <c:pt idx="20" formatCode="_(* #,##0.00_);_(* \(#,##0.00\);_(* &quot;-&quot;??_);_(@_)">
                  <c:v>12</c:v>
                </c:pt>
                <c:pt idx="21" formatCode="_(* #,##0.00_);_(* \(#,##0.00\);_(* &quot;-&quot;??_);_(@_)">
                  <c:v>12</c:v>
                </c:pt>
                <c:pt idx="22" formatCode="_(* #,##0.00_);_(* \(#,##0.00\);_(* &quot;-&quot;??_);_(@_)">
                  <c:v>12</c:v>
                </c:pt>
                <c:pt idx="23" formatCode="_(* #,##0.00_);_(* \(#,##0.00\);_(* &quot;-&quot;??_);_(@_)">
                  <c:v>12</c:v>
                </c:pt>
                <c:pt idx="24" formatCode="_(* #,##0.00_);_(* \(#,##0.00\);_(* &quot;-&quot;??_);_(@_)">
                  <c:v>12</c:v>
                </c:pt>
                <c:pt idx="25" formatCode="_(* #,##0.00_);_(* \(#,##0.00\);_(* &quot;-&quot;??_);_(@_)">
                  <c:v>12</c:v>
                </c:pt>
                <c:pt idx="26" formatCode="_(* #,##0.00_);_(* \(#,##0.00\);_(* &quot;-&quot;??_);_(@_)">
                  <c:v>12</c:v>
                </c:pt>
                <c:pt idx="27" formatCode="_(* #,##0.00_);_(* \(#,##0.00\);_(* &quot;-&quot;??_);_(@_)">
                  <c:v>12</c:v>
                </c:pt>
                <c:pt idx="28" formatCode="_(* #,##0.00_);_(* \(#,##0.00\);_(* &quot;-&quot;??_);_(@_)">
                  <c:v>12</c:v>
                </c:pt>
                <c:pt idx="29" formatCode="_(* #,##0.00_);_(* \(#,##0.00\);_(* &quot;-&quot;??_);_(@_)">
                  <c:v>12.8</c:v>
                </c:pt>
                <c:pt idx="30" formatCode="_(* #,##0.00_);_(* \(#,##0.00\);_(* &quot;-&quot;??_);_(@_)">
                  <c:v>12.8</c:v>
                </c:pt>
                <c:pt idx="31" formatCode="_(* #,##0.00_);_(* \(#,##0.00\);_(* &quot;-&quot;??_);_(@_)">
                  <c:v>12.8</c:v>
                </c:pt>
                <c:pt idx="32" formatCode="_(* #,##0.00_);_(* \(#,##0.00\);_(* &quot;-&quot;??_);_(@_)">
                  <c:v>13.5</c:v>
                </c:pt>
                <c:pt idx="33" formatCode="_(* #,##0.00_);_(* \(#,##0.00\);_(* &quot;-&quot;??_);_(@_)">
                  <c:v>13.5</c:v>
                </c:pt>
                <c:pt idx="34" formatCode="_(* #,##0.00_);_(* \(#,##0.00\);_(* &quot;-&quot;??_);_(@_)">
                  <c:v>13.5</c:v>
                </c:pt>
                <c:pt idx="35" formatCode="_(* #,##0.00_);_(* \(#,##0.00\);_(* &quot;-&quot;??_);_(@_)">
                  <c:v>13.5</c:v>
                </c:pt>
                <c:pt idx="36" formatCode="_(* #,##0.00_);_(* \(#,##0.00\);_(* &quot;-&quot;??_);_(@_)">
                  <c:v>13.5</c:v>
                </c:pt>
                <c:pt idx="37" formatCode="_(* #,##0.00_);_(* \(#,##0.00\);_(* &quot;-&quot;??_);_(@_)">
                  <c:v>13.5</c:v>
                </c:pt>
                <c:pt idx="38" formatCode="_(* #,##0.00_);_(* \(#,##0.00\);_(* &quot;-&quot;??_);_(@_)">
                  <c:v>13.5</c:v>
                </c:pt>
                <c:pt idx="39" formatCode="_(* #,##0.00_);_(* \(#,##0.00\);_(* &quot;-&quot;??_);_(@_)">
                  <c:v>13.5</c:v>
                </c:pt>
                <c:pt idx="40" formatCode="_(* #,##0.00_);_(* \(#,##0.00\);_(* &quot;-&quot;??_);_(@_)">
                  <c:v>13.5</c:v>
                </c:pt>
                <c:pt idx="41" formatCode="_(* #,##0.00_);_(* \(#,##0.00\);_(* &quot;-&quot;??_);_(@_)">
                  <c:v>13.5</c:v>
                </c:pt>
                <c:pt idx="42" formatCode="_(* #,##0.00_);_(* \(#,##0.00\);_(* &quot;-&quot;??_);_(@_)">
                  <c:v>13.5</c:v>
                </c:pt>
                <c:pt idx="43" formatCode="_(* #,##0.00_);_(* \(#,##0.00\);_(* &quot;-&quot;??_);_(@_)">
                  <c:v>13.5</c:v>
                </c:pt>
                <c:pt idx="44" formatCode="_(* #,##0.00_);_(* \(#,##0.00\);_(* &quot;-&quot;??_);_(@_)">
                  <c:v>13.5</c:v>
                </c:pt>
                <c:pt idx="45" formatCode="_(* #,##0.00_);_(* \(#,##0.00\);_(* &quot;-&quot;??_);_(@_)">
                  <c:v>13.5</c:v>
                </c:pt>
                <c:pt idx="46" formatCode="_(* #,##0.00_);_(* \(#,##0.00\);_(* &quot;-&quot;??_);_(@_)">
                  <c:v>13.5</c:v>
                </c:pt>
                <c:pt idx="47" formatCode="_(* #,##0.00_);_(* \(#,##0.00\);_(* &quot;-&quot;??_);_(@_)">
                  <c:v>13.5</c:v>
                </c:pt>
                <c:pt idx="48" formatCode="_(* #,##0.00_);_(* \(#,##0.00\);_(* &quot;-&quot;??_);_(@_)">
                  <c:v>13.5</c:v>
                </c:pt>
                <c:pt idx="49" formatCode="_(* #,##0.00_);_(* \(#,##0.00\);_(* &quot;-&quot;??_);_(@_)">
                  <c:v>13.5</c:v>
                </c:pt>
                <c:pt idx="50" formatCode="_(* #,##0.00_);_(* \(#,##0.00\);_(* &quot;-&quot;??_);_(@_)">
                  <c:v>13.5</c:v>
                </c:pt>
                <c:pt idx="51" formatCode="_(* #,##0.00_);_(* \(#,##0.00\);_(* &quot;-&quot;??_);_(@_)">
                  <c:v>13.5</c:v>
                </c:pt>
                <c:pt idx="52" formatCode="_(* #,##0.00_);_(* \(#,##0.00\);_(* &quot;-&quot;??_);_(@_)">
                  <c:v>13.5</c:v>
                </c:pt>
                <c:pt idx="53" formatCode="_(* #,##0.00_);_(* \(#,##0.00\);_(* &quot;-&quot;??_);_(@_)">
                  <c:v>13.5</c:v>
                </c:pt>
                <c:pt idx="54" formatCode="_(* #,##0.00_);_(* \(#,##0.00\);_(* &quot;-&quot;??_);_(@_)">
                  <c:v>13.5</c:v>
                </c:pt>
                <c:pt idx="55">
                  <c:v>13.5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14AA-4D75-8D1E-033C9D5B38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838336"/>
        <c:axId val="109839872"/>
      </c:lineChart>
      <c:lineChart>
        <c:grouping val="standard"/>
        <c:varyColors val="0"/>
        <c:ser>
          <c:idx val="2"/>
          <c:order val="2"/>
          <c:tx>
            <c:v>Flutuante (Direita)</c:v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numRef>
              <c:f>'Câmbios múltiplos - BCV'!$A$5:$A$60</c:f>
              <c:numCache>
                <c:formatCode>mmm\-yy</c:formatCode>
                <c:ptCount val="56"/>
                <c:pt idx="0">
                  <c:v>41275</c:v>
                </c:pt>
                <c:pt idx="1">
                  <c:v>41306</c:v>
                </c:pt>
                <c:pt idx="2">
                  <c:v>41334</c:v>
                </c:pt>
                <c:pt idx="3">
                  <c:v>41365</c:v>
                </c:pt>
                <c:pt idx="4">
                  <c:v>41395</c:v>
                </c:pt>
                <c:pt idx="5">
                  <c:v>41426</c:v>
                </c:pt>
                <c:pt idx="6">
                  <c:v>41456</c:v>
                </c:pt>
                <c:pt idx="7">
                  <c:v>41487</c:v>
                </c:pt>
                <c:pt idx="8">
                  <c:v>41518</c:v>
                </c:pt>
                <c:pt idx="9">
                  <c:v>41548</c:v>
                </c:pt>
                <c:pt idx="10">
                  <c:v>41579</c:v>
                </c:pt>
                <c:pt idx="11">
                  <c:v>41609</c:v>
                </c:pt>
                <c:pt idx="12">
                  <c:v>41640</c:v>
                </c:pt>
                <c:pt idx="13">
                  <c:v>41671</c:v>
                </c:pt>
                <c:pt idx="14">
                  <c:v>41699</c:v>
                </c:pt>
                <c:pt idx="15">
                  <c:v>41730</c:v>
                </c:pt>
                <c:pt idx="16">
                  <c:v>41760</c:v>
                </c:pt>
                <c:pt idx="17">
                  <c:v>41791</c:v>
                </c:pt>
                <c:pt idx="18">
                  <c:v>41821</c:v>
                </c:pt>
                <c:pt idx="19">
                  <c:v>41852</c:v>
                </c:pt>
                <c:pt idx="20">
                  <c:v>41883</c:v>
                </c:pt>
                <c:pt idx="21">
                  <c:v>41913</c:v>
                </c:pt>
                <c:pt idx="22">
                  <c:v>41944</c:v>
                </c:pt>
                <c:pt idx="23">
                  <c:v>41974</c:v>
                </c:pt>
                <c:pt idx="24">
                  <c:v>42005</c:v>
                </c:pt>
                <c:pt idx="25">
                  <c:v>42036</c:v>
                </c:pt>
                <c:pt idx="26">
                  <c:v>42064</c:v>
                </c:pt>
                <c:pt idx="27">
                  <c:v>42095</c:v>
                </c:pt>
                <c:pt idx="28">
                  <c:v>42125</c:v>
                </c:pt>
                <c:pt idx="29">
                  <c:v>42156</c:v>
                </c:pt>
                <c:pt idx="30">
                  <c:v>42186</c:v>
                </c:pt>
                <c:pt idx="31">
                  <c:v>42217</c:v>
                </c:pt>
                <c:pt idx="32">
                  <c:v>42248</c:v>
                </c:pt>
                <c:pt idx="33">
                  <c:v>42278</c:v>
                </c:pt>
                <c:pt idx="34">
                  <c:v>42309</c:v>
                </c:pt>
                <c:pt idx="35">
                  <c:v>42339</c:v>
                </c:pt>
                <c:pt idx="36">
                  <c:v>42370</c:v>
                </c:pt>
                <c:pt idx="37">
                  <c:v>42401</c:v>
                </c:pt>
                <c:pt idx="38">
                  <c:v>42430</c:v>
                </c:pt>
                <c:pt idx="39">
                  <c:v>42461</c:v>
                </c:pt>
                <c:pt idx="40">
                  <c:v>42491</c:v>
                </c:pt>
                <c:pt idx="41">
                  <c:v>42522</c:v>
                </c:pt>
                <c:pt idx="42">
                  <c:v>42552</c:v>
                </c:pt>
                <c:pt idx="43">
                  <c:v>42583</c:v>
                </c:pt>
                <c:pt idx="44">
                  <c:v>42614</c:v>
                </c:pt>
                <c:pt idx="45">
                  <c:v>42644</c:v>
                </c:pt>
                <c:pt idx="46">
                  <c:v>42675</c:v>
                </c:pt>
                <c:pt idx="47">
                  <c:v>42705</c:v>
                </c:pt>
                <c:pt idx="48">
                  <c:v>42736</c:v>
                </c:pt>
                <c:pt idx="49">
                  <c:v>42767</c:v>
                </c:pt>
                <c:pt idx="50">
                  <c:v>42795</c:v>
                </c:pt>
                <c:pt idx="51">
                  <c:v>42826</c:v>
                </c:pt>
                <c:pt idx="52">
                  <c:v>42856</c:v>
                </c:pt>
                <c:pt idx="53">
                  <c:v>42887</c:v>
                </c:pt>
                <c:pt idx="54">
                  <c:v>42917</c:v>
                </c:pt>
                <c:pt idx="55">
                  <c:v>42972</c:v>
                </c:pt>
              </c:numCache>
            </c:numRef>
          </c:cat>
          <c:val>
            <c:numRef>
              <c:f>'Câmbios múltiplos - BCV'!$J$5:$J$60</c:f>
              <c:numCache>
                <c:formatCode>#,##0.00000000</c:formatCode>
                <c:ptCount val="56"/>
                <c:pt idx="19" formatCode="_(* #,##0.00_);_(* \(#,##0.00\);_(* &quot;-&quot;??_);_(@_)">
                  <c:v>49.846899999999998</c:v>
                </c:pt>
                <c:pt idx="20" formatCode="_(* #,##0.00_);_(* \(#,##0.00\);_(* &quot;-&quot;??_);_(@_)">
                  <c:v>49.860700000000001</c:v>
                </c:pt>
                <c:pt idx="21" formatCode="_(* #,##0.00_);_(* \(#,##0.00\);_(* &quot;-&quot;??_);_(@_)">
                  <c:v>49.843600000000002</c:v>
                </c:pt>
                <c:pt idx="22" formatCode="_(* #,##0.00_);_(* \(#,##0.00\);_(* &quot;-&quot;??_);_(@_)">
                  <c:v>49.859000000000002</c:v>
                </c:pt>
                <c:pt idx="23" formatCode="_(* #,##0.00_);_(* \(#,##0.00\);_(* &quot;-&quot;??_);_(@_)">
                  <c:v>49.863300000000002</c:v>
                </c:pt>
                <c:pt idx="24" formatCode="_(* #,##0.00_);_(* \(#,##0.00\);_(* &quot;-&quot;??_);_(@_)">
                  <c:v>51.969799999999999</c:v>
                </c:pt>
                <c:pt idx="25" formatCode="_(* #,##0.00_);_(* \(#,##0.00\);_(* &quot;-&quot;??_);_(@_)">
                  <c:v>176.18129999999999</c:v>
                </c:pt>
                <c:pt idx="26" formatCode="_(* #,##0.00_);_(* \(#,##0.00\);_(* &quot;-&quot;??_);_(@_)">
                  <c:v>192.47130000000001</c:v>
                </c:pt>
                <c:pt idx="27" formatCode="_(* #,##0.00_);_(* \(#,##0.00\);_(* &quot;-&quot;??_);_(@_)">
                  <c:v>197.81989999999999</c:v>
                </c:pt>
                <c:pt idx="28" formatCode="_(* #,##0.00_);_(* \(#,##0.00\);_(* &quot;-&quot;??_);_(@_)">
                  <c:v>198.51509999999999</c:v>
                </c:pt>
                <c:pt idx="29" formatCode="_(* #,##0.00_);_(* \(#,##0.00\);_(* &quot;-&quot;??_);_(@_)">
                  <c:v>196.8047</c:v>
                </c:pt>
                <c:pt idx="30" formatCode="_(* #,##0.00_);_(* \(#,##0.00\);_(* &quot;-&quot;??_);_(@_)">
                  <c:v>197.29300000000001</c:v>
                </c:pt>
                <c:pt idx="31" formatCode="_(* #,##0.00_);_(* \(#,##0.00\);_(* &quot;-&quot;??_);_(@_)">
                  <c:v>199.15809999999999</c:v>
                </c:pt>
                <c:pt idx="32" formatCode="_(* #,##0.00_);_(* \(#,##0.00\);_(* &quot;-&quot;??_);_(@_)">
                  <c:v>198.92179999999999</c:v>
                </c:pt>
                <c:pt idx="33" formatCode="_(* #,##0.00_);_(* \(#,##0.00\);_(* &quot;-&quot;??_);_(@_)">
                  <c:v>199.02780000000001</c:v>
                </c:pt>
                <c:pt idx="34" formatCode="_(* #,##0.00_);_(* \(#,##0.00\);_(* &quot;-&quot;??_);_(@_)">
                  <c:v>199.04050000000001</c:v>
                </c:pt>
                <c:pt idx="35" formatCode="_(* #,##0.00_);_(* \(#,##0.00\);_(* &quot;-&quot;??_);_(@_)">
                  <c:v>198.20179999999999</c:v>
                </c:pt>
                <c:pt idx="36" formatCode="_(* #,##0.00_);_(* \(#,##0.00\);_(* &quot;-&quot;??_);_(@_)">
                  <c:v>199.01070000000001</c:v>
                </c:pt>
                <c:pt idx="37" formatCode="_(* #,##0.00_);_(* \(#,##0.00\);_(* &quot;-&quot;??_);_(@_)">
                  <c:v>204.87459999999999</c:v>
                </c:pt>
                <c:pt idx="38" formatCode="_(* #,##0.00_);_(* \(#,##0.00\);_(* &quot;-&quot;??_);_(@_)">
                  <c:v>272.23</c:v>
                </c:pt>
                <c:pt idx="39" formatCode="_(* #,##0.00_);_(* \(#,##0.00\);_(* &quot;-&quot;??_);_(@_)">
                  <c:v>377.43279999999999</c:v>
                </c:pt>
                <c:pt idx="40" formatCode="_(* #,##0.00_);_(* \(#,##0.00\);_(* &quot;-&quot;??_);_(@_)">
                  <c:v>529.68799999999999</c:v>
                </c:pt>
                <c:pt idx="41" formatCode="_(* #,##0.00_);_(* \(#,##0.00\);_(* &quot;-&quot;??_);_(@_)">
                  <c:v>626.77250000000004</c:v>
                </c:pt>
                <c:pt idx="42" formatCode="_(* #,##0.00_);_(* \(#,##0.00\);_(* &quot;-&quot;??_);_(@_)">
                  <c:v>643.48099999999999</c:v>
                </c:pt>
                <c:pt idx="43" formatCode="_(* #,##0.00_);_(* \(#,##0.00\);_(* &quot;-&quot;??_);_(@_)">
                  <c:v>643.76559999999995</c:v>
                </c:pt>
                <c:pt idx="44" formatCode="_(* #,##0.00_);_(* \(#,##0.00\);_(* &quot;-&quot;??_);_(@_)">
                  <c:v>657.23800000000006</c:v>
                </c:pt>
                <c:pt idx="45" formatCode="_(* #,##0.00_);_(* \(#,##0.00\);_(* &quot;-&quot;??_);_(@_)">
                  <c:v>657.44730000000004</c:v>
                </c:pt>
                <c:pt idx="46" formatCode="_(* #,##0.00_);_(* \(#,##0.00\);_(* &quot;-&quot;??_);_(@_)">
                  <c:v>662.20939999999996</c:v>
                </c:pt>
                <c:pt idx="47" formatCode="_(* #,##0.00_);_(* \(#,##0.00\);_(* &quot;-&quot;??_);_(@_)">
                  <c:v>672.07719999999995</c:v>
                </c:pt>
                <c:pt idx="48" formatCode="_(* #,##0.00_);_(* \(#,##0.00\);_(* &quot;-&quot;??_);_(@_)">
                  <c:v>688.13779999999997</c:v>
                </c:pt>
                <c:pt idx="49" formatCode="_(* #,##0.00_);_(* \(#,##0.00\);_(* &quot;-&quot;??_);_(@_)">
                  <c:v>698.16629999999998</c:v>
                </c:pt>
                <c:pt idx="50" formatCode="_(* #,##0.00_);_(* \(#,##0.00\);_(* &quot;-&quot;??_);_(@_)">
                  <c:v>707.97310000000004</c:v>
                </c:pt>
                <c:pt idx="51" formatCode="_(* #,##0.00_);_(* \(#,##0.00\);_(* &quot;-&quot;??_);_(@_)">
                  <c:v>715.64530000000002</c:v>
                </c:pt>
                <c:pt idx="52" formatCode="_(* #,##0.00_);_(* \(#,##0.00\);_(* &quot;-&quot;??_);_(@_)">
                  <c:v>2004.9749999999999</c:v>
                </c:pt>
                <c:pt idx="53" formatCode="_(* #,##0.00_);_(* \(#,##0.00\);_(* &quot;-&quot;??_);_(@_)">
                  <c:v>2633.4</c:v>
                </c:pt>
                <c:pt idx="54" formatCode="_(* #,##0.00_);_(* \(#,##0.00\);_(* &quot;-&quot;??_);_(@_)">
                  <c:v>2862.8249999999998</c:v>
                </c:pt>
                <c:pt idx="55">
                  <c:v>3241.875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14AA-4D75-8D1E-033C9D5B38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851392"/>
        <c:axId val="109841408"/>
      </c:lineChart>
      <c:dateAx>
        <c:axId val="109838336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109839872"/>
        <c:crosses val="autoZero"/>
        <c:auto val="1"/>
        <c:lblOffset val="100"/>
        <c:baseTimeUnit val="months"/>
      </c:dateAx>
      <c:valAx>
        <c:axId val="109839872"/>
        <c:scaling>
          <c:orientation val="minMax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crossAx val="109838336"/>
        <c:crosses val="autoZero"/>
        <c:crossBetween val="between"/>
        <c:majorUnit val="3"/>
      </c:valAx>
      <c:valAx>
        <c:axId val="109841408"/>
        <c:scaling>
          <c:orientation val="minMax"/>
          <c:max val="3500"/>
        </c:scaling>
        <c:delete val="0"/>
        <c:axPos val="r"/>
        <c:numFmt formatCode="#,##0" sourceLinked="0"/>
        <c:majorTickMark val="out"/>
        <c:minorTickMark val="none"/>
        <c:tickLblPos val="nextTo"/>
        <c:spPr>
          <a:ln>
            <a:noFill/>
          </a:ln>
        </c:spPr>
        <c:crossAx val="109851392"/>
        <c:crosses val="max"/>
        <c:crossBetween val="between"/>
        <c:majorUnit val="700"/>
      </c:valAx>
      <c:dateAx>
        <c:axId val="109851392"/>
        <c:scaling>
          <c:orientation val="minMax"/>
        </c:scaling>
        <c:delete val="1"/>
        <c:axPos val="b"/>
        <c:numFmt formatCode="mmm\-yy" sourceLinked="1"/>
        <c:majorTickMark val="out"/>
        <c:minorTickMark val="none"/>
        <c:tickLblPos val="nextTo"/>
        <c:crossAx val="109841408"/>
        <c:crosses val="autoZero"/>
        <c:auto val="1"/>
        <c:lblOffset val="100"/>
        <c:baseTimeUnit val="months"/>
      </c:dateAx>
      <c:spPr>
        <a:noFill/>
        <a:ln w="25400">
          <a:noFill/>
        </a:ln>
      </c:spPr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Venezuela - Inflação ao consumidor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strRef>
              <c:f>Inflação!$E$4:$BJ$4</c:f>
              <c:strCache>
                <c:ptCount val="58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2017*</c:v>
                </c:pt>
              </c:strCache>
            </c:strRef>
          </c:cat>
          <c:val>
            <c:numRef>
              <c:f>Inflação!$E$5:$BJ$5</c:f>
              <c:numCache>
                <c:formatCode>0.0%</c:formatCode>
                <c:ptCount val="58"/>
                <c:pt idx="0">
                  <c:v>3.4239448527021002E-2</c:v>
                </c:pt>
                <c:pt idx="1">
                  <c:v>-2.8012701606564598E-2</c:v>
                </c:pt>
                <c:pt idx="2">
                  <c:v>9.8007504204943603E-3</c:v>
                </c:pt>
                <c:pt idx="3">
                  <c:v>1.1499407412154099E-2</c:v>
                </c:pt>
                <c:pt idx="4">
                  <c:v>2.0963962252202002E-2</c:v>
                </c:pt>
                <c:pt idx="5">
                  <c:v>1.7183622828781699E-2</c:v>
                </c:pt>
                <c:pt idx="6">
                  <c:v>1.76861621028261E-2</c:v>
                </c:pt>
                <c:pt idx="7">
                  <c:v>2.3970755677844101E-4</c:v>
                </c:pt>
                <c:pt idx="8">
                  <c:v>1.2881193457554401E-2</c:v>
                </c:pt>
                <c:pt idx="9">
                  <c:v>2.4399621436176303E-2</c:v>
                </c:pt>
                <c:pt idx="10">
                  <c:v>2.4915552732624802E-2</c:v>
                </c:pt>
                <c:pt idx="11">
                  <c:v>3.2422535211268699E-2</c:v>
                </c:pt>
                <c:pt idx="12">
                  <c:v>2.8212054241358801E-2</c:v>
                </c:pt>
                <c:pt idx="13">
                  <c:v>4.1263102029984296E-2</c:v>
                </c:pt>
                <c:pt idx="14">
                  <c:v>8.2874617737003012E-2</c:v>
                </c:pt>
                <c:pt idx="15">
                  <c:v>0.102442812764756</c:v>
                </c:pt>
                <c:pt idx="16">
                  <c:v>7.6016650656420201E-2</c:v>
                </c:pt>
                <c:pt idx="17">
                  <c:v>7.8026425425544402E-2</c:v>
                </c:pt>
                <c:pt idx="18">
                  <c:v>7.1145954102947093E-2</c:v>
                </c:pt>
                <c:pt idx="19">
                  <c:v>0.12354608710591901</c:v>
                </c:pt>
                <c:pt idx="20">
                  <c:v>0.21541072848492099</c:v>
                </c:pt>
                <c:pt idx="21">
                  <c:v>0.160499729501907</c:v>
                </c:pt>
                <c:pt idx="22">
                  <c:v>9.6606678230702001E-2</c:v>
                </c:pt>
                <c:pt idx="23">
                  <c:v>6.3380490553726604E-2</c:v>
                </c:pt>
                <c:pt idx="24">
                  <c:v>0.115728603038244</c:v>
                </c:pt>
                <c:pt idx="25">
                  <c:v>0.11382384801267299</c:v>
                </c:pt>
                <c:pt idx="26">
                  <c:v>0.115433530335898</c:v>
                </c:pt>
                <c:pt idx="27">
                  <c:v>0.28135479543929998</c:v>
                </c:pt>
                <c:pt idx="28">
                  <c:v>0.29468725464538403</c:v>
                </c:pt>
                <c:pt idx="29">
                  <c:v>0.84463311097634897</c:v>
                </c:pt>
                <c:pt idx="30">
                  <c:v>0.40655752076621199</c:v>
                </c:pt>
                <c:pt idx="31">
                  <c:v>0.342054006887204</c:v>
                </c:pt>
                <c:pt idx="32">
                  <c:v>0.31422633491622998</c:v>
                </c:pt>
                <c:pt idx="33">
                  <c:v>0.38121615294232297</c:v>
                </c:pt>
                <c:pt idx="34">
                  <c:v>0.60821010080335003</c:v>
                </c:pt>
                <c:pt idx="35">
                  <c:v>0.59919104019345104</c:v>
                </c:pt>
                <c:pt idx="36">
                  <c:v>0.99877142238946104</c:v>
                </c:pt>
                <c:pt idx="37">
                  <c:v>0.500390698878177</c:v>
                </c:pt>
                <c:pt idx="38">
                  <c:v>0.35782015282216301</c:v>
                </c:pt>
                <c:pt idx="39">
                  <c:v>0.23569890345331998</c:v>
                </c:pt>
                <c:pt idx="40">
                  <c:v>0.16204807310290201</c:v>
                </c:pt>
                <c:pt idx="41">
                  <c:v>0.12534723706140899</c:v>
                </c:pt>
                <c:pt idx="42">
                  <c:v>0.22432781406653501</c:v>
                </c:pt>
                <c:pt idx="43">
                  <c:v>0.31089673997332501</c:v>
                </c:pt>
                <c:pt idx="44">
                  <c:v>0.21747669301027098</c:v>
                </c:pt>
                <c:pt idx="45">
                  <c:v>0.15954630871381201</c:v>
                </c:pt>
                <c:pt idx="46">
                  <c:v>0.13662645636301801</c:v>
                </c:pt>
                <c:pt idx="47">
                  <c:v>0.186986453475461</c:v>
                </c:pt>
                <c:pt idx="48">
                  <c:v>0.309</c:v>
                </c:pt>
                <c:pt idx="49">
                  <c:v>0.251</c:v>
                </c:pt>
                <c:pt idx="50">
                  <c:v>0.27200000000000002</c:v>
                </c:pt>
                <c:pt idx="51">
                  <c:v>0.27600000000000002</c:v>
                </c:pt>
                <c:pt idx="52">
                  <c:v>0.20100000000000001</c:v>
                </c:pt>
                <c:pt idx="53">
                  <c:v>0.56200000000000006</c:v>
                </c:pt>
                <c:pt idx="54">
                  <c:v>0.68500000000000005</c:v>
                </c:pt>
                <c:pt idx="55">
                  <c:v>1.8090000000000002</c:v>
                </c:pt>
                <c:pt idx="56">
                  <c:v>2.7435399999999999</c:v>
                </c:pt>
                <c:pt idx="57">
                  <c:v>11.33816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259-438D-9978-9C13DB36FA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1720704"/>
        <c:axId val="113049600"/>
      </c:lineChart>
      <c:catAx>
        <c:axId val="1117207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crossAx val="113049600"/>
        <c:crosses val="autoZero"/>
        <c:auto val="1"/>
        <c:lblAlgn val="ctr"/>
        <c:lblOffset val="100"/>
        <c:noMultiLvlLbl val="0"/>
      </c:catAx>
      <c:valAx>
        <c:axId val="113049600"/>
        <c:scaling>
          <c:orientation val="minMax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crossAx val="11172070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Venezuela - Inflação ao consumidor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strRef>
              <c:f>Inflação!$AQ$4:$BH$4</c:f>
              <c:strCache>
                <c:ptCount val="18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</c:strCache>
            </c:strRef>
          </c:cat>
          <c:val>
            <c:numRef>
              <c:f>Inflação!$AQ$5:$BH$5</c:f>
              <c:numCache>
                <c:formatCode>0.0%</c:formatCode>
                <c:ptCount val="18"/>
                <c:pt idx="0">
                  <c:v>0.35782015282216301</c:v>
                </c:pt>
                <c:pt idx="1">
                  <c:v>0.23569890345331998</c:v>
                </c:pt>
                <c:pt idx="2">
                  <c:v>0.16204807310290201</c:v>
                </c:pt>
                <c:pt idx="3">
                  <c:v>0.12534723706140899</c:v>
                </c:pt>
                <c:pt idx="4">
                  <c:v>0.22432781406653501</c:v>
                </c:pt>
                <c:pt idx="5">
                  <c:v>0.31089673997332501</c:v>
                </c:pt>
                <c:pt idx="6">
                  <c:v>0.21747669301027098</c:v>
                </c:pt>
                <c:pt idx="7">
                  <c:v>0.15954630871381201</c:v>
                </c:pt>
                <c:pt idx="8">
                  <c:v>0.13662645636301801</c:v>
                </c:pt>
                <c:pt idx="9">
                  <c:v>0.186986453475461</c:v>
                </c:pt>
                <c:pt idx="10">
                  <c:v>0.309</c:v>
                </c:pt>
                <c:pt idx="11">
                  <c:v>0.251</c:v>
                </c:pt>
                <c:pt idx="12">
                  <c:v>0.27200000000000002</c:v>
                </c:pt>
                <c:pt idx="13">
                  <c:v>0.27600000000000002</c:v>
                </c:pt>
                <c:pt idx="14">
                  <c:v>0.20100000000000001</c:v>
                </c:pt>
                <c:pt idx="15">
                  <c:v>0.56200000000000006</c:v>
                </c:pt>
                <c:pt idx="16">
                  <c:v>0.68500000000000005</c:v>
                </c:pt>
                <c:pt idx="17">
                  <c:v>1.8090000000000002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F4BB-4664-BC94-3A388EF7A3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089920"/>
        <c:axId val="113099904"/>
      </c:lineChart>
      <c:catAx>
        <c:axId val="11308992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113099904"/>
        <c:crosses val="autoZero"/>
        <c:auto val="1"/>
        <c:lblAlgn val="ctr"/>
        <c:lblOffset val="100"/>
        <c:noMultiLvlLbl val="0"/>
      </c:catAx>
      <c:valAx>
        <c:axId val="113099904"/>
        <c:scaling>
          <c:orientation val="minMax"/>
        </c:scaling>
        <c:delete val="0"/>
        <c:axPos val="l"/>
        <c:majorGridlines/>
        <c:numFmt formatCode="0%" sourceLinked="0"/>
        <c:majorTickMark val="none"/>
        <c:minorTickMark val="none"/>
        <c:tickLblPos val="nextTo"/>
        <c:spPr>
          <a:ln w="9525">
            <a:noFill/>
          </a:ln>
        </c:spPr>
        <c:crossAx val="113089920"/>
        <c:crosses val="autoZero"/>
        <c:crossBetween val="between"/>
        <c:majorUnit val="0.4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Câmbio real Bolívar/USD (1989 = 100)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'Câmbio real Bolívar - Dólar'!$B$1:$AD$1</c:f>
              <c:strCache>
                <c:ptCount val="29"/>
                <c:pt idx="0">
                  <c:v>1989</c:v>
                </c:pt>
                <c:pt idx="1">
                  <c:v>1990</c:v>
                </c:pt>
                <c:pt idx="2">
                  <c:v>1991</c:v>
                </c:pt>
                <c:pt idx="3">
                  <c:v>1992</c:v>
                </c:pt>
                <c:pt idx="4">
                  <c:v>1993</c:v>
                </c:pt>
                <c:pt idx="5">
                  <c:v>1994</c:v>
                </c:pt>
                <c:pt idx="6">
                  <c:v>1995</c:v>
                </c:pt>
                <c:pt idx="7">
                  <c:v>1996</c:v>
                </c:pt>
                <c:pt idx="8">
                  <c:v>1997</c:v>
                </c:pt>
                <c:pt idx="9">
                  <c:v>1998</c:v>
                </c:pt>
                <c:pt idx="10">
                  <c:v>1999</c:v>
                </c:pt>
                <c:pt idx="11">
                  <c:v>2000</c:v>
                </c:pt>
                <c:pt idx="12">
                  <c:v>2001</c:v>
                </c:pt>
                <c:pt idx="13">
                  <c:v>2002</c:v>
                </c:pt>
                <c:pt idx="14">
                  <c:v>2003</c:v>
                </c:pt>
                <c:pt idx="15">
                  <c:v>2004</c:v>
                </c:pt>
                <c:pt idx="16">
                  <c:v>2005</c:v>
                </c:pt>
                <c:pt idx="17">
                  <c:v>2006</c:v>
                </c:pt>
                <c:pt idx="18">
                  <c:v>2007</c:v>
                </c:pt>
                <c:pt idx="19">
                  <c:v>2008</c:v>
                </c:pt>
                <c:pt idx="20">
                  <c:v>2009</c:v>
                </c:pt>
                <c:pt idx="21">
                  <c:v>2010</c:v>
                </c:pt>
                <c:pt idx="22">
                  <c:v>2011</c:v>
                </c:pt>
                <c:pt idx="23">
                  <c:v>2012</c:v>
                </c:pt>
                <c:pt idx="24">
                  <c:v>2013</c:v>
                </c:pt>
                <c:pt idx="25">
                  <c:v>2014</c:v>
                </c:pt>
                <c:pt idx="26">
                  <c:v>2015</c:v>
                </c:pt>
                <c:pt idx="27">
                  <c:v>2016</c:v>
                </c:pt>
                <c:pt idx="28">
                  <c:v>2017*</c:v>
                </c:pt>
              </c:strCache>
            </c:strRef>
          </c:cat>
          <c:val>
            <c:numRef>
              <c:f>'Câmbio real Bolívar - Dólar'!$B$8:$AD$8</c:f>
              <c:numCache>
                <c:formatCode>_(* #,##0.00_);_(* \(#,##0.00\);_(* "-"??_);_(@_)</c:formatCode>
                <c:ptCount val="29"/>
                <c:pt idx="0">
                  <c:v>100</c:v>
                </c:pt>
                <c:pt idx="1">
                  <c:v>101.28501517037371</c:v>
                </c:pt>
                <c:pt idx="2">
                  <c:v>95.330616218684156</c:v>
                </c:pt>
                <c:pt idx="3">
                  <c:v>89.935630053097029</c:v>
                </c:pt>
                <c:pt idx="4">
                  <c:v>89.050897458483519</c:v>
                </c:pt>
                <c:pt idx="5">
                  <c:v>91.851843212151849</c:v>
                </c:pt>
                <c:pt idx="6">
                  <c:v>71.103264807207438</c:v>
                </c:pt>
                <c:pt idx="7">
                  <c:v>86.41502962209394</c:v>
                </c:pt>
                <c:pt idx="8">
                  <c:v>69.008597588220113</c:v>
                </c:pt>
                <c:pt idx="9">
                  <c:v>57.836837559096409</c:v>
                </c:pt>
                <c:pt idx="10">
                  <c:v>52.909101704147787</c:v>
                </c:pt>
                <c:pt idx="11">
                  <c:v>52.837437002310601</c:v>
                </c:pt>
                <c:pt idx="12">
                  <c:v>51.381266253825714</c:v>
                </c:pt>
                <c:pt idx="13">
                  <c:v>68.394476642169835</c:v>
                </c:pt>
                <c:pt idx="14">
                  <c:v>73.857109467608552</c:v>
                </c:pt>
                <c:pt idx="15">
                  <c:v>73.311023635573591</c:v>
                </c:pt>
                <c:pt idx="16">
                  <c:v>72.226657395133685</c:v>
                </c:pt>
                <c:pt idx="17">
                  <c:v>67.391687299405874</c:v>
                </c:pt>
                <c:pt idx="18">
                  <c:v>58.395065263689986</c:v>
                </c:pt>
                <c:pt idx="19">
                  <c:v>46.323078982015168</c:v>
                </c:pt>
                <c:pt idx="20">
                  <c:v>36.897185455043605</c:v>
                </c:pt>
                <c:pt idx="21">
                  <c:v>35.457271157547375</c:v>
                </c:pt>
                <c:pt idx="22">
                  <c:v>47.618170974057016</c:v>
                </c:pt>
                <c:pt idx="23">
                  <c:v>40.469235246510145</c:v>
                </c:pt>
                <c:pt idx="24">
                  <c:v>37.066547076718614</c:v>
                </c:pt>
                <c:pt idx="25">
                  <c:v>23.22800297207305</c:v>
                </c:pt>
                <c:pt idx="26">
                  <c:v>8.2789454206638737</c:v>
                </c:pt>
                <c:pt idx="27">
                  <c:v>3.2989343992963769</c:v>
                </c:pt>
                <c:pt idx="28">
                  <c:v>0.2960271836986671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7AE6-4125-B93C-A0DE9E23BC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338240"/>
        <c:axId val="113339776"/>
      </c:lineChart>
      <c:catAx>
        <c:axId val="11333824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113339776"/>
        <c:crosses val="autoZero"/>
        <c:auto val="1"/>
        <c:lblAlgn val="ctr"/>
        <c:lblOffset val="100"/>
        <c:noMultiLvlLbl val="0"/>
      </c:catAx>
      <c:valAx>
        <c:axId val="113339776"/>
        <c:scaling>
          <c:orientation val="minMax"/>
        </c:scaling>
        <c:delete val="0"/>
        <c:axPos val="l"/>
        <c:majorGridlines/>
        <c:numFmt formatCode="_(* #,##0_);_(* \(#,##0\);_(* &quot;-&quot;_);_(@_)" sourceLinked="0"/>
        <c:majorTickMark val="none"/>
        <c:minorTickMark val="none"/>
        <c:tickLblPos val="nextTo"/>
        <c:spPr>
          <a:ln w="9525">
            <a:noFill/>
          </a:ln>
        </c:spPr>
        <c:crossAx val="113338240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Câmbio real Bolívar/USD (1998 = 100)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'Câmbio real Bolívar - Dólar'!$K$1:$AD$1</c:f>
              <c:strCache>
                <c:ptCount val="20"/>
                <c:pt idx="0">
                  <c:v>1998</c:v>
                </c:pt>
                <c:pt idx="1">
                  <c:v>1999</c:v>
                </c:pt>
                <c:pt idx="2">
                  <c:v>2000</c:v>
                </c:pt>
                <c:pt idx="3">
                  <c:v>2001</c:v>
                </c:pt>
                <c:pt idx="4">
                  <c:v>2002</c:v>
                </c:pt>
                <c:pt idx="5">
                  <c:v>2003</c:v>
                </c:pt>
                <c:pt idx="6">
                  <c:v>2004</c:v>
                </c:pt>
                <c:pt idx="7">
                  <c:v>2005</c:v>
                </c:pt>
                <c:pt idx="8">
                  <c:v>2006</c:v>
                </c:pt>
                <c:pt idx="9">
                  <c:v>2007</c:v>
                </c:pt>
                <c:pt idx="10">
                  <c:v>2008</c:v>
                </c:pt>
                <c:pt idx="11">
                  <c:v>2009</c:v>
                </c:pt>
                <c:pt idx="12">
                  <c:v>2010</c:v>
                </c:pt>
                <c:pt idx="13">
                  <c:v>2011</c:v>
                </c:pt>
                <c:pt idx="14">
                  <c:v>2012</c:v>
                </c:pt>
                <c:pt idx="15">
                  <c:v>2013</c:v>
                </c:pt>
                <c:pt idx="16">
                  <c:v>2014</c:v>
                </c:pt>
                <c:pt idx="17">
                  <c:v>2015</c:v>
                </c:pt>
                <c:pt idx="18">
                  <c:v>2016</c:v>
                </c:pt>
                <c:pt idx="19">
                  <c:v>2017*</c:v>
                </c:pt>
              </c:strCache>
            </c:strRef>
          </c:cat>
          <c:val>
            <c:numRef>
              <c:f>'Câmbio real Bolívar - Dólar'!$K$9:$AD$9</c:f>
              <c:numCache>
                <c:formatCode>_(* #,##0.00_);_(* \(#,##0.00\);_(* "-"??_);_(@_)</c:formatCode>
                <c:ptCount val="20"/>
                <c:pt idx="0">
                  <c:v>100</c:v>
                </c:pt>
                <c:pt idx="1">
                  <c:v>91.479935517024828</c:v>
                </c:pt>
                <c:pt idx="2">
                  <c:v>91.356027113900325</c:v>
                </c:pt>
                <c:pt idx="3">
                  <c:v>88.838305174146953</c:v>
                </c:pt>
                <c:pt idx="4">
                  <c:v>118.25417766364882</c:v>
                </c:pt>
                <c:pt idx="5">
                  <c:v>127.69908000613447</c:v>
                </c:pt>
                <c:pt idx="6">
                  <c:v>126.75489658414673</c:v>
                </c:pt>
                <c:pt idx="7">
                  <c:v>124.88002533218398</c:v>
                </c:pt>
                <c:pt idx="8">
                  <c:v>116.52035301990108</c:v>
                </c:pt>
                <c:pt idx="9">
                  <c:v>100.96517674228504</c:v>
                </c:pt>
                <c:pt idx="10">
                  <c:v>80.092689948137746</c:v>
                </c:pt>
                <c:pt idx="11">
                  <c:v>63.795302461589245</c:v>
                </c:pt>
                <c:pt idx="12">
                  <c:v>61.305687955912035</c:v>
                </c:pt>
                <c:pt idx="13">
                  <c:v>82.331906417604202</c:v>
                </c:pt>
                <c:pt idx="14">
                  <c:v>69.971383212575489</c:v>
                </c:pt>
                <c:pt idx="15">
                  <c:v>64.088129021309001</c:v>
                </c:pt>
                <c:pt idx="16">
                  <c:v>40.161260456779274</c:v>
                </c:pt>
                <c:pt idx="17">
                  <c:v>14.314312071790976</c:v>
                </c:pt>
                <c:pt idx="18">
                  <c:v>5.7038637285892371</c:v>
                </c:pt>
                <c:pt idx="19">
                  <c:v>0.51183155267815783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8D23-4D8D-A123-61F9438CF3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352064"/>
        <c:axId val="113357952"/>
      </c:lineChart>
      <c:catAx>
        <c:axId val="11335206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13357952"/>
        <c:crosses val="autoZero"/>
        <c:auto val="1"/>
        <c:lblAlgn val="ctr"/>
        <c:lblOffset val="100"/>
        <c:noMultiLvlLbl val="0"/>
      </c:catAx>
      <c:valAx>
        <c:axId val="113357952"/>
        <c:scaling>
          <c:orientation val="minMax"/>
        </c:scaling>
        <c:delete val="0"/>
        <c:axPos val="l"/>
        <c:majorGridlines/>
        <c:numFmt formatCode="_(* #,##0_);_(* \(#,##0\);_(* &quot;-&quot;_);_(@_)" sourceLinked="0"/>
        <c:majorTickMark val="none"/>
        <c:minorTickMark val="none"/>
        <c:tickLblPos val="nextTo"/>
        <c:spPr>
          <a:ln w="9525">
            <a:noFill/>
          </a:ln>
        </c:spPr>
        <c:crossAx val="11335206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r>
              <a:rPr lang="pt-BR"/>
              <a:t>PIB per capita (1960 = 100)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Argentina</c:v>
          </c:tx>
          <c:spPr>
            <a:ln w="28575" cap="rnd">
              <a:solidFill>
                <a:schemeClr val="accent5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'[1]Var. PIB per Capita'!$BK$4:$DM$4</c:f>
              <c:numCache>
                <c:formatCode>General</c:formatCode>
                <c:ptCount val="55"/>
              </c:numCache>
            </c:numRef>
          </c:cat>
          <c:val>
            <c:numRef>
              <c:f>'[1]Var. PIB per Capita'!$BK$12:$DM$12</c:f>
              <c:numCache>
                <c:formatCode>General</c:formatCode>
                <c:ptCount val="55"/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4BC-44D5-975F-0DE7BEEF6AFC}"/>
            </c:ext>
          </c:extLst>
        </c:ser>
        <c:ser>
          <c:idx val="1"/>
          <c:order val="1"/>
          <c:tx>
            <c:v>América Latina emergente</c:v>
          </c:tx>
          <c:spPr>
            <a:ln w="28575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'[1]Var. PIB per Capita'!$BK$124:$DM$124</c:f>
              <c:numCache>
                <c:formatCode>General</c:formatCode>
                <c:ptCount val="55"/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64BC-44D5-975F-0DE7BEEF6AFC}"/>
            </c:ext>
          </c:extLst>
        </c:ser>
        <c:ser>
          <c:idx val="2"/>
          <c:order val="2"/>
          <c:tx>
            <c:v>Chile</c:v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val>
            <c:numRef>
              <c:f>'[1]Var. PIB per Capita'!$BK$42:$DM$42</c:f>
              <c:numCache>
                <c:formatCode>General</c:formatCode>
                <c:ptCount val="55"/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64BC-44D5-975F-0DE7BEEF6AFC}"/>
            </c:ext>
          </c:extLst>
        </c:ser>
        <c:ser>
          <c:idx val="3"/>
          <c:order val="3"/>
          <c:tx>
            <c:v>Brasil</c:v>
          </c:tx>
          <c:spPr>
            <a:ln w="28575" cap="rnd">
              <a:solidFill>
                <a:schemeClr val="tx2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'[1]Var. PIB per Capita'!$BK$32:$DM$32</c:f>
              <c:numCache>
                <c:formatCode>General</c:formatCode>
                <c:ptCount val="55"/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64BC-44D5-975F-0DE7BEEF6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1027712"/>
        <c:axId val="111029248"/>
      </c:lineChart>
      <c:catAx>
        <c:axId val="111027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111029248"/>
        <c:crosses val="autoZero"/>
        <c:auto val="1"/>
        <c:lblAlgn val="ctr"/>
        <c:lblOffset val="100"/>
        <c:noMultiLvlLbl val="0"/>
      </c:catAx>
      <c:valAx>
        <c:axId val="111029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Calibri (Corpo)"/>
                <a:ea typeface="+mn-ea"/>
                <a:cs typeface="+mn-cs"/>
              </a:defRPr>
            </a:pPr>
            <a:endParaRPr lang="es-ES"/>
          </a:p>
        </c:txPr>
        <c:crossAx val="11102771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Calibri (Corpo)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Evolução do PIB per capita (1990 = 1)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'[1]Var. PIB per Capita'!$A$539</c:f>
              <c:strCache>
                <c:ptCount val="1"/>
                <c:pt idx="0">
                  <c:v>Itália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strRef>
              <c:f>'[1]Var. PIB per Capita'!$AI$538:$BI$538</c:f>
              <c:strCache>
                <c:ptCount val="27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</c:strCache>
            </c:strRef>
          </c:cat>
          <c:val>
            <c:numRef>
              <c:f>'[1]Var. PIB per Capita'!$AI$547:$BI$547</c:f>
              <c:numCache>
                <c:formatCode>General</c:formatCode>
                <c:ptCount val="27"/>
                <c:pt idx="0">
                  <c:v>1</c:v>
                </c:pt>
                <c:pt idx="1">
                  <c:v>1.0146817560169263</c:v>
                </c:pt>
                <c:pt idx="2">
                  <c:v>1.0224522661906406</c:v>
                </c:pt>
                <c:pt idx="3">
                  <c:v>1.0131131696417137</c:v>
                </c:pt>
                <c:pt idx="4">
                  <c:v>1.0346946632487943</c:v>
                </c:pt>
                <c:pt idx="5">
                  <c:v>1.0645476978153425</c:v>
                </c:pt>
                <c:pt idx="6">
                  <c:v>1.0779386912426991</c:v>
                </c:pt>
                <c:pt idx="7">
                  <c:v>1.0971421860224251</c:v>
                </c:pt>
                <c:pt idx="8">
                  <c:v>1.1145520591813713</c:v>
                </c:pt>
                <c:pt idx="9">
                  <c:v>1.1317470240338821</c:v>
                </c:pt>
                <c:pt idx="10">
                  <c:v>1.1732044361385516</c:v>
                </c:pt>
                <c:pt idx="11">
                  <c:v>1.1933253500565002</c:v>
                </c:pt>
                <c:pt idx="12">
                  <c:v>1.1945111676196682</c:v>
                </c:pt>
                <c:pt idx="13">
                  <c:v>1.1910128254681238</c:v>
                </c:pt>
                <c:pt idx="14">
                  <c:v>1.2020492038415849</c:v>
                </c:pt>
                <c:pt idx="15">
                  <c:v>1.2075164357703678</c:v>
                </c:pt>
                <c:pt idx="16">
                  <c:v>1.2280497363107636</c:v>
                </c:pt>
                <c:pt idx="17">
                  <c:v>1.2398732413257578</c:v>
                </c:pt>
                <c:pt idx="18">
                  <c:v>1.2187489079978497</c:v>
                </c:pt>
                <c:pt idx="19">
                  <c:v>1.146699995949626</c:v>
                </c:pt>
                <c:pt idx="20">
                  <c:v>1.1624582340421676</c:v>
                </c:pt>
                <c:pt idx="21">
                  <c:v>1.1671522793376379</c:v>
                </c:pt>
                <c:pt idx="22">
                  <c:v>1.1311968783448991</c:v>
                </c:pt>
                <c:pt idx="23">
                  <c:v>1.0988356318131105</c:v>
                </c:pt>
                <c:pt idx="24">
                  <c:v>1.0900375350609852</c:v>
                </c:pt>
                <c:pt idx="25">
                  <c:v>1.0996344628135819</c:v>
                </c:pt>
                <c:pt idx="26">
                  <c:v>1.1116895809267731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09B-4D50-8CBC-1A524E008A9C}"/>
            </c:ext>
          </c:extLst>
        </c:ser>
        <c:ser>
          <c:idx val="1"/>
          <c:order val="1"/>
          <c:tx>
            <c:strRef>
              <c:f>'[1]Var. PIB per Capita'!$A$540</c:f>
              <c:strCache>
                <c:ptCount val="1"/>
                <c:pt idx="0">
                  <c:v>Eurozona</c:v>
                </c:pt>
              </c:strCache>
            </c:strRef>
          </c:tx>
          <c:spPr>
            <a:ln>
              <a:solidFill>
                <a:sysClr val="windowText" lastClr="000000"/>
              </a:solidFill>
            </a:ln>
          </c:spPr>
          <c:marker>
            <c:symbol val="none"/>
          </c:marker>
          <c:cat>
            <c:strRef>
              <c:f>'[1]Var. PIB per Capita'!$AI$538:$BI$538</c:f>
              <c:strCache>
                <c:ptCount val="27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</c:strCache>
            </c:strRef>
          </c:cat>
          <c:val>
            <c:numRef>
              <c:f>'[1]Var. PIB per Capita'!$AI$548:$BI$548</c:f>
              <c:numCache>
                <c:formatCode>General</c:formatCode>
                <c:ptCount val="27"/>
                <c:pt idx="0">
                  <c:v>1</c:v>
                </c:pt>
                <c:pt idx="1">
                  <c:v>1.0227289769717636</c:v>
                </c:pt>
                <c:pt idx="2">
                  <c:v>1.0323802079901006</c:v>
                </c:pt>
                <c:pt idx="3">
                  <c:v>1.0213881077275528</c:v>
                </c:pt>
                <c:pt idx="4">
                  <c:v>1.0435908663285864</c:v>
                </c:pt>
                <c:pt idx="5">
                  <c:v>1.0666413967128123</c:v>
                </c:pt>
                <c:pt idx="6">
                  <c:v>1.0823362019662914</c:v>
                </c:pt>
                <c:pt idx="7">
                  <c:v>1.1091399247079681</c:v>
                </c:pt>
                <c:pt idx="8">
                  <c:v>1.1396000434915534</c:v>
                </c:pt>
                <c:pt idx="9">
                  <c:v>1.1706645655732615</c:v>
                </c:pt>
                <c:pt idx="10">
                  <c:v>1.2119166213142534</c:v>
                </c:pt>
                <c:pt idx="11">
                  <c:v>1.2334185174296473</c:v>
                </c:pt>
                <c:pt idx="12">
                  <c:v>1.2398342874049142</c:v>
                </c:pt>
                <c:pt idx="13">
                  <c:v>1.2420683846351117</c:v>
                </c:pt>
                <c:pt idx="14">
                  <c:v>1.2639819621812711</c:v>
                </c:pt>
                <c:pt idx="15">
                  <c:v>1.2787984224855957</c:v>
                </c:pt>
                <c:pt idx="16">
                  <c:v>1.3140719098612763</c:v>
                </c:pt>
                <c:pt idx="17">
                  <c:v>1.3468059012175508</c:v>
                </c:pt>
                <c:pt idx="18">
                  <c:v>1.3460423509966752</c:v>
                </c:pt>
                <c:pt idx="19">
                  <c:v>1.2810710348643728</c:v>
                </c:pt>
                <c:pt idx="20">
                  <c:v>1.3047703488375799</c:v>
                </c:pt>
                <c:pt idx="21">
                  <c:v>1.327845262207471</c:v>
                </c:pt>
                <c:pt idx="22">
                  <c:v>1.3128214498944868</c:v>
                </c:pt>
                <c:pt idx="23">
                  <c:v>1.3049759983718494</c:v>
                </c:pt>
                <c:pt idx="24">
                  <c:v>1.3166646488494262</c:v>
                </c:pt>
                <c:pt idx="25">
                  <c:v>1.338671036605751</c:v>
                </c:pt>
                <c:pt idx="26">
                  <c:v>1.3566157939107062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609B-4D50-8CBC-1A524E008A9C}"/>
            </c:ext>
          </c:extLst>
        </c:ser>
        <c:ser>
          <c:idx val="2"/>
          <c:order val="2"/>
          <c:tx>
            <c:strRef>
              <c:f>'[1]Var. PIB per Capita'!$A$541</c:f>
              <c:strCache>
                <c:ptCount val="1"/>
                <c:pt idx="0">
                  <c:v>França</c:v>
                </c:pt>
              </c:strCache>
            </c:strRef>
          </c:tx>
          <c:spPr>
            <a:ln>
              <a:solidFill>
                <a:schemeClr val="accent2">
                  <a:lumMod val="60000"/>
                  <a:lumOff val="40000"/>
                </a:schemeClr>
              </a:solidFill>
            </a:ln>
          </c:spPr>
          <c:marker>
            <c:symbol val="none"/>
          </c:marker>
          <c:cat>
            <c:strRef>
              <c:f>'[1]Var. PIB per Capita'!$AI$538:$BI$538</c:f>
              <c:strCache>
                <c:ptCount val="27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</c:strCache>
            </c:strRef>
          </c:cat>
          <c:val>
            <c:numRef>
              <c:f>'[1]Var. PIB per Capita'!$AI$549:$BI$549</c:f>
              <c:numCache>
                <c:formatCode>General</c:formatCode>
                <c:ptCount val="27"/>
                <c:pt idx="0">
                  <c:v>1</c:v>
                </c:pt>
                <c:pt idx="1">
                  <c:v>1.0095886663935669</c:v>
                </c:pt>
                <c:pt idx="2">
                  <c:v>1.020651067078032</c:v>
                </c:pt>
                <c:pt idx="3">
                  <c:v>1.0100122369991744</c:v>
                </c:pt>
                <c:pt idx="4">
                  <c:v>1.0298602408802451</c:v>
                </c:pt>
                <c:pt idx="5">
                  <c:v>1.0475426251257796</c:v>
                </c:pt>
                <c:pt idx="6">
                  <c:v>1.0583286161576815</c:v>
                </c:pt>
                <c:pt idx="7">
                  <c:v>1.0792407798445061</c:v>
                </c:pt>
                <c:pt idx="8">
                  <c:v>1.1135086440323299</c:v>
                </c:pt>
                <c:pt idx="9">
                  <c:v>1.1455386208108975</c:v>
                </c:pt>
                <c:pt idx="10">
                  <c:v>1.1818077498087833</c:v>
                </c:pt>
                <c:pt idx="11">
                  <c:v>1.1961682197971408</c:v>
                </c:pt>
                <c:pt idx="12">
                  <c:v>1.2007825664024083</c:v>
                </c:pt>
                <c:pt idx="13">
                  <c:v>1.2020730890900391</c:v>
                </c:pt>
                <c:pt idx="14">
                  <c:v>1.2265036224465029</c:v>
                </c:pt>
                <c:pt idx="15">
                  <c:v>1.236863515547094</c:v>
                </c:pt>
                <c:pt idx="16">
                  <c:v>1.2574409674208376</c:v>
                </c:pt>
                <c:pt idx="17">
                  <c:v>1.2791963523308365</c:v>
                </c:pt>
                <c:pt idx="18">
                  <c:v>1.2745516884003854</c:v>
                </c:pt>
                <c:pt idx="19">
                  <c:v>1.2307146012638932</c:v>
                </c:pt>
                <c:pt idx="20">
                  <c:v>1.2487218159682532</c:v>
                </c:pt>
                <c:pt idx="21">
                  <c:v>1.2685355367855153</c:v>
                </c:pt>
                <c:pt idx="22">
                  <c:v>1.2647172190776437</c:v>
                </c:pt>
                <c:pt idx="23">
                  <c:v>1.2654756632316662</c:v>
                </c:pt>
                <c:pt idx="24">
                  <c:v>1.271046539804336</c:v>
                </c:pt>
                <c:pt idx="25">
                  <c:v>1.2789821249127893</c:v>
                </c:pt>
                <c:pt idx="26">
                  <c:v>1.2889090564785903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609B-4D50-8CBC-1A524E008A9C}"/>
            </c:ext>
          </c:extLst>
        </c:ser>
        <c:ser>
          <c:idx val="3"/>
          <c:order val="3"/>
          <c:tx>
            <c:strRef>
              <c:f>'[1]Var. PIB per Capita'!$A$542</c:f>
              <c:strCache>
                <c:ptCount val="1"/>
                <c:pt idx="0">
                  <c:v>Portugal</c:v>
                </c:pt>
              </c:strCache>
            </c:strRef>
          </c:tx>
          <c:spPr>
            <a:ln>
              <a:solidFill>
                <a:srgbClr val="C00000"/>
              </a:solidFill>
            </a:ln>
          </c:spPr>
          <c:marker>
            <c:symbol val="none"/>
          </c:marker>
          <c:cat>
            <c:strRef>
              <c:f>'[1]Var. PIB per Capita'!$AI$538:$BI$538</c:f>
              <c:strCache>
                <c:ptCount val="27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</c:strCache>
            </c:strRef>
          </c:cat>
          <c:val>
            <c:numRef>
              <c:f>'[1]Var. PIB per Capita'!$AI$550:$BI$550</c:f>
              <c:numCache>
                <c:formatCode>General</c:formatCode>
                <c:ptCount val="27"/>
                <c:pt idx="0">
                  <c:v>1</c:v>
                </c:pt>
                <c:pt idx="1">
                  <c:v>1.0460903355956326</c:v>
                </c:pt>
                <c:pt idx="2">
                  <c:v>1.0583097519553282</c:v>
                </c:pt>
                <c:pt idx="3">
                  <c:v>1.0354182890684089</c:v>
                </c:pt>
                <c:pt idx="4">
                  <c:v>1.0425990983281155</c:v>
                </c:pt>
                <c:pt idx="5">
                  <c:v>1.08349372890716</c:v>
                </c:pt>
                <c:pt idx="6">
                  <c:v>1.1171716557968505</c:v>
                </c:pt>
                <c:pt idx="7">
                  <c:v>1.1614231340781218</c:v>
                </c:pt>
                <c:pt idx="8">
                  <c:v>1.2109404230608627</c:v>
                </c:pt>
                <c:pt idx="9">
                  <c:v>1.2509286880330928</c:v>
                </c:pt>
                <c:pt idx="10">
                  <c:v>1.2892142475392858</c:v>
                </c:pt>
                <c:pt idx="11">
                  <c:v>1.305031588170749</c:v>
                </c:pt>
                <c:pt idx="12">
                  <c:v>1.3078821362218436</c:v>
                </c:pt>
                <c:pt idx="13">
                  <c:v>1.2908088825769557</c:v>
                </c:pt>
                <c:pt idx="14">
                  <c:v>1.3110540879379311</c:v>
                </c:pt>
                <c:pt idx="15">
                  <c:v>1.31865824675509</c:v>
                </c:pt>
                <c:pt idx="16">
                  <c:v>1.3367249880991732</c:v>
                </c:pt>
                <c:pt idx="17">
                  <c:v>1.3673493970387243</c:v>
                </c:pt>
                <c:pt idx="18">
                  <c:v>1.3681000411007211</c:v>
                </c:pt>
                <c:pt idx="19">
                  <c:v>1.3260918176840024</c:v>
                </c:pt>
                <c:pt idx="20">
                  <c:v>1.3506499873921167</c:v>
                </c:pt>
                <c:pt idx="21">
                  <c:v>1.3279273434503926</c:v>
                </c:pt>
                <c:pt idx="22">
                  <c:v>1.2796123462316138</c:v>
                </c:pt>
                <c:pt idx="23">
                  <c:v>1.2721131603315183</c:v>
                </c:pt>
                <c:pt idx="24">
                  <c:v>1.2904133853753577</c:v>
                </c:pt>
                <c:pt idx="25">
                  <c:v>1.3164288424878601</c:v>
                </c:pt>
                <c:pt idx="26">
                  <c:v>1.3391665057627158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609B-4D50-8CBC-1A524E008A9C}"/>
            </c:ext>
          </c:extLst>
        </c:ser>
        <c:ser>
          <c:idx val="4"/>
          <c:order val="4"/>
          <c:tx>
            <c:strRef>
              <c:f>'[1]Var. PIB per Capita'!$A$543</c:f>
              <c:strCache>
                <c:ptCount val="1"/>
                <c:pt idx="0">
                  <c:v>Grécia</c:v>
                </c:pt>
              </c:strCache>
            </c:strRef>
          </c:tx>
          <c:spPr>
            <a:ln>
              <a:solidFill>
                <a:srgbClr val="0070C0"/>
              </a:solidFill>
            </a:ln>
          </c:spPr>
          <c:marker>
            <c:symbol val="none"/>
          </c:marker>
          <c:cat>
            <c:strRef>
              <c:f>'[1]Var. PIB per Capita'!$AI$538:$BI$538</c:f>
              <c:strCache>
                <c:ptCount val="27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</c:strCache>
            </c:strRef>
          </c:cat>
          <c:val>
            <c:numRef>
              <c:f>'[1]Var. PIB per Capita'!$AI$551:$BI$551</c:f>
              <c:numCache>
                <c:formatCode>General</c:formatCode>
                <c:ptCount val="27"/>
                <c:pt idx="0">
                  <c:v>1</c:v>
                </c:pt>
                <c:pt idx="1">
                  <c:v>1.0186983444897626</c:v>
                </c:pt>
                <c:pt idx="2">
                  <c:v>1.0180229541164008</c:v>
                </c:pt>
                <c:pt idx="3">
                  <c:v>0.99585906239812128</c:v>
                </c:pt>
                <c:pt idx="4">
                  <c:v>1.0107029288681499</c:v>
                </c:pt>
                <c:pt idx="5">
                  <c:v>1.0271149776504884</c:v>
                </c:pt>
                <c:pt idx="6">
                  <c:v>1.0518668363933292</c:v>
                </c:pt>
                <c:pt idx="7">
                  <c:v>1.0936268118010906</c:v>
                </c:pt>
                <c:pt idx="8">
                  <c:v>1.1299428715497071</c:v>
                </c:pt>
                <c:pt idx="9">
                  <c:v>1.1602038682064131</c:v>
                </c:pt>
                <c:pt idx="10">
                  <c:v>1.2007595324855178</c:v>
                </c:pt>
                <c:pt idx="11">
                  <c:v>1.2438866458734612</c:v>
                </c:pt>
                <c:pt idx="12">
                  <c:v>1.2879528578725348</c:v>
                </c:pt>
                <c:pt idx="13">
                  <c:v>1.3593358528226049</c:v>
                </c:pt>
                <c:pt idx="14">
                  <c:v>1.4246027153737471</c:v>
                </c:pt>
                <c:pt idx="15">
                  <c:v>1.4289416012472889</c:v>
                </c:pt>
                <c:pt idx="16">
                  <c:v>1.5051842361124419</c:v>
                </c:pt>
                <c:pt idx="17">
                  <c:v>1.5505050926789374</c:v>
                </c:pt>
                <c:pt idx="18">
                  <c:v>1.5412115232372225</c:v>
                </c:pt>
                <c:pt idx="19">
                  <c:v>1.4710537675449882</c:v>
                </c:pt>
                <c:pt idx="20">
                  <c:v>1.3886633166633255</c:v>
                </c:pt>
                <c:pt idx="21">
                  <c:v>1.2637120161070812</c:v>
                </c:pt>
                <c:pt idx="22">
                  <c:v>1.177806631779325</c:v>
                </c:pt>
                <c:pt idx="23">
                  <c:v>1.1479226326394059</c:v>
                </c:pt>
                <c:pt idx="24">
                  <c:v>1.159672128309833</c:v>
                </c:pt>
                <c:pt idx="25">
                  <c:v>1.1647797975748839</c:v>
                </c:pt>
                <c:pt idx="26">
                  <c:v>1.172953577873842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609B-4D50-8CBC-1A524E008A9C}"/>
            </c:ext>
          </c:extLst>
        </c:ser>
        <c:ser>
          <c:idx val="5"/>
          <c:order val="5"/>
          <c:tx>
            <c:strRef>
              <c:f>'[1]Var. PIB per Capita'!$A$544</c:f>
              <c:strCache>
                <c:ptCount val="1"/>
                <c:pt idx="0">
                  <c:v>Espanha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'[1]Var. PIB per Capita'!$AI$538:$BI$538</c:f>
              <c:strCache>
                <c:ptCount val="27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  <c:pt idx="9">
                  <c:v>1999</c:v>
                </c:pt>
                <c:pt idx="10">
                  <c:v>2000</c:v>
                </c:pt>
                <c:pt idx="11">
                  <c:v>2001</c:v>
                </c:pt>
                <c:pt idx="12">
                  <c:v>2002</c:v>
                </c:pt>
                <c:pt idx="13">
                  <c:v>2003</c:v>
                </c:pt>
                <c:pt idx="14">
                  <c:v>2004</c:v>
                </c:pt>
                <c:pt idx="15">
                  <c:v>2005</c:v>
                </c:pt>
                <c:pt idx="16">
                  <c:v>2006</c:v>
                </c:pt>
                <c:pt idx="17">
                  <c:v>2007</c:v>
                </c:pt>
                <c:pt idx="18">
                  <c:v>2008</c:v>
                </c:pt>
                <c:pt idx="19">
                  <c:v>2009</c:v>
                </c:pt>
                <c:pt idx="20">
                  <c:v>2010</c:v>
                </c:pt>
                <c:pt idx="21">
                  <c:v>2011</c:v>
                </c:pt>
                <c:pt idx="22">
                  <c:v>2012</c:v>
                </c:pt>
                <c:pt idx="23">
                  <c:v>2013</c:v>
                </c:pt>
                <c:pt idx="24">
                  <c:v>2014</c:v>
                </c:pt>
                <c:pt idx="25">
                  <c:v>2015</c:v>
                </c:pt>
                <c:pt idx="26">
                  <c:v>2016</c:v>
                </c:pt>
              </c:strCache>
            </c:strRef>
          </c:cat>
          <c:val>
            <c:numRef>
              <c:f>'[1]Var. PIB per Capita'!$AI$552:$BI$552</c:f>
              <c:numCache>
                <c:formatCode>General</c:formatCode>
                <c:ptCount val="27"/>
                <c:pt idx="0">
                  <c:v>1</c:v>
                </c:pt>
                <c:pt idx="1">
                  <c:v>1.0228532477153449</c:v>
                </c:pt>
                <c:pt idx="2">
                  <c:v>1.0273140651359751</c:v>
                </c:pt>
                <c:pt idx="3">
                  <c:v>1.0114589283637434</c:v>
                </c:pt>
                <c:pt idx="4">
                  <c:v>1.0306453624758904</c:v>
                </c:pt>
                <c:pt idx="5">
                  <c:v>1.054401295421612</c:v>
                </c:pt>
                <c:pt idx="6">
                  <c:v>1.0781028907804626</c:v>
                </c:pt>
                <c:pt idx="7">
                  <c:v>1.1132052743638976</c:v>
                </c:pt>
                <c:pt idx="8">
                  <c:v>1.1563442360416514</c:v>
                </c:pt>
                <c:pt idx="9">
                  <c:v>1.2033179099803355</c:v>
                </c:pt>
                <c:pt idx="10">
                  <c:v>1.261310103539041</c:v>
                </c:pt>
                <c:pt idx="11">
                  <c:v>1.3027028985699736</c:v>
                </c:pt>
                <c:pt idx="12">
                  <c:v>1.3214188781918232</c:v>
                </c:pt>
                <c:pt idx="13">
                  <c:v>1.3391026838106641</c:v>
                </c:pt>
                <c:pt idx="14">
                  <c:v>1.3578756805723213</c:v>
                </c:pt>
                <c:pt idx="15">
                  <c:v>1.3848373269509873</c:v>
                </c:pt>
                <c:pt idx="16">
                  <c:v>1.4184612952209437</c:v>
                </c:pt>
                <c:pt idx="17">
                  <c:v>1.4449257781725036</c:v>
                </c:pt>
                <c:pt idx="18">
                  <c:v>1.4379271075994851</c:v>
                </c:pt>
                <c:pt idx="19">
                  <c:v>1.3743114557654581</c:v>
                </c:pt>
                <c:pt idx="20">
                  <c:v>1.368187155113346</c:v>
                </c:pt>
                <c:pt idx="21">
                  <c:v>1.349699650129957</c:v>
                </c:pt>
                <c:pt idx="22">
                  <c:v>1.3093056402077281</c:v>
                </c:pt>
                <c:pt idx="23">
                  <c:v>1.2911941820432065</c:v>
                </c:pt>
                <c:pt idx="24">
                  <c:v>1.3129188514573344</c:v>
                </c:pt>
                <c:pt idx="25">
                  <c:v>1.3559617935737349</c:v>
                </c:pt>
                <c:pt idx="26">
                  <c:v>1.3999500336204791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609B-4D50-8CBC-1A524E008A9C}"/>
            </c:ext>
          </c:extLst>
        </c:ser>
        <c:ser>
          <c:idx val="6"/>
          <c:order val="6"/>
          <c:tx>
            <c:strRef>
              <c:f>'[1]Var. PIB per Capita'!$A$545</c:f>
              <c:strCache>
                <c:ptCount val="1"/>
                <c:pt idx="0">
                  <c:v>Alemanha</c:v>
                </c:pt>
              </c:strCache>
            </c:strRef>
          </c:tx>
          <c:spPr>
            <a:ln>
              <a:solidFill>
                <a:srgbClr val="7030A0"/>
              </a:solidFill>
            </a:ln>
          </c:spPr>
          <c:marker>
            <c:symbol val="none"/>
          </c:marker>
          <c:val>
            <c:numRef>
              <c:f>'[1]Var. PIB per Capita'!$AI$553:$BI$553</c:f>
              <c:numCache>
                <c:formatCode>General</c:formatCode>
                <c:ptCount val="27"/>
                <c:pt idx="0">
                  <c:v>1</c:v>
                </c:pt>
                <c:pt idx="1">
                  <c:v>1.0434522004153157</c:v>
                </c:pt>
                <c:pt idx="2">
                  <c:v>1.055470382879361</c:v>
                </c:pt>
                <c:pt idx="3">
                  <c:v>1.0385286551269362</c:v>
                </c:pt>
                <c:pt idx="4">
                  <c:v>1.0603648337339251</c:v>
                </c:pt>
                <c:pt idx="5">
                  <c:v>1.0756242064177119</c:v>
                </c:pt>
                <c:pt idx="6">
                  <c:v>1.0812871216257895</c:v>
                </c:pt>
                <c:pt idx="7">
                  <c:v>1.0996721462777559</c:v>
                </c:pt>
                <c:pt idx="8">
                  <c:v>1.1212716441818733</c:v>
                </c:pt>
                <c:pt idx="9">
                  <c:v>1.1428139331738523</c:v>
                </c:pt>
                <c:pt idx="10">
                  <c:v>1.175072103260566</c:v>
                </c:pt>
                <c:pt idx="11">
                  <c:v>1.1929865204164309</c:v>
                </c:pt>
                <c:pt idx="12">
                  <c:v>1.1909824573997145</c:v>
                </c:pt>
                <c:pt idx="13">
                  <c:v>1.1818730942782956</c:v>
                </c:pt>
                <c:pt idx="14">
                  <c:v>1.195960271335176</c:v>
                </c:pt>
                <c:pt idx="15">
                  <c:v>1.2050963279239018</c:v>
                </c:pt>
                <c:pt idx="16">
                  <c:v>1.2510972258143191</c:v>
                </c:pt>
                <c:pt idx="17">
                  <c:v>1.2936183444226668</c:v>
                </c:pt>
                <c:pt idx="18">
                  <c:v>1.3101080850119167</c:v>
                </c:pt>
                <c:pt idx="19">
                  <c:v>1.2396319859161655</c:v>
                </c:pt>
                <c:pt idx="20">
                  <c:v>1.2921862378240141</c:v>
                </c:pt>
                <c:pt idx="21">
                  <c:v>1.3645419662320628</c:v>
                </c:pt>
                <c:pt idx="22">
                  <c:v>1.3686836019851956</c:v>
                </c:pt>
                <c:pt idx="23">
                  <c:v>1.3716361542582547</c:v>
                </c:pt>
                <c:pt idx="24">
                  <c:v>1.3877212176810898</c:v>
                </c:pt>
                <c:pt idx="25">
                  <c:v>1.3994326845453617</c:v>
                </c:pt>
                <c:pt idx="26">
                  <c:v>1.4086455658735639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6-609B-4D50-8CBC-1A524E008A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26080"/>
        <c:axId val="121727616"/>
      </c:lineChart>
      <c:catAx>
        <c:axId val="121726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sz="700"/>
            </a:pPr>
            <a:endParaRPr lang="es-ES"/>
          </a:p>
        </c:txPr>
        <c:crossAx val="121727616"/>
        <c:crosses val="autoZero"/>
        <c:auto val="1"/>
        <c:lblAlgn val="ctr"/>
        <c:lblOffset val="100"/>
        <c:noMultiLvlLbl val="0"/>
      </c:catAx>
      <c:valAx>
        <c:axId val="121727616"/>
        <c:scaling>
          <c:orientation val="minMax"/>
          <c:max val="1.6"/>
          <c:min val="0.9"/>
        </c:scaling>
        <c:delete val="0"/>
        <c:axPos val="l"/>
        <c:majorGridlines/>
        <c:numFmt formatCode="#,##0.0" sourceLinked="0"/>
        <c:majorTickMark val="none"/>
        <c:minorTickMark val="none"/>
        <c:tickLblPos val="nextTo"/>
        <c:crossAx val="121726080"/>
        <c:crosses val="autoZero"/>
        <c:crossBetween val="between"/>
        <c:majorUnit val="0.1"/>
      </c:valAx>
    </c:plotArea>
    <c:legend>
      <c:legendPos val="r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/>
              <a:t>Variação da renda per</a:t>
            </a:r>
            <a:r>
              <a:rPr lang="pt-BR" baseline="0"/>
              <a:t> capita - média geométrica anual: períodos selecionados</a:t>
            </a:r>
            <a:endParaRPr lang="pt-BR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Brasil</c:v>
          </c:tx>
          <c:spPr>
            <a:solidFill>
              <a:srgbClr val="00B050"/>
            </a:solidFill>
          </c:spPr>
          <c:invertIfNegative val="0"/>
          <c:cat>
            <c:strRef>
              <c:f>'[1]Var. PIB per Capita'!$BK$272:$BR$272</c:f>
              <c:strCache>
                <c:ptCount val="8"/>
                <c:pt idx="0">
                  <c:v>1961-63</c:v>
                </c:pt>
                <c:pt idx="1">
                  <c:v>1964-69</c:v>
                </c:pt>
                <c:pt idx="2">
                  <c:v>1970-79</c:v>
                </c:pt>
                <c:pt idx="3">
                  <c:v>1980-89</c:v>
                </c:pt>
                <c:pt idx="4">
                  <c:v>1990-93</c:v>
                </c:pt>
                <c:pt idx="5">
                  <c:v>1995-02</c:v>
                </c:pt>
                <c:pt idx="6">
                  <c:v>2003-10</c:v>
                </c:pt>
                <c:pt idx="7">
                  <c:v>2011-14</c:v>
                </c:pt>
              </c:strCache>
            </c:strRef>
          </c:cat>
          <c:val>
            <c:numRef>
              <c:f>'[1]Var. PIB per Capita'!$BK$300:$BR$300</c:f>
              <c:numCache>
                <c:formatCode>General</c:formatCode>
                <c:ptCount val="8"/>
                <c:pt idx="0">
                  <c:v>2.3374385240297668E-2</c:v>
                </c:pt>
                <c:pt idx="1">
                  <c:v>3.2137829939333784E-2</c:v>
                </c:pt>
                <c:pt idx="2">
                  <c:v>5.1740948007320986E-2</c:v>
                </c:pt>
                <c:pt idx="3">
                  <c:v>7.0120921425045335E-3</c:v>
                </c:pt>
                <c:pt idx="4">
                  <c:v>-1.1025806970296981E-2</c:v>
                </c:pt>
                <c:pt idx="5">
                  <c:v>8.8154377505234027E-3</c:v>
                </c:pt>
                <c:pt idx="6">
                  <c:v>2.9075475510796922E-2</c:v>
                </c:pt>
                <c:pt idx="7">
                  <c:v>1.400766894461003E-2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D8C-4F7A-9BDB-A730A768EE16}"/>
            </c:ext>
          </c:extLst>
        </c:ser>
        <c:ser>
          <c:idx val="1"/>
          <c:order val="1"/>
          <c:tx>
            <c:v>América Latina (emergente)</c:v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strRef>
              <c:f>'[1]Var. PIB per Capita'!$BK$272:$BR$272</c:f>
              <c:strCache>
                <c:ptCount val="8"/>
                <c:pt idx="0">
                  <c:v>1961-63</c:v>
                </c:pt>
                <c:pt idx="1">
                  <c:v>1964-69</c:v>
                </c:pt>
                <c:pt idx="2">
                  <c:v>1970-79</c:v>
                </c:pt>
                <c:pt idx="3">
                  <c:v>1980-89</c:v>
                </c:pt>
                <c:pt idx="4">
                  <c:v>1990-93</c:v>
                </c:pt>
                <c:pt idx="5">
                  <c:v>1995-02</c:v>
                </c:pt>
                <c:pt idx="6">
                  <c:v>2003-10</c:v>
                </c:pt>
                <c:pt idx="7">
                  <c:v>2011-14</c:v>
                </c:pt>
              </c:strCache>
            </c:strRef>
          </c:cat>
          <c:val>
            <c:numRef>
              <c:f>'[1]Var. PIB per Capita'!$BK$399:$BR$399</c:f>
              <c:numCache>
                <c:formatCode>General</c:formatCode>
                <c:ptCount val="8"/>
                <c:pt idx="0">
                  <c:v>1.6894486797796704E-2</c:v>
                </c:pt>
                <c:pt idx="1">
                  <c:v>3.1500169268886546E-2</c:v>
                </c:pt>
                <c:pt idx="2">
                  <c:v>3.2694354485220734E-2</c:v>
                </c:pt>
                <c:pt idx="3">
                  <c:v>-1.1858616056157345E-3</c:v>
                </c:pt>
                <c:pt idx="4">
                  <c:v>7.3185484691127289E-3</c:v>
                </c:pt>
                <c:pt idx="5">
                  <c:v>4.507730474007321E-3</c:v>
                </c:pt>
                <c:pt idx="6">
                  <c:v>2.6621661194179636E-2</c:v>
                </c:pt>
                <c:pt idx="7">
                  <c:v>1.5374584890963217E-2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D8C-4F7A-9BDB-A730A768EE16}"/>
            </c:ext>
          </c:extLst>
        </c:ser>
        <c:ser>
          <c:idx val="2"/>
          <c:order val="2"/>
          <c:tx>
            <c:v>Mundo</c:v>
          </c:tx>
          <c:spPr>
            <a:solidFill>
              <a:schemeClr val="tx2">
                <a:lumMod val="50000"/>
              </a:schemeClr>
            </a:solidFill>
          </c:spPr>
          <c:invertIfNegative val="0"/>
          <c:cat>
            <c:strRef>
              <c:f>'[1]Var. PIB per Capita'!$BK$272:$BR$272</c:f>
              <c:strCache>
                <c:ptCount val="8"/>
                <c:pt idx="0">
                  <c:v>1961-63</c:v>
                </c:pt>
                <c:pt idx="1">
                  <c:v>1964-69</c:v>
                </c:pt>
                <c:pt idx="2">
                  <c:v>1970-79</c:v>
                </c:pt>
                <c:pt idx="3">
                  <c:v>1980-89</c:v>
                </c:pt>
                <c:pt idx="4">
                  <c:v>1990-93</c:v>
                </c:pt>
                <c:pt idx="5">
                  <c:v>1995-02</c:v>
                </c:pt>
                <c:pt idx="6">
                  <c:v>2003-10</c:v>
                </c:pt>
                <c:pt idx="7">
                  <c:v>2011-14</c:v>
                </c:pt>
              </c:strCache>
            </c:strRef>
          </c:cat>
          <c:val>
            <c:numRef>
              <c:f>'[1]Var. PIB per Capita'!$BK$530:$BR$530</c:f>
              <c:numCache>
                <c:formatCode>General</c:formatCode>
                <c:ptCount val="8"/>
                <c:pt idx="0">
                  <c:v>3.2610245136369675E-2</c:v>
                </c:pt>
                <c:pt idx="1">
                  <c:v>3.6437940763956789E-2</c:v>
                </c:pt>
                <c:pt idx="2">
                  <c:v>2.1872397445485525E-2</c:v>
                </c:pt>
                <c:pt idx="3">
                  <c:v>1.2429745370388545E-2</c:v>
                </c:pt>
                <c:pt idx="4">
                  <c:v>3.2439439855693752E-3</c:v>
                </c:pt>
                <c:pt idx="5">
                  <c:v>1.640602366609567E-2</c:v>
                </c:pt>
                <c:pt idx="6">
                  <c:v>1.7381975745696332E-2</c:v>
                </c:pt>
                <c:pt idx="7">
                  <c:v>1.5289804690501674E-2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D8C-4F7A-9BDB-A730A768EE16}"/>
            </c:ext>
          </c:extLst>
        </c:ser>
        <c:ser>
          <c:idx val="3"/>
          <c:order val="3"/>
          <c:tx>
            <c:v>Argentina</c:v>
          </c:tx>
          <c:spPr>
            <a:solidFill>
              <a:schemeClr val="tx2">
                <a:lumMod val="60000"/>
                <a:lumOff val="40000"/>
              </a:schemeClr>
            </a:solidFill>
          </c:spPr>
          <c:invertIfNegative val="0"/>
          <c:val>
            <c:numRef>
              <c:f>'[1]Var. PIB per Capita'!$BK$280:$BR$280</c:f>
              <c:numCache>
                <c:formatCode>General</c:formatCode>
                <c:ptCount val="8"/>
                <c:pt idx="0">
                  <c:v>-1.9059422063130271E-2</c:v>
                </c:pt>
                <c:pt idx="1">
                  <c:v>4.6631911381833424E-2</c:v>
                </c:pt>
                <c:pt idx="2">
                  <c:v>8.4453236504260509E-3</c:v>
                </c:pt>
                <c:pt idx="3">
                  <c:v>-2.3727618793433769E-2</c:v>
                </c:pt>
                <c:pt idx="4">
                  <c:v>5.3775977088845961E-2</c:v>
                </c:pt>
                <c:pt idx="5">
                  <c:v>-1.9082130034399292E-2</c:v>
                </c:pt>
                <c:pt idx="6">
                  <c:v>5.2645983904999305E-2</c:v>
                </c:pt>
                <c:pt idx="7">
                  <c:v>1.1401576669962665E-3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1D8C-4F7A-9BDB-A730A768EE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1758080"/>
        <c:axId val="121759616"/>
      </c:barChart>
      <c:catAx>
        <c:axId val="121758080"/>
        <c:scaling>
          <c:orientation val="minMax"/>
        </c:scaling>
        <c:delete val="0"/>
        <c:axPos val="b"/>
        <c:numFmt formatCode="0%" sourceLinked="0"/>
        <c:majorTickMark val="none"/>
        <c:minorTickMark val="none"/>
        <c:tickLblPos val="low"/>
        <c:txPr>
          <a:bodyPr/>
          <a:lstStyle/>
          <a:p>
            <a:pPr>
              <a:defRPr sz="800"/>
            </a:pPr>
            <a:endParaRPr lang="es-ES"/>
          </a:p>
        </c:txPr>
        <c:crossAx val="121759616"/>
        <c:crosses val="autoZero"/>
        <c:auto val="1"/>
        <c:lblAlgn val="ctr"/>
        <c:lblOffset val="100"/>
        <c:noMultiLvlLbl val="0"/>
      </c:catAx>
      <c:valAx>
        <c:axId val="121759616"/>
        <c:scaling>
          <c:orientation val="minMax"/>
          <c:max val="6.0000000000000012E-2"/>
          <c:min val="-3.0000000000000006E-2"/>
        </c:scaling>
        <c:delete val="0"/>
        <c:axPos val="l"/>
        <c:majorGridlines/>
        <c:numFmt formatCode="0%" sourceLinked="0"/>
        <c:majorTickMark val="none"/>
        <c:minorTickMark val="none"/>
        <c:tickLblPos val="low"/>
        <c:crossAx val="121758080"/>
        <c:crosses val="autoZero"/>
        <c:crossBetween val="between"/>
        <c:majorUnit val="1.0000000000000002E-2"/>
      </c:valAx>
    </c:plotArea>
    <c:legend>
      <c:legendPos val="b"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PIB per capita (1960 = 100)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'[1]Var. PIB per Capita'!$A$560</c:f>
              <c:strCache>
                <c:ptCount val="1"/>
                <c:pt idx="0">
                  <c:v>Venezuela</c:v>
                </c:pt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'[1]Var. PIB per Capita'!$E$4:$BJ$4</c:f>
              <c:strCache>
                <c:ptCount val="58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2017*</c:v>
                </c:pt>
              </c:strCache>
            </c:strRef>
          </c:cat>
          <c:val>
            <c:numRef>
              <c:f>'[1]Var. PIB per Capita'!$E$560:$BJ$560</c:f>
              <c:numCache>
                <c:formatCode>General</c:formatCode>
                <c:ptCount val="58"/>
                <c:pt idx="0">
                  <c:v>100</c:v>
                </c:pt>
                <c:pt idx="1">
                  <c:v>99.352985535764077</c:v>
                </c:pt>
                <c:pt idx="2">
                  <c:v>103.79617352176449</c:v>
                </c:pt>
                <c:pt idx="3">
                  <c:v>103.83205838557693</c:v>
                </c:pt>
                <c:pt idx="4">
                  <c:v>111.17598770459411</c:v>
                </c:pt>
                <c:pt idx="5">
                  <c:v>111.69701755269378</c:v>
                </c:pt>
                <c:pt idx="6">
                  <c:v>109.47879933496642</c:v>
                </c:pt>
                <c:pt idx="7">
                  <c:v>108.80741469648112</c:v>
                </c:pt>
                <c:pt idx="8">
                  <c:v>112.99220074624256</c:v>
                </c:pt>
                <c:pt idx="9">
                  <c:v>110.20985685242607</c:v>
                </c:pt>
                <c:pt idx="10">
                  <c:v>115.10036743359686</c:v>
                </c:pt>
                <c:pt idx="11">
                  <c:v>113.37810237554885</c:v>
                </c:pt>
                <c:pt idx="12">
                  <c:v>111.57409074049579</c:v>
                </c:pt>
                <c:pt idx="13">
                  <c:v>116.19202309854519</c:v>
                </c:pt>
                <c:pt idx="14">
                  <c:v>116.19202309854519</c:v>
                </c:pt>
                <c:pt idx="15">
                  <c:v>116.27358161228041</c:v>
                </c:pt>
                <c:pt idx="16">
                  <c:v>121.81128593817201</c:v>
                </c:pt>
                <c:pt idx="17">
                  <c:v>125.888739235945</c:v>
                </c:pt>
                <c:pt idx="18">
                  <c:v>125.31172928533356</c:v>
                </c:pt>
                <c:pt idx="19">
                  <c:v>122.8378594701005</c:v>
                </c:pt>
                <c:pt idx="20">
                  <c:v>114.25295342262191</c:v>
                </c:pt>
                <c:pt idx="21">
                  <c:v>110.82030209113728</c:v>
                </c:pt>
                <c:pt idx="22">
                  <c:v>105.68168169800741</c:v>
                </c:pt>
                <c:pt idx="23">
                  <c:v>99.062348726870979</c:v>
                </c:pt>
                <c:pt idx="24">
                  <c:v>97.896272313411117</c:v>
                </c:pt>
                <c:pt idx="25">
                  <c:v>95.562933182953529</c:v>
                </c:pt>
                <c:pt idx="26">
                  <c:v>99.175907606486135</c:v>
                </c:pt>
                <c:pt idx="27">
                  <c:v>100.11361199053788</c:v>
                </c:pt>
                <c:pt idx="28">
                  <c:v>103.28230557753766</c:v>
                </c:pt>
                <c:pt idx="29">
                  <c:v>92.113666765693992</c:v>
                </c:pt>
                <c:pt idx="30">
                  <c:v>95.732980810859232</c:v>
                </c:pt>
                <c:pt idx="31">
                  <c:v>102.61875572790001</c:v>
                </c:pt>
                <c:pt idx="32">
                  <c:v>106.39422922551013</c:v>
                </c:pt>
                <c:pt idx="33">
                  <c:v>104.35730573099899</c:v>
                </c:pt>
                <c:pt idx="34">
                  <c:v>99.7341911784155</c:v>
                </c:pt>
                <c:pt idx="35">
                  <c:v>101.51520812703285</c:v>
                </c:pt>
                <c:pt idx="36">
                  <c:v>99.250364955751863</c:v>
                </c:pt>
                <c:pt idx="37">
                  <c:v>103.4717861388571</c:v>
                </c:pt>
                <c:pt idx="38">
                  <c:v>101.75386302019621</c:v>
                </c:pt>
                <c:pt idx="39">
                  <c:v>93.850085262700034</c:v>
                </c:pt>
                <c:pt idx="40">
                  <c:v>95.483752142715971</c:v>
                </c:pt>
                <c:pt idx="41">
                  <c:v>96.903872018114157</c:v>
                </c:pt>
                <c:pt idx="42">
                  <c:v>86.722636236124629</c:v>
                </c:pt>
                <c:pt idx="43">
                  <c:v>78.575057341731608</c:v>
                </c:pt>
                <c:pt idx="44">
                  <c:v>91.324400006136003</c:v>
                </c:pt>
                <c:pt idx="45">
                  <c:v>99.028432832150585</c:v>
                </c:pt>
                <c:pt idx="46">
                  <c:v>106.98717848828861</c:v>
                </c:pt>
                <c:pt idx="47">
                  <c:v>114.44988375005974</c:v>
                </c:pt>
                <c:pt idx="48">
                  <c:v>118.56480998609327</c:v>
                </c:pt>
                <c:pt idx="49">
                  <c:v>112.97899097125268</c:v>
                </c:pt>
                <c:pt idx="50">
                  <c:v>109.60723449554921</c:v>
                </c:pt>
                <c:pt idx="51">
                  <c:v>112.49805771574727</c:v>
                </c:pt>
                <c:pt idx="52">
                  <c:v>117.11870775270162</c:v>
                </c:pt>
                <c:pt idx="53">
                  <c:v>117.02879257852872</c:v>
                </c:pt>
                <c:pt idx="54">
                  <c:v>110.90090216281661</c:v>
                </c:pt>
                <c:pt idx="55">
                  <c:v>102.61856781139046</c:v>
                </c:pt>
                <c:pt idx="56">
                  <c:v>83.038062716668804</c:v>
                </c:pt>
                <c:pt idx="57">
                  <c:v>75.909787549899391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499-4FB4-B257-63954C70F4A8}"/>
            </c:ext>
          </c:extLst>
        </c:ser>
        <c:ser>
          <c:idx val="1"/>
          <c:order val="1"/>
          <c:tx>
            <c:strRef>
              <c:f>'[1]Var. PIB per Capita'!$A$561</c:f>
              <c:strCache>
                <c:ptCount val="1"/>
                <c:pt idx="0">
                  <c:v>América Latina</c:v>
                </c:pt>
              </c:strCache>
            </c:strRef>
          </c:tx>
          <c:spPr>
            <a:ln>
              <a:solidFill>
                <a:schemeClr val="tx2">
                  <a:lumMod val="50000"/>
                </a:schemeClr>
              </a:solidFill>
            </a:ln>
          </c:spPr>
          <c:marker>
            <c:symbol val="none"/>
          </c:marker>
          <c:cat>
            <c:strRef>
              <c:f>'[1]Var. PIB per Capita'!$E$4:$BJ$4</c:f>
              <c:strCache>
                <c:ptCount val="58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2017*</c:v>
                </c:pt>
              </c:strCache>
            </c:strRef>
          </c:cat>
          <c:val>
            <c:numRef>
              <c:f>'[1]Var. PIB per Capita'!$E$561:$BI$561</c:f>
              <c:numCache>
                <c:formatCode>General</c:formatCode>
                <c:ptCount val="57"/>
                <c:pt idx="0">
                  <c:v>100</c:v>
                </c:pt>
                <c:pt idx="1">
                  <c:v>103.68764648308183</c:v>
                </c:pt>
                <c:pt idx="2">
                  <c:v>105.72454209769252</c:v>
                </c:pt>
                <c:pt idx="3">
                  <c:v>105.15445535325365</c:v>
                </c:pt>
                <c:pt idx="4">
                  <c:v>110.16429351966964</c:v>
                </c:pt>
                <c:pt idx="5">
                  <c:v>112.91672923894498</c:v>
                </c:pt>
                <c:pt idx="6">
                  <c:v>114.02787389584826</c:v>
                </c:pt>
                <c:pt idx="7">
                  <c:v>116.04406501668898</c:v>
                </c:pt>
                <c:pt idx="8">
                  <c:v>122.24374751169502</c:v>
                </c:pt>
                <c:pt idx="9">
                  <c:v>126.66117127367166</c:v>
                </c:pt>
                <c:pt idx="10">
                  <c:v>131.93979881290488</c:v>
                </c:pt>
                <c:pt idx="11">
                  <c:v>137.26670322190117</c:v>
                </c:pt>
                <c:pt idx="12">
                  <c:v>144.02660256016483</c:v>
                </c:pt>
                <c:pt idx="13">
                  <c:v>153.48465171810952</c:v>
                </c:pt>
                <c:pt idx="14">
                  <c:v>153.48465171810952</c:v>
                </c:pt>
                <c:pt idx="15">
                  <c:v>156.24948508213933</c:v>
                </c:pt>
                <c:pt idx="16">
                  <c:v>162.09290267416827</c:v>
                </c:pt>
                <c:pt idx="17">
                  <c:v>165.78525128934302</c:v>
                </c:pt>
                <c:pt idx="18">
                  <c:v>167.91047718712471</c:v>
                </c:pt>
                <c:pt idx="19">
                  <c:v>174.72760662803165</c:v>
                </c:pt>
                <c:pt idx="20">
                  <c:v>181.52751616437047</c:v>
                </c:pt>
                <c:pt idx="21">
                  <c:v>177.69726013269613</c:v>
                </c:pt>
                <c:pt idx="22">
                  <c:v>173.00360115402202</c:v>
                </c:pt>
                <c:pt idx="23">
                  <c:v>164.84821095929377</c:v>
                </c:pt>
                <c:pt idx="24">
                  <c:v>167.70721693303287</c:v>
                </c:pt>
                <c:pt idx="25">
                  <c:v>170.1784404273414</c:v>
                </c:pt>
                <c:pt idx="26">
                  <c:v>174.29405443307593</c:v>
                </c:pt>
                <c:pt idx="27">
                  <c:v>176.48804767647567</c:v>
                </c:pt>
                <c:pt idx="28">
                  <c:v>174.18024001144408</c:v>
                </c:pt>
                <c:pt idx="29">
                  <c:v>172.66660125407384</c:v>
                </c:pt>
                <c:pt idx="30">
                  <c:v>170.03846274133153</c:v>
                </c:pt>
                <c:pt idx="31">
                  <c:v>173.05081769778818</c:v>
                </c:pt>
                <c:pt idx="32">
                  <c:v>174.27541192044126</c:v>
                </c:pt>
                <c:pt idx="33">
                  <c:v>177.77703737689762</c:v>
                </c:pt>
                <c:pt idx="34">
                  <c:v>182.62701497987246</c:v>
                </c:pt>
                <c:pt idx="35">
                  <c:v>182.01671363013642</c:v>
                </c:pt>
                <c:pt idx="36">
                  <c:v>184.74616305848991</c:v>
                </c:pt>
                <c:pt idx="37">
                  <c:v>190.93323913004897</c:v>
                </c:pt>
                <c:pt idx="38">
                  <c:v>191.53198207818167</c:v>
                </c:pt>
                <c:pt idx="39">
                  <c:v>188.58488957167526</c:v>
                </c:pt>
                <c:pt idx="40">
                  <c:v>192.95339031203866</c:v>
                </c:pt>
                <c:pt idx="41">
                  <c:v>191.45185149321742</c:v>
                </c:pt>
                <c:pt idx="42">
                  <c:v>189.31772951552318</c:v>
                </c:pt>
                <c:pt idx="43">
                  <c:v>189.53973823675994</c:v>
                </c:pt>
                <c:pt idx="44">
                  <c:v>198.98700301319985</c:v>
                </c:pt>
                <c:pt idx="45">
                  <c:v>205.29276076375274</c:v>
                </c:pt>
                <c:pt idx="46">
                  <c:v>213.78473754689077</c:v>
                </c:pt>
                <c:pt idx="47">
                  <c:v>223.67238966237505</c:v>
                </c:pt>
                <c:pt idx="48">
                  <c:v>229.99834502829995</c:v>
                </c:pt>
                <c:pt idx="49">
                  <c:v>223.15173077620875</c:v>
                </c:pt>
                <c:pt idx="50">
                  <c:v>233.60098767008782</c:v>
                </c:pt>
                <c:pt idx="51">
                  <c:v>241.14431192751809</c:v>
                </c:pt>
                <c:pt idx="52">
                  <c:v>245.03752958112602</c:v>
                </c:pt>
                <c:pt idx="53">
                  <c:v>248.96429052203126</c:v>
                </c:pt>
                <c:pt idx="54">
                  <c:v>248.30177801633312</c:v>
                </c:pt>
                <c:pt idx="55">
                  <c:v>244.90348422508893</c:v>
                </c:pt>
                <c:pt idx="56">
                  <c:v>240.37635623267482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C499-4FB4-B257-63954C70F4A8}"/>
            </c:ext>
          </c:extLst>
        </c:ser>
        <c:ser>
          <c:idx val="2"/>
          <c:order val="2"/>
          <c:tx>
            <c:strRef>
              <c:f>'[1]Var. PIB per Capita'!$A$562</c:f>
              <c:strCache>
                <c:ptCount val="1"/>
                <c:pt idx="0">
                  <c:v>Brasil</c:v>
                </c:pt>
              </c:strCache>
            </c:strRef>
          </c:tx>
          <c:spPr>
            <a:ln>
              <a:solidFill>
                <a:srgbClr val="00B050"/>
              </a:solidFill>
            </a:ln>
          </c:spPr>
          <c:marker>
            <c:symbol val="none"/>
          </c:marker>
          <c:cat>
            <c:strRef>
              <c:f>'[1]Var. PIB per Capita'!$E$4:$BJ$4</c:f>
              <c:strCache>
                <c:ptCount val="58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2017*</c:v>
                </c:pt>
              </c:strCache>
            </c:strRef>
          </c:cat>
          <c:val>
            <c:numRef>
              <c:f>'[1]Var. PIB per Capita'!$E$562:$BI$562</c:f>
              <c:numCache>
                <c:formatCode>General</c:formatCode>
                <c:ptCount val="57"/>
                <c:pt idx="0">
                  <c:v>100</c:v>
                </c:pt>
                <c:pt idx="1">
                  <c:v>107.09569641887859</c:v>
                </c:pt>
                <c:pt idx="2">
                  <c:v>109.41283057697734</c:v>
                </c:pt>
                <c:pt idx="3">
                  <c:v>107.17750122501673</c:v>
                </c:pt>
                <c:pt idx="4">
                  <c:v>107.75041815180724</c:v>
                </c:pt>
                <c:pt idx="5">
                  <c:v>107.94283660215544</c:v>
                </c:pt>
                <c:pt idx="6">
                  <c:v>109.35841495873913</c:v>
                </c:pt>
                <c:pt idx="7">
                  <c:v>111.67175367915395</c:v>
                </c:pt>
                <c:pt idx="8">
                  <c:v>121.18215458185927</c:v>
                </c:pt>
                <c:pt idx="9">
                  <c:v>129.57756193134176</c:v>
                </c:pt>
                <c:pt idx="10">
                  <c:v>137.4052669142277</c:v>
                </c:pt>
                <c:pt idx="11">
                  <c:v>149.16642242270723</c:v>
                </c:pt>
                <c:pt idx="12">
                  <c:v>163.11499478345453</c:v>
                </c:pt>
                <c:pt idx="13">
                  <c:v>181.49302477171253</c:v>
                </c:pt>
                <c:pt idx="14">
                  <c:v>181.49302477171253</c:v>
                </c:pt>
                <c:pt idx="15">
                  <c:v>186.43530346057054</c:v>
                </c:pt>
                <c:pt idx="16">
                  <c:v>199.8575323611326</c:v>
                </c:pt>
                <c:pt idx="17">
                  <c:v>204.14618403374766</c:v>
                </c:pt>
                <c:pt idx="18">
                  <c:v>205.80255983805654</c:v>
                </c:pt>
                <c:pt idx="19">
                  <c:v>214.59402862139743</c:v>
                </c:pt>
                <c:pt idx="20">
                  <c:v>228.70139013965473</c:v>
                </c:pt>
                <c:pt idx="21">
                  <c:v>213.5921845878286</c:v>
                </c:pt>
                <c:pt idx="22">
                  <c:v>209.89605760840166</c:v>
                </c:pt>
                <c:pt idx="23">
                  <c:v>198.15773344352144</c:v>
                </c:pt>
                <c:pt idx="24">
                  <c:v>204.01487943329028</c:v>
                </c:pt>
                <c:pt idx="25">
                  <c:v>215.55803796291872</c:v>
                </c:pt>
                <c:pt idx="26">
                  <c:v>228.03249793120156</c:v>
                </c:pt>
                <c:pt idx="27">
                  <c:v>231.60203526245979</c:v>
                </c:pt>
                <c:pt idx="28">
                  <c:v>226.9811362802831</c:v>
                </c:pt>
                <c:pt idx="29">
                  <c:v>230.1253640893282</c:v>
                </c:pt>
                <c:pt idx="30">
                  <c:v>219.01437247186965</c:v>
                </c:pt>
                <c:pt idx="31">
                  <c:v>218.48646460518631</c:v>
                </c:pt>
                <c:pt idx="32">
                  <c:v>213.82552116769111</c:v>
                </c:pt>
                <c:pt idx="33">
                  <c:v>220.14271814635504</c:v>
                </c:pt>
                <c:pt idx="34">
                  <c:v>228.15124941661185</c:v>
                </c:pt>
                <c:pt idx="35">
                  <c:v>234.42414416330749</c:v>
                </c:pt>
                <c:pt idx="36">
                  <c:v>235.79739969673363</c:v>
                </c:pt>
                <c:pt idx="37">
                  <c:v>239.97304951448669</c:v>
                </c:pt>
                <c:pt idx="38">
                  <c:v>237.0700640132828</c:v>
                </c:pt>
                <c:pt idx="39">
                  <c:v>234.61318981664971</c:v>
                </c:pt>
                <c:pt idx="40">
                  <c:v>240.73858298364962</c:v>
                </c:pt>
                <c:pt idx="41">
                  <c:v>240.70226121215086</c:v>
                </c:pt>
                <c:pt idx="42">
                  <c:v>244.74656650498724</c:v>
                </c:pt>
                <c:pt idx="43">
                  <c:v>244.37693994656118</c:v>
                </c:pt>
                <c:pt idx="44">
                  <c:v>255.29612784907152</c:v>
                </c:pt>
                <c:pt idx="45">
                  <c:v>260.39976264561398</c:v>
                </c:pt>
                <c:pt idx="46">
                  <c:v>267.7158719405848</c:v>
                </c:pt>
                <c:pt idx="47">
                  <c:v>280.97168899683066</c:v>
                </c:pt>
                <c:pt idx="48">
                  <c:v>292.2979112022071</c:v>
                </c:pt>
                <c:pt idx="49">
                  <c:v>289.05860848290433</c:v>
                </c:pt>
                <c:pt idx="50">
                  <c:v>307.81829983250077</c:v>
                </c:pt>
                <c:pt idx="51">
                  <c:v>317.00714748811907</c:v>
                </c:pt>
                <c:pt idx="52">
                  <c:v>320.07790198836949</c:v>
                </c:pt>
                <c:pt idx="53">
                  <c:v>326.68624598487258</c:v>
                </c:pt>
                <c:pt idx="54">
                  <c:v>325.43135422609089</c:v>
                </c:pt>
                <c:pt idx="55">
                  <c:v>310.50571079784027</c:v>
                </c:pt>
                <c:pt idx="56">
                  <c:v>296.90651446606967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C499-4FB4-B257-63954C70F4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799424"/>
        <c:axId val="121800960"/>
      </c:lineChart>
      <c:catAx>
        <c:axId val="12179942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21800960"/>
        <c:crosses val="autoZero"/>
        <c:auto val="1"/>
        <c:lblAlgn val="ctr"/>
        <c:lblOffset val="100"/>
        <c:noMultiLvlLbl val="0"/>
      </c:catAx>
      <c:valAx>
        <c:axId val="121800960"/>
        <c:scaling>
          <c:orientation val="minMax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crossAx val="121799424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PIB per capita da Venezuela (1960 = 100)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none"/>
          </c:marker>
          <c:cat>
            <c:strRef>
              <c:f>'[1]Var. PIB per Capita'!$E$4:$BJ$4</c:f>
              <c:strCache>
                <c:ptCount val="58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  <c:pt idx="57">
                  <c:v>2017*</c:v>
                </c:pt>
              </c:strCache>
            </c:strRef>
          </c:cat>
          <c:val>
            <c:numRef>
              <c:f>'[1]Var. PIB per Capita'!$E$560:$BJ$560</c:f>
              <c:numCache>
                <c:formatCode>General</c:formatCode>
                <c:ptCount val="58"/>
                <c:pt idx="0">
                  <c:v>100</c:v>
                </c:pt>
                <c:pt idx="1">
                  <c:v>99.352985535764077</c:v>
                </c:pt>
                <c:pt idx="2">
                  <c:v>103.79617352176449</c:v>
                </c:pt>
                <c:pt idx="3">
                  <c:v>103.83205838557693</c:v>
                </c:pt>
                <c:pt idx="4">
                  <c:v>111.17598770459411</c:v>
                </c:pt>
                <c:pt idx="5">
                  <c:v>111.69701755269378</c:v>
                </c:pt>
                <c:pt idx="6">
                  <c:v>109.47879933496642</c:v>
                </c:pt>
                <c:pt idx="7">
                  <c:v>108.80741469648112</c:v>
                </c:pt>
                <c:pt idx="8">
                  <c:v>112.99220074624256</c:v>
                </c:pt>
                <c:pt idx="9">
                  <c:v>110.20985685242607</c:v>
                </c:pt>
                <c:pt idx="10">
                  <c:v>115.10036743359686</c:v>
                </c:pt>
                <c:pt idx="11">
                  <c:v>113.37810237554885</c:v>
                </c:pt>
                <c:pt idx="12">
                  <c:v>111.57409074049579</c:v>
                </c:pt>
                <c:pt idx="13">
                  <c:v>116.19202309854519</c:v>
                </c:pt>
                <c:pt idx="14">
                  <c:v>116.19202309854519</c:v>
                </c:pt>
                <c:pt idx="15">
                  <c:v>116.27358161228041</c:v>
                </c:pt>
                <c:pt idx="16">
                  <c:v>121.81128593817201</c:v>
                </c:pt>
                <c:pt idx="17">
                  <c:v>125.888739235945</c:v>
                </c:pt>
                <c:pt idx="18">
                  <c:v>125.31172928533356</c:v>
                </c:pt>
                <c:pt idx="19">
                  <c:v>122.8378594701005</c:v>
                </c:pt>
                <c:pt idx="20">
                  <c:v>114.25295342262191</c:v>
                </c:pt>
                <c:pt idx="21">
                  <c:v>110.82030209113728</c:v>
                </c:pt>
                <c:pt idx="22">
                  <c:v>105.68168169800741</c:v>
                </c:pt>
                <c:pt idx="23">
                  <c:v>99.062348726870979</c:v>
                </c:pt>
                <c:pt idx="24">
                  <c:v>97.896272313411117</c:v>
                </c:pt>
                <c:pt idx="25">
                  <c:v>95.562933182953529</c:v>
                </c:pt>
                <c:pt idx="26">
                  <c:v>99.175907606486135</c:v>
                </c:pt>
                <c:pt idx="27">
                  <c:v>100.11361199053788</c:v>
                </c:pt>
                <c:pt idx="28">
                  <c:v>103.28230557753766</c:v>
                </c:pt>
                <c:pt idx="29">
                  <c:v>92.113666765693992</c:v>
                </c:pt>
                <c:pt idx="30">
                  <c:v>95.732980810859232</c:v>
                </c:pt>
                <c:pt idx="31">
                  <c:v>102.61875572790001</c:v>
                </c:pt>
                <c:pt idx="32">
                  <c:v>106.39422922551013</c:v>
                </c:pt>
                <c:pt idx="33">
                  <c:v>104.35730573099899</c:v>
                </c:pt>
                <c:pt idx="34">
                  <c:v>99.7341911784155</c:v>
                </c:pt>
                <c:pt idx="35">
                  <c:v>101.51520812703285</c:v>
                </c:pt>
                <c:pt idx="36">
                  <c:v>99.250364955751863</c:v>
                </c:pt>
                <c:pt idx="37">
                  <c:v>103.4717861388571</c:v>
                </c:pt>
                <c:pt idx="38">
                  <c:v>101.75386302019621</c:v>
                </c:pt>
                <c:pt idx="39">
                  <c:v>93.850085262700034</c:v>
                </c:pt>
                <c:pt idx="40">
                  <c:v>95.483752142715971</c:v>
                </c:pt>
                <c:pt idx="41">
                  <c:v>96.903872018114157</c:v>
                </c:pt>
                <c:pt idx="42">
                  <c:v>86.722636236124629</c:v>
                </c:pt>
                <c:pt idx="43">
                  <c:v>78.575057341731608</c:v>
                </c:pt>
                <c:pt idx="44">
                  <c:v>91.324400006136003</c:v>
                </c:pt>
                <c:pt idx="45">
                  <c:v>99.028432832150585</c:v>
                </c:pt>
                <c:pt idx="46">
                  <c:v>106.98717848828861</c:v>
                </c:pt>
                <c:pt idx="47">
                  <c:v>114.44988375005974</c:v>
                </c:pt>
                <c:pt idx="48">
                  <c:v>118.56480998609327</c:v>
                </c:pt>
                <c:pt idx="49">
                  <c:v>112.97899097125268</c:v>
                </c:pt>
                <c:pt idx="50">
                  <c:v>109.60723449554921</c:v>
                </c:pt>
                <c:pt idx="51">
                  <c:v>112.49805771574727</c:v>
                </c:pt>
                <c:pt idx="52">
                  <c:v>117.11870775270162</c:v>
                </c:pt>
                <c:pt idx="53">
                  <c:v>117.02879257852872</c:v>
                </c:pt>
                <c:pt idx="54">
                  <c:v>110.90090216281661</c:v>
                </c:pt>
                <c:pt idx="55">
                  <c:v>102.61856781139046</c:v>
                </c:pt>
                <c:pt idx="56">
                  <c:v>83.038062716668804</c:v>
                </c:pt>
                <c:pt idx="57">
                  <c:v>75.909787549899391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DC2-4BD4-87E5-27ABBCD8C1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826688"/>
        <c:axId val="121574528"/>
      </c:lineChart>
      <c:catAx>
        <c:axId val="12182668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21574528"/>
        <c:crosses val="autoZero"/>
        <c:auto val="1"/>
        <c:lblAlgn val="ctr"/>
        <c:lblOffset val="100"/>
        <c:noMultiLvlLbl val="0"/>
      </c:catAx>
      <c:valAx>
        <c:axId val="121574528"/>
        <c:scaling>
          <c:orientation val="minMax"/>
          <c:max val="130"/>
          <c:min val="75"/>
        </c:scaling>
        <c:delete val="0"/>
        <c:axPos val="l"/>
        <c:majorGridlines/>
        <c:numFmt formatCode="#,##0" sourceLinked="0"/>
        <c:majorTickMark val="none"/>
        <c:minorTickMark val="none"/>
        <c:tickLblPos val="nextTo"/>
        <c:spPr>
          <a:ln w="9525">
            <a:noFill/>
          </a:ln>
        </c:spPr>
        <c:crossAx val="121826688"/>
        <c:crosses val="autoZero"/>
        <c:crossBetween val="between"/>
        <c:majorUnit val="5"/>
      </c:valAx>
    </c:plotArea>
    <c:plotVisOnly val="1"/>
    <c:dispBlanksAs val="gap"/>
    <c:showDLblsOverMax val="0"/>
  </c:chart>
  <c:txPr>
    <a:bodyPr/>
    <a:lstStyle/>
    <a:p>
      <a:pPr>
        <a:defRPr sz="1000" b="1">
          <a:latin typeface="Calibri (Corpo)"/>
        </a:defRPr>
      </a:pPr>
      <a:endParaRPr lang="es-ES"/>
    </a:p>
  </c:txPr>
  <c:printSettings>
    <c:headerFooter/>
    <c:pageMargins b="0.78740157499999996" l="0.511811024" r="0.511811024" t="0.78740157499999996" header="0.31496062000000002" footer="0.31496062000000002"/>
    <c:pageSetup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Relationship Id="rId5" Type="http://schemas.openxmlformats.org/officeDocument/2006/relationships/chart" Target="../charts/chart15.xml"/><Relationship Id="rId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40298</xdr:colOff>
      <xdr:row>20</xdr:row>
      <xdr:rowOff>15936</xdr:rowOff>
    </xdr:from>
    <xdr:to>
      <xdr:col>5</xdr:col>
      <xdr:colOff>463427</xdr:colOff>
      <xdr:row>36</xdr:row>
      <xdr:rowOff>121443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23</xdr:row>
      <xdr:rowOff>25400</xdr:rowOff>
    </xdr:from>
    <xdr:to>
      <xdr:col>7</xdr:col>
      <xdr:colOff>561975</xdr:colOff>
      <xdr:row>41</xdr:row>
      <xdr:rowOff>25400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F04C18D8-20BC-43B2-B78D-C2B0C920DC9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51</xdr:col>
      <xdr:colOff>276225</xdr:colOff>
      <xdr:row>6</xdr:row>
      <xdr:rowOff>23812</xdr:rowOff>
    </xdr:from>
    <xdr:to>
      <xdr:col>58</xdr:col>
      <xdr:colOff>581025</xdr:colOff>
      <xdr:row>23</xdr:row>
      <xdr:rowOff>14287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0</xdr:colOff>
      <xdr:row>273</xdr:row>
      <xdr:rowOff>23812</xdr:rowOff>
    </xdr:from>
    <xdr:to>
      <xdr:col>61</xdr:col>
      <xdr:colOff>0</xdr:colOff>
      <xdr:row>290</xdr:row>
      <xdr:rowOff>14287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276225</xdr:colOff>
      <xdr:row>8</xdr:row>
      <xdr:rowOff>71437</xdr:rowOff>
    </xdr:from>
    <xdr:to>
      <xdr:col>32</xdr:col>
      <xdr:colOff>581025</xdr:colOff>
      <xdr:row>25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19050</xdr:colOff>
      <xdr:row>1</xdr:row>
      <xdr:rowOff>0</xdr:rowOff>
    </xdr:from>
    <xdr:to>
      <xdr:col>22</xdr:col>
      <xdr:colOff>323850</xdr:colOff>
      <xdr:row>17</xdr:row>
      <xdr:rowOff>152400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00000000-0008-0000-0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7</xdr:row>
      <xdr:rowOff>19050</xdr:rowOff>
    </xdr:from>
    <xdr:to>
      <xdr:col>61</xdr:col>
      <xdr:colOff>533400</xdr:colOff>
      <xdr:row>24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56</xdr:col>
      <xdr:colOff>19050</xdr:colOff>
      <xdr:row>25</xdr:row>
      <xdr:rowOff>19050</xdr:rowOff>
    </xdr:from>
    <xdr:to>
      <xdr:col>61</xdr:col>
      <xdr:colOff>542925</xdr:colOff>
      <xdr:row>42</xdr:row>
      <xdr:rowOff>9525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38100</xdr:colOff>
      <xdr:row>12</xdr:row>
      <xdr:rowOff>55562</xdr:rowOff>
    </xdr:from>
    <xdr:to>
      <xdr:col>29</xdr:col>
      <xdr:colOff>346075</xdr:colOff>
      <xdr:row>29</xdr:row>
      <xdr:rowOff>46037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xmlns="" id="{00000000-0008-0000-05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28575</xdr:colOff>
      <xdr:row>29</xdr:row>
      <xdr:rowOff>23812</xdr:rowOff>
    </xdr:from>
    <xdr:to>
      <xdr:col>29</xdr:col>
      <xdr:colOff>314325</xdr:colOff>
      <xdr:row>46</xdr:row>
      <xdr:rowOff>14287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xmlns="" id="{00000000-0008-0000-05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123</xdr:col>
      <xdr:colOff>19050</xdr:colOff>
      <xdr:row>3</xdr:row>
      <xdr:rowOff>28575</xdr:rowOff>
    </xdr:from>
    <xdr:to>
      <xdr:col>130</xdr:col>
      <xdr:colOff>323850</xdr:colOff>
      <xdr:row>17</xdr:row>
      <xdr:rowOff>104775</xdr:rowOff>
    </xdr:to>
    <xdr:graphicFrame macro="">
      <xdr:nvGraphicFramePr>
        <xdr:cNvPr id="2" name="Gráfico 3">
          <a:extLst>
            <a:ext uri="{FF2B5EF4-FFF2-40B4-BE49-F238E27FC236}">
              <a16:creationId xmlns:a16="http://schemas.microsoft.com/office/drawing/2014/main" xmlns="" id="{4E47FB41-3483-454E-9F08-0EB2A379C8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62</xdr:col>
      <xdr:colOff>381000</xdr:colOff>
      <xdr:row>537</xdr:row>
      <xdr:rowOff>28575</xdr:rowOff>
    </xdr:from>
    <xdr:to>
      <xdr:col>70</xdr:col>
      <xdr:colOff>76200</xdr:colOff>
      <xdr:row>553</xdr:row>
      <xdr:rowOff>152400</xdr:rowOff>
    </xdr:to>
    <xdr:graphicFrame macro="">
      <xdr:nvGraphicFramePr>
        <xdr:cNvPr id="3" name="Gráfico 11">
          <a:extLst>
            <a:ext uri="{FF2B5EF4-FFF2-40B4-BE49-F238E27FC236}">
              <a16:creationId xmlns:a16="http://schemas.microsoft.com/office/drawing/2014/main" xmlns="" id="{0A41AEC7-D6BC-416C-BE95-D8468A0A68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81</xdr:col>
      <xdr:colOff>0</xdr:colOff>
      <xdr:row>271</xdr:row>
      <xdr:rowOff>0</xdr:rowOff>
    </xdr:from>
    <xdr:to>
      <xdr:col>88</xdr:col>
      <xdr:colOff>333375</xdr:colOff>
      <xdr:row>283</xdr:row>
      <xdr:rowOff>60325</xdr:rowOff>
    </xdr:to>
    <xdr:graphicFrame macro="">
      <xdr:nvGraphicFramePr>
        <xdr:cNvPr id="4" name="Gráfico 2">
          <a:extLst>
            <a:ext uri="{FF2B5EF4-FFF2-40B4-BE49-F238E27FC236}">
              <a16:creationId xmlns:a16="http://schemas.microsoft.com/office/drawing/2014/main" xmlns="" id="{B1DFC6F8-768C-4F33-AC26-A57FCDFDF2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62</xdr:col>
      <xdr:colOff>381000</xdr:colOff>
      <xdr:row>555</xdr:row>
      <xdr:rowOff>4762</xdr:rowOff>
    </xdr:from>
    <xdr:to>
      <xdr:col>70</xdr:col>
      <xdr:colOff>76200</xdr:colOff>
      <xdr:row>571</xdr:row>
      <xdr:rowOff>157162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xmlns="" id="{D7E3572D-ABA1-41B7-9CD8-7E72F06247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62</xdr:col>
      <xdr:colOff>381000</xdr:colOff>
      <xdr:row>573</xdr:row>
      <xdr:rowOff>0</xdr:rowOff>
    </xdr:from>
    <xdr:to>
      <xdr:col>70</xdr:col>
      <xdr:colOff>76200</xdr:colOff>
      <xdr:row>589</xdr:row>
      <xdr:rowOff>152400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xmlns="" id="{179AE01D-FA7F-4857-81C3-F570D79217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0.82083</cdr:x>
      <cdr:y>0.86285</cdr:y>
    </cdr:from>
    <cdr:to>
      <cdr:x>1</cdr:x>
      <cdr:y>0.99479</cdr:y>
    </cdr:to>
    <cdr:sp macro="" textlink="">
      <cdr:nvSpPr>
        <cdr:cNvPr id="2" name="CaixaDeTexto 1"/>
        <cdr:cNvSpPr txBox="1"/>
      </cdr:nvSpPr>
      <cdr:spPr>
        <a:xfrm xmlns:a="http://schemas.openxmlformats.org/drawingml/2006/main">
          <a:off x="3752850" y="2366964"/>
          <a:ext cx="819150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800" b="1"/>
            <a:t>Fonte:</a:t>
          </a:r>
          <a:r>
            <a:rPr lang="es-ES" sz="800" b="1" baseline="0"/>
            <a:t> Banco Mundial e FMI</a:t>
          </a:r>
          <a:endParaRPr lang="es-ES" sz="800" b="1"/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0.82083</cdr:x>
      <cdr:y>0.00116</cdr:y>
    </cdr:from>
    <cdr:to>
      <cdr:x>1</cdr:x>
      <cdr:y>0.1331</cdr:y>
    </cdr:to>
    <cdr:sp macro="" textlink="">
      <cdr:nvSpPr>
        <cdr:cNvPr id="2" name="CaixaDeTexto 1"/>
        <cdr:cNvSpPr txBox="1"/>
      </cdr:nvSpPr>
      <cdr:spPr>
        <a:xfrm xmlns:a="http://schemas.openxmlformats.org/drawingml/2006/main">
          <a:off x="3752850" y="3175"/>
          <a:ext cx="819150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ES" sz="800" b="1"/>
            <a:t>Fonte:</a:t>
          </a:r>
          <a:r>
            <a:rPr lang="es-ES" sz="800" b="1" baseline="0"/>
            <a:t> Banco Mundial e FMI</a:t>
          </a:r>
          <a:endParaRPr lang="es-ES" sz="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n&#225;lises/Base%20de%20dados/Base%20de%20dados%20b&#225;sica/Conjuntura%20econ&#244;mica%20-%20Indicador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. PIB Banco Mundial"/>
      <sheetName val="Var. PIB per Capita"/>
      <sheetName val="PIB - IBGE SCN"/>
      <sheetName val="Var. PIB - IBGE SCN"/>
      <sheetName val="PIB - Análises"/>
      <sheetName val="PIB - BCB"/>
      <sheetName val="Indústria"/>
      <sheetName val="Expectativas"/>
      <sheetName val="Desemprego"/>
      <sheetName val="IPCA"/>
      <sheetName val="Crédito"/>
      <sheetName val="Câmbio"/>
      <sheetName val="Dívida Externa"/>
      <sheetName val="BTC"/>
      <sheetName val="BTC x NFSP e Cambio efetivo"/>
      <sheetName val="Dívida por indexador"/>
      <sheetName val="DLSP -  Indexadores"/>
      <sheetName val="NFSP"/>
      <sheetName val="NFSP - Anual"/>
      <sheetName val="Operações de Mercado Aberto"/>
      <sheetName val="Swaps Cambiais"/>
      <sheetName val="Swaps Fim de período"/>
      <sheetName val="Swaps na carga de juros"/>
      <sheetName val="Tesouro-BNDES"/>
      <sheetName val="Dívida Pública"/>
    </sheetNames>
    <sheetDataSet>
      <sheetData sheetId="0"/>
      <sheetData sheetId="1">
        <row r="4">
          <cell r="E4" t="str">
            <v>1960</v>
          </cell>
          <cell r="F4" t="str">
            <v>1961</v>
          </cell>
          <cell r="G4" t="str">
            <v>1962</v>
          </cell>
          <cell r="H4" t="str">
            <v>1963</v>
          </cell>
          <cell r="I4" t="str">
            <v>1964</v>
          </cell>
          <cell r="J4" t="str">
            <v>1965</v>
          </cell>
          <cell r="K4" t="str">
            <v>1966</v>
          </cell>
          <cell r="L4" t="str">
            <v>1967</v>
          </cell>
          <cell r="M4" t="str">
            <v>1968</v>
          </cell>
          <cell r="N4" t="str">
            <v>1969</v>
          </cell>
          <cell r="O4" t="str">
            <v>1970</v>
          </cell>
          <cell r="P4" t="str">
            <v>1971</v>
          </cell>
          <cell r="Q4" t="str">
            <v>1972</v>
          </cell>
          <cell r="R4" t="str">
            <v>1973</v>
          </cell>
          <cell r="S4" t="str">
            <v>1974</v>
          </cell>
          <cell r="T4" t="str">
            <v>1975</v>
          </cell>
          <cell r="U4" t="str">
            <v>1976</v>
          </cell>
          <cell r="V4" t="str">
            <v>1977</v>
          </cell>
          <cell r="W4" t="str">
            <v>1978</v>
          </cell>
          <cell r="X4" t="str">
            <v>1979</v>
          </cell>
          <cell r="Y4" t="str">
            <v>1980</v>
          </cell>
          <cell r="Z4" t="str">
            <v>1981</v>
          </cell>
          <cell r="AA4" t="str">
            <v>1982</v>
          </cell>
          <cell r="AB4" t="str">
            <v>1983</v>
          </cell>
          <cell r="AC4" t="str">
            <v>1984</v>
          </cell>
          <cell r="AD4" t="str">
            <v>1985</v>
          </cell>
          <cell r="AE4" t="str">
            <v>1986</v>
          </cell>
          <cell r="AF4" t="str">
            <v>1987</v>
          </cell>
          <cell r="AG4" t="str">
            <v>1988</v>
          </cell>
          <cell r="AH4" t="str">
            <v>1989</v>
          </cell>
          <cell r="AI4" t="str">
            <v>1990</v>
          </cell>
          <cell r="AJ4" t="str">
            <v>1991</v>
          </cell>
          <cell r="AK4" t="str">
            <v>1992</v>
          </cell>
          <cell r="AL4" t="str">
            <v>1993</v>
          </cell>
          <cell r="AM4" t="str">
            <v>1994</v>
          </cell>
          <cell r="AN4" t="str">
            <v>1995</v>
          </cell>
          <cell r="AO4" t="str">
            <v>1996</v>
          </cell>
          <cell r="AP4" t="str">
            <v>1997</v>
          </cell>
          <cell r="AQ4" t="str">
            <v>1998</v>
          </cell>
          <cell r="AR4" t="str">
            <v>1999</v>
          </cell>
          <cell r="AS4" t="str">
            <v>2000</v>
          </cell>
          <cell r="AT4" t="str">
            <v>2001</v>
          </cell>
          <cell r="AU4" t="str">
            <v>2002</v>
          </cell>
          <cell r="AV4" t="str">
            <v>2003</v>
          </cell>
          <cell r="AW4" t="str">
            <v>2004</v>
          </cell>
          <cell r="AX4" t="str">
            <v>2005</v>
          </cell>
          <cell r="AY4" t="str">
            <v>2006</v>
          </cell>
          <cell r="AZ4" t="str">
            <v>2007</v>
          </cell>
          <cell r="BA4" t="str">
            <v>2008</v>
          </cell>
          <cell r="BB4" t="str">
            <v>2009</v>
          </cell>
          <cell r="BC4" t="str">
            <v>2010</v>
          </cell>
          <cell r="BD4" t="str">
            <v>2011</v>
          </cell>
          <cell r="BE4" t="str">
            <v>2012</v>
          </cell>
          <cell r="BF4" t="str">
            <v>2013</v>
          </cell>
          <cell r="BG4" t="str">
            <v>2014</v>
          </cell>
          <cell r="BH4" t="str">
            <v>2015</v>
          </cell>
          <cell r="BI4" t="str">
            <v>2016</v>
          </cell>
          <cell r="BJ4" t="str">
            <v>2017*</v>
          </cell>
        </row>
        <row r="272">
          <cell r="BK272" t="str">
            <v>1961-63</v>
          </cell>
          <cell r="BL272" t="str">
            <v>1964-69</v>
          </cell>
          <cell r="BM272" t="str">
            <v>1970-79</v>
          </cell>
          <cell r="BN272" t="str">
            <v>1980-89</v>
          </cell>
          <cell r="BO272" t="str">
            <v>1990-93</v>
          </cell>
          <cell r="BP272" t="str">
            <v>1995-02</v>
          </cell>
          <cell r="BQ272" t="str">
            <v>2003-10</v>
          </cell>
          <cell r="BR272" t="str">
            <v>2011-14</v>
          </cell>
        </row>
        <row r="280">
          <cell r="BK280">
            <v>-1.9059422063130271E-2</v>
          </cell>
          <cell r="BL280">
            <v>4.6631911381833424E-2</v>
          </cell>
          <cell r="BM280">
            <v>8.4453236504260509E-3</v>
          </cell>
          <cell r="BN280">
            <v>-2.3727618793433769E-2</v>
          </cell>
          <cell r="BO280">
            <v>5.3775977088845961E-2</v>
          </cell>
          <cell r="BP280">
            <v>-1.9082130034399292E-2</v>
          </cell>
          <cell r="BQ280">
            <v>5.2645983904999305E-2</v>
          </cell>
          <cell r="BR280">
            <v>1.1401576669962665E-3</v>
          </cell>
        </row>
        <row r="300">
          <cell r="BK300">
            <v>2.3374385240297668E-2</v>
          </cell>
          <cell r="BL300">
            <v>3.2137829939333784E-2</v>
          </cell>
          <cell r="BM300">
            <v>5.1740948007320986E-2</v>
          </cell>
          <cell r="BN300">
            <v>7.0120921425045335E-3</v>
          </cell>
          <cell r="BO300">
            <v>-1.1025806970296981E-2</v>
          </cell>
          <cell r="BP300">
            <v>8.8154377505234027E-3</v>
          </cell>
          <cell r="BQ300">
            <v>2.9075475510796922E-2</v>
          </cell>
          <cell r="BR300">
            <v>1.400766894461003E-2</v>
          </cell>
        </row>
        <row r="399">
          <cell r="BK399">
            <v>1.6894486797796704E-2</v>
          </cell>
          <cell r="BL399">
            <v>3.1500169268886546E-2</v>
          </cell>
          <cell r="BM399">
            <v>3.2694354485220734E-2</v>
          </cell>
          <cell r="BN399">
            <v>-1.1858616056157345E-3</v>
          </cell>
          <cell r="BO399">
            <v>7.3185484691127289E-3</v>
          </cell>
          <cell r="BP399">
            <v>4.507730474007321E-3</v>
          </cell>
          <cell r="BQ399">
            <v>2.6621661194179636E-2</v>
          </cell>
          <cell r="BR399">
            <v>1.5374584890963217E-2</v>
          </cell>
        </row>
        <row r="530">
          <cell r="BK530">
            <v>3.2610245136369675E-2</v>
          </cell>
          <cell r="BL530">
            <v>3.6437940763956789E-2</v>
          </cell>
          <cell r="BM530">
            <v>2.1872397445485525E-2</v>
          </cell>
          <cell r="BN530">
            <v>1.2429745370388545E-2</v>
          </cell>
          <cell r="BO530">
            <v>3.2439439855693752E-3</v>
          </cell>
          <cell r="BP530">
            <v>1.640602366609567E-2</v>
          </cell>
          <cell r="BQ530">
            <v>1.7381975745696332E-2</v>
          </cell>
          <cell r="BR530">
            <v>1.5289804690501674E-2</v>
          </cell>
        </row>
        <row r="538">
          <cell r="AI538" t="str">
            <v>1990</v>
          </cell>
          <cell r="AJ538" t="str">
            <v>1991</v>
          </cell>
          <cell r="AK538" t="str">
            <v>1992</v>
          </cell>
          <cell r="AL538" t="str">
            <v>1993</v>
          </cell>
          <cell r="AM538" t="str">
            <v>1994</v>
          </cell>
          <cell r="AN538" t="str">
            <v>1995</v>
          </cell>
          <cell r="AO538" t="str">
            <v>1996</v>
          </cell>
          <cell r="AP538" t="str">
            <v>1997</v>
          </cell>
          <cell r="AQ538" t="str">
            <v>1998</v>
          </cell>
          <cell r="AR538" t="str">
            <v>1999</v>
          </cell>
          <cell r="AS538" t="str">
            <v>2000</v>
          </cell>
          <cell r="AT538" t="str">
            <v>2001</v>
          </cell>
          <cell r="AU538" t="str">
            <v>2002</v>
          </cell>
          <cell r="AV538" t="str">
            <v>2003</v>
          </cell>
          <cell r="AW538" t="str">
            <v>2004</v>
          </cell>
          <cell r="AX538" t="str">
            <v>2005</v>
          </cell>
          <cell r="AY538" t="str">
            <v>2006</v>
          </cell>
          <cell r="AZ538" t="str">
            <v>2007</v>
          </cell>
          <cell r="BA538" t="str">
            <v>2008</v>
          </cell>
          <cell r="BB538" t="str">
            <v>2009</v>
          </cell>
          <cell r="BC538" t="str">
            <v>2010</v>
          </cell>
          <cell r="BD538" t="str">
            <v>2011</v>
          </cell>
          <cell r="BE538" t="str">
            <v>2012</v>
          </cell>
          <cell r="BF538" t="str">
            <v>2013</v>
          </cell>
          <cell r="BG538" t="str">
            <v>2014</v>
          </cell>
          <cell r="BH538">
            <v>2015</v>
          </cell>
          <cell r="BI538">
            <v>2016</v>
          </cell>
        </row>
        <row r="539">
          <cell r="A539" t="str">
            <v>Itália</v>
          </cell>
        </row>
        <row r="540">
          <cell r="A540" t="str">
            <v>Eurozona</v>
          </cell>
        </row>
        <row r="541">
          <cell r="A541" t="str">
            <v>França</v>
          </cell>
        </row>
        <row r="542">
          <cell r="A542" t="str">
            <v>Portugal</v>
          </cell>
        </row>
        <row r="543">
          <cell r="A543" t="str">
            <v>Grécia</v>
          </cell>
        </row>
        <row r="544">
          <cell r="A544" t="str">
            <v>Espanha</v>
          </cell>
        </row>
        <row r="545">
          <cell r="A545" t="str">
            <v>Alemanha</v>
          </cell>
        </row>
        <row r="547">
          <cell r="AI547">
            <v>1</v>
          </cell>
          <cell r="AJ547">
            <v>1.0146817560169263</v>
          </cell>
          <cell r="AK547">
            <v>1.0224522661906406</v>
          </cell>
          <cell r="AL547">
            <v>1.0131131696417137</v>
          </cell>
          <cell r="AM547">
            <v>1.0346946632487943</v>
          </cell>
          <cell r="AN547">
            <v>1.0645476978153425</v>
          </cell>
          <cell r="AO547">
            <v>1.0779386912426991</v>
          </cell>
          <cell r="AP547">
            <v>1.0971421860224251</v>
          </cell>
          <cell r="AQ547">
            <v>1.1145520591813713</v>
          </cell>
          <cell r="AR547">
            <v>1.1317470240338821</v>
          </cell>
          <cell r="AS547">
            <v>1.1732044361385516</v>
          </cell>
          <cell r="AT547">
            <v>1.1933253500565002</v>
          </cell>
          <cell r="AU547">
            <v>1.1945111676196682</v>
          </cell>
          <cell r="AV547">
            <v>1.1910128254681238</v>
          </cell>
          <cell r="AW547">
            <v>1.2020492038415849</v>
          </cell>
          <cell r="AX547">
            <v>1.2075164357703678</v>
          </cell>
          <cell r="AY547">
            <v>1.2280497363107636</v>
          </cell>
          <cell r="AZ547">
            <v>1.2398732413257578</v>
          </cell>
          <cell r="BA547">
            <v>1.2187489079978497</v>
          </cell>
          <cell r="BB547">
            <v>1.146699995949626</v>
          </cell>
          <cell r="BC547">
            <v>1.1624582340421676</v>
          </cell>
          <cell r="BD547">
            <v>1.1671522793376379</v>
          </cell>
          <cell r="BE547">
            <v>1.1311968783448991</v>
          </cell>
          <cell r="BF547">
            <v>1.0988356318131105</v>
          </cell>
          <cell r="BG547">
            <v>1.0900375350609852</v>
          </cell>
          <cell r="BH547">
            <v>1.0996344628135819</v>
          </cell>
          <cell r="BI547">
            <v>1.1116895809267731</v>
          </cell>
        </row>
        <row r="548">
          <cell r="AI548">
            <v>1</v>
          </cell>
          <cell r="AJ548">
            <v>1.0227289769717636</v>
          </cell>
          <cell r="AK548">
            <v>1.0323802079901006</v>
          </cell>
          <cell r="AL548">
            <v>1.0213881077275528</v>
          </cell>
          <cell r="AM548">
            <v>1.0435908663285864</v>
          </cell>
          <cell r="AN548">
            <v>1.0666413967128123</v>
          </cell>
          <cell r="AO548">
            <v>1.0823362019662914</v>
          </cell>
          <cell r="AP548">
            <v>1.1091399247079681</v>
          </cell>
          <cell r="AQ548">
            <v>1.1396000434915534</v>
          </cell>
          <cell r="AR548">
            <v>1.1706645655732615</v>
          </cell>
          <cell r="AS548">
            <v>1.2119166213142534</v>
          </cell>
          <cell r="AT548">
            <v>1.2334185174296473</v>
          </cell>
          <cell r="AU548">
            <v>1.2398342874049142</v>
          </cell>
          <cell r="AV548">
            <v>1.2420683846351117</v>
          </cell>
          <cell r="AW548">
            <v>1.2639819621812711</v>
          </cell>
          <cell r="AX548">
            <v>1.2787984224855957</v>
          </cell>
          <cell r="AY548">
            <v>1.3140719098612763</v>
          </cell>
          <cell r="AZ548">
            <v>1.3468059012175508</v>
          </cell>
          <cell r="BA548">
            <v>1.3460423509966752</v>
          </cell>
          <cell r="BB548">
            <v>1.2810710348643728</v>
          </cell>
          <cell r="BC548">
            <v>1.3047703488375799</v>
          </cell>
          <cell r="BD548">
            <v>1.327845262207471</v>
          </cell>
          <cell r="BE548">
            <v>1.3128214498944868</v>
          </cell>
          <cell r="BF548">
            <v>1.3049759983718494</v>
          </cell>
          <cell r="BG548">
            <v>1.3166646488494262</v>
          </cell>
          <cell r="BH548">
            <v>1.338671036605751</v>
          </cell>
          <cell r="BI548">
            <v>1.3566157939107062</v>
          </cell>
        </row>
        <row r="549">
          <cell r="AI549">
            <v>1</v>
          </cell>
          <cell r="AJ549">
            <v>1.0095886663935669</v>
          </cell>
          <cell r="AK549">
            <v>1.020651067078032</v>
          </cell>
          <cell r="AL549">
            <v>1.0100122369991744</v>
          </cell>
          <cell r="AM549">
            <v>1.0298602408802451</v>
          </cell>
          <cell r="AN549">
            <v>1.0475426251257796</v>
          </cell>
          <cell r="AO549">
            <v>1.0583286161576815</v>
          </cell>
          <cell r="AP549">
            <v>1.0792407798445061</v>
          </cell>
          <cell r="AQ549">
            <v>1.1135086440323299</v>
          </cell>
          <cell r="AR549">
            <v>1.1455386208108975</v>
          </cell>
          <cell r="AS549">
            <v>1.1818077498087833</v>
          </cell>
          <cell r="AT549">
            <v>1.1961682197971408</v>
          </cell>
          <cell r="AU549">
            <v>1.2007825664024083</v>
          </cell>
          <cell r="AV549">
            <v>1.2020730890900391</v>
          </cell>
          <cell r="AW549">
            <v>1.2265036224465029</v>
          </cell>
          <cell r="AX549">
            <v>1.236863515547094</v>
          </cell>
          <cell r="AY549">
            <v>1.2574409674208376</v>
          </cell>
          <cell r="AZ549">
            <v>1.2791963523308365</v>
          </cell>
          <cell r="BA549">
            <v>1.2745516884003854</v>
          </cell>
          <cell r="BB549">
            <v>1.2307146012638932</v>
          </cell>
          <cell r="BC549">
            <v>1.2487218159682532</v>
          </cell>
          <cell r="BD549">
            <v>1.2685355367855153</v>
          </cell>
          <cell r="BE549">
            <v>1.2647172190776437</v>
          </cell>
          <cell r="BF549">
            <v>1.2654756632316662</v>
          </cell>
          <cell r="BG549">
            <v>1.271046539804336</v>
          </cell>
          <cell r="BH549">
            <v>1.2789821249127893</v>
          </cell>
          <cell r="BI549">
            <v>1.2889090564785903</v>
          </cell>
        </row>
        <row r="550">
          <cell r="AI550">
            <v>1</v>
          </cell>
          <cell r="AJ550">
            <v>1.0460903355956326</v>
          </cell>
          <cell r="AK550">
            <v>1.0583097519553282</v>
          </cell>
          <cell r="AL550">
            <v>1.0354182890684089</v>
          </cell>
          <cell r="AM550">
            <v>1.0425990983281155</v>
          </cell>
          <cell r="AN550">
            <v>1.08349372890716</v>
          </cell>
          <cell r="AO550">
            <v>1.1171716557968505</v>
          </cell>
          <cell r="AP550">
            <v>1.1614231340781218</v>
          </cell>
          <cell r="AQ550">
            <v>1.2109404230608627</v>
          </cell>
          <cell r="AR550">
            <v>1.2509286880330928</v>
          </cell>
          <cell r="AS550">
            <v>1.2892142475392858</v>
          </cell>
          <cell r="AT550">
            <v>1.305031588170749</v>
          </cell>
          <cell r="AU550">
            <v>1.3078821362218436</v>
          </cell>
          <cell r="AV550">
            <v>1.2908088825769557</v>
          </cell>
          <cell r="AW550">
            <v>1.3110540879379311</v>
          </cell>
          <cell r="AX550">
            <v>1.31865824675509</v>
          </cell>
          <cell r="AY550">
            <v>1.3367249880991732</v>
          </cell>
          <cell r="AZ550">
            <v>1.3673493970387243</v>
          </cell>
          <cell r="BA550">
            <v>1.3681000411007211</v>
          </cell>
          <cell r="BB550">
            <v>1.3260918176840024</v>
          </cell>
          <cell r="BC550">
            <v>1.3506499873921167</v>
          </cell>
          <cell r="BD550">
            <v>1.3279273434503926</v>
          </cell>
          <cell r="BE550">
            <v>1.2796123462316138</v>
          </cell>
          <cell r="BF550">
            <v>1.2721131603315183</v>
          </cell>
          <cell r="BG550">
            <v>1.2904133853753577</v>
          </cell>
          <cell r="BH550">
            <v>1.3164288424878601</v>
          </cell>
          <cell r="BI550">
            <v>1.3391665057627158</v>
          </cell>
        </row>
        <row r="551">
          <cell r="AI551">
            <v>1</v>
          </cell>
          <cell r="AJ551">
            <v>1.0186983444897626</v>
          </cell>
          <cell r="AK551">
            <v>1.0180229541164008</v>
          </cell>
          <cell r="AL551">
            <v>0.99585906239812128</v>
          </cell>
          <cell r="AM551">
            <v>1.0107029288681499</v>
          </cell>
          <cell r="AN551">
            <v>1.0271149776504884</v>
          </cell>
          <cell r="AO551">
            <v>1.0518668363933292</v>
          </cell>
          <cell r="AP551">
            <v>1.0936268118010906</v>
          </cell>
          <cell r="AQ551">
            <v>1.1299428715497071</v>
          </cell>
          <cell r="AR551">
            <v>1.1602038682064131</v>
          </cell>
          <cell r="AS551">
            <v>1.2007595324855178</v>
          </cell>
          <cell r="AT551">
            <v>1.2438866458734612</v>
          </cell>
          <cell r="AU551">
            <v>1.2879528578725348</v>
          </cell>
          <cell r="AV551">
            <v>1.3593358528226049</v>
          </cell>
          <cell r="AW551">
            <v>1.4246027153737471</v>
          </cell>
          <cell r="AX551">
            <v>1.4289416012472889</v>
          </cell>
          <cell r="AY551">
            <v>1.5051842361124419</v>
          </cell>
          <cell r="AZ551">
            <v>1.5505050926789374</v>
          </cell>
          <cell r="BA551">
            <v>1.5412115232372225</v>
          </cell>
          <cell r="BB551">
            <v>1.4710537675449882</v>
          </cell>
          <cell r="BC551">
            <v>1.3886633166633255</v>
          </cell>
          <cell r="BD551">
            <v>1.2637120161070812</v>
          </cell>
          <cell r="BE551">
            <v>1.177806631779325</v>
          </cell>
          <cell r="BF551">
            <v>1.1479226326394059</v>
          </cell>
          <cell r="BG551">
            <v>1.159672128309833</v>
          </cell>
          <cell r="BH551">
            <v>1.1647797975748839</v>
          </cell>
          <cell r="BI551">
            <v>1.172953577873842</v>
          </cell>
        </row>
        <row r="552">
          <cell r="AI552">
            <v>1</v>
          </cell>
          <cell r="AJ552">
            <v>1.0228532477153449</v>
          </cell>
          <cell r="AK552">
            <v>1.0273140651359751</v>
          </cell>
          <cell r="AL552">
            <v>1.0114589283637434</v>
          </cell>
          <cell r="AM552">
            <v>1.0306453624758904</v>
          </cell>
          <cell r="AN552">
            <v>1.054401295421612</v>
          </cell>
          <cell r="AO552">
            <v>1.0781028907804626</v>
          </cell>
          <cell r="AP552">
            <v>1.1132052743638976</v>
          </cell>
          <cell r="AQ552">
            <v>1.1563442360416514</v>
          </cell>
          <cell r="AR552">
            <v>1.2033179099803355</v>
          </cell>
          <cell r="AS552">
            <v>1.261310103539041</v>
          </cell>
          <cell r="AT552">
            <v>1.3027028985699736</v>
          </cell>
          <cell r="AU552">
            <v>1.3214188781918232</v>
          </cell>
          <cell r="AV552">
            <v>1.3391026838106641</v>
          </cell>
          <cell r="AW552">
            <v>1.3578756805723213</v>
          </cell>
          <cell r="AX552">
            <v>1.3848373269509873</v>
          </cell>
          <cell r="AY552">
            <v>1.4184612952209437</v>
          </cell>
          <cell r="AZ552">
            <v>1.4449257781725036</v>
          </cell>
          <cell r="BA552">
            <v>1.4379271075994851</v>
          </cell>
          <cell r="BB552">
            <v>1.3743114557654581</v>
          </cell>
          <cell r="BC552">
            <v>1.368187155113346</v>
          </cell>
          <cell r="BD552">
            <v>1.349699650129957</v>
          </cell>
          <cell r="BE552">
            <v>1.3093056402077281</v>
          </cell>
          <cell r="BF552">
            <v>1.2911941820432065</v>
          </cell>
          <cell r="BG552">
            <v>1.3129188514573344</v>
          </cell>
          <cell r="BH552">
            <v>1.3559617935737349</v>
          </cell>
          <cell r="BI552">
            <v>1.3999500336204791</v>
          </cell>
        </row>
        <row r="553">
          <cell r="AI553">
            <v>1</v>
          </cell>
          <cell r="AJ553">
            <v>1.0434522004153157</v>
          </cell>
          <cell r="AK553">
            <v>1.055470382879361</v>
          </cell>
          <cell r="AL553">
            <v>1.0385286551269362</v>
          </cell>
          <cell r="AM553">
            <v>1.0603648337339251</v>
          </cell>
          <cell r="AN553">
            <v>1.0756242064177119</v>
          </cell>
          <cell r="AO553">
            <v>1.0812871216257895</v>
          </cell>
          <cell r="AP553">
            <v>1.0996721462777559</v>
          </cell>
          <cell r="AQ553">
            <v>1.1212716441818733</v>
          </cell>
          <cell r="AR553">
            <v>1.1428139331738523</v>
          </cell>
          <cell r="AS553">
            <v>1.175072103260566</v>
          </cell>
          <cell r="AT553">
            <v>1.1929865204164309</v>
          </cell>
          <cell r="AU553">
            <v>1.1909824573997145</v>
          </cell>
          <cell r="AV553">
            <v>1.1818730942782956</v>
          </cell>
          <cell r="AW553">
            <v>1.195960271335176</v>
          </cell>
          <cell r="AX553">
            <v>1.2050963279239018</v>
          </cell>
          <cell r="AY553">
            <v>1.2510972258143191</v>
          </cell>
          <cell r="AZ553">
            <v>1.2936183444226668</v>
          </cell>
          <cell r="BA553">
            <v>1.3101080850119167</v>
          </cell>
          <cell r="BB553">
            <v>1.2396319859161655</v>
          </cell>
          <cell r="BC553">
            <v>1.2921862378240141</v>
          </cell>
          <cell r="BD553">
            <v>1.3645419662320628</v>
          </cell>
          <cell r="BE553">
            <v>1.3686836019851956</v>
          </cell>
          <cell r="BF553">
            <v>1.3716361542582547</v>
          </cell>
          <cell r="BG553">
            <v>1.3877212176810898</v>
          </cell>
          <cell r="BH553">
            <v>1.3994326845453617</v>
          </cell>
          <cell r="BI553">
            <v>1.4086455658735639</v>
          </cell>
        </row>
        <row r="560">
          <cell r="A560" t="str">
            <v>Venezuela</v>
          </cell>
          <cell r="E560">
            <v>100</v>
          </cell>
          <cell r="F560">
            <v>99.352985535764077</v>
          </cell>
          <cell r="G560">
            <v>103.79617352176449</v>
          </cell>
          <cell r="H560">
            <v>103.83205838557693</v>
          </cell>
          <cell r="I560">
            <v>111.17598770459411</v>
          </cell>
          <cell r="J560">
            <v>111.69701755269378</v>
          </cell>
          <cell r="K560">
            <v>109.47879933496642</v>
          </cell>
          <cell r="L560">
            <v>108.80741469648112</v>
          </cell>
          <cell r="M560">
            <v>112.99220074624256</v>
          </cell>
          <cell r="N560">
            <v>110.20985685242607</v>
          </cell>
          <cell r="O560">
            <v>115.10036743359686</v>
          </cell>
          <cell r="P560">
            <v>113.37810237554885</v>
          </cell>
          <cell r="Q560">
            <v>111.57409074049579</v>
          </cell>
          <cell r="R560">
            <v>116.19202309854519</v>
          </cell>
          <cell r="S560">
            <v>116.19202309854519</v>
          </cell>
          <cell r="T560">
            <v>116.27358161228041</v>
          </cell>
          <cell r="U560">
            <v>121.81128593817201</v>
          </cell>
          <cell r="V560">
            <v>125.888739235945</v>
          </cell>
          <cell r="W560">
            <v>125.31172928533356</v>
          </cell>
          <cell r="X560">
            <v>122.8378594701005</v>
          </cell>
          <cell r="Y560">
            <v>114.25295342262191</v>
          </cell>
          <cell r="Z560">
            <v>110.82030209113728</v>
          </cell>
          <cell r="AA560">
            <v>105.68168169800741</v>
          </cell>
          <cell r="AB560">
            <v>99.062348726870979</v>
          </cell>
          <cell r="AC560">
            <v>97.896272313411117</v>
          </cell>
          <cell r="AD560">
            <v>95.562933182953529</v>
          </cell>
          <cell r="AE560">
            <v>99.175907606486135</v>
          </cell>
          <cell r="AF560">
            <v>100.11361199053788</v>
          </cell>
          <cell r="AG560">
            <v>103.28230557753766</v>
          </cell>
          <cell r="AH560">
            <v>92.113666765693992</v>
          </cell>
          <cell r="AI560">
            <v>95.732980810859232</v>
          </cell>
          <cell r="AJ560">
            <v>102.61875572790001</v>
          </cell>
          <cell r="AK560">
            <v>106.39422922551013</v>
          </cell>
          <cell r="AL560">
            <v>104.35730573099899</v>
          </cell>
          <cell r="AM560">
            <v>99.7341911784155</v>
          </cell>
          <cell r="AN560">
            <v>101.51520812703285</v>
          </cell>
          <cell r="AO560">
            <v>99.250364955751863</v>
          </cell>
          <cell r="AP560">
            <v>103.4717861388571</v>
          </cell>
          <cell r="AQ560">
            <v>101.75386302019621</v>
          </cell>
          <cell r="AR560">
            <v>93.850085262700034</v>
          </cell>
          <cell r="AS560">
            <v>95.483752142715971</v>
          </cell>
          <cell r="AT560">
            <v>96.903872018114157</v>
          </cell>
          <cell r="AU560">
            <v>86.722636236124629</v>
          </cell>
          <cell r="AV560">
            <v>78.575057341731608</v>
          </cell>
          <cell r="AW560">
            <v>91.324400006136003</v>
          </cell>
          <cell r="AX560">
            <v>99.028432832150585</v>
          </cell>
          <cell r="AY560">
            <v>106.98717848828861</v>
          </cell>
          <cell r="AZ560">
            <v>114.44988375005974</v>
          </cell>
          <cell r="BA560">
            <v>118.56480998609327</v>
          </cell>
          <cell r="BB560">
            <v>112.97899097125268</v>
          </cell>
          <cell r="BC560">
            <v>109.60723449554921</v>
          </cell>
          <cell r="BD560">
            <v>112.49805771574727</v>
          </cell>
          <cell r="BE560">
            <v>117.11870775270162</v>
          </cell>
          <cell r="BF560">
            <v>117.02879257852872</v>
          </cell>
          <cell r="BG560">
            <v>110.90090216281661</v>
          </cell>
          <cell r="BH560">
            <v>102.61856781139046</v>
          </cell>
          <cell r="BI560">
            <v>83.038062716668804</v>
          </cell>
          <cell r="BJ560">
            <v>75.909787549899391</v>
          </cell>
        </row>
        <row r="561">
          <cell r="A561" t="str">
            <v>América Latina</v>
          </cell>
          <cell r="E561">
            <v>100</v>
          </cell>
          <cell r="F561">
            <v>103.68764648308183</v>
          </cell>
          <cell r="G561">
            <v>105.72454209769252</v>
          </cell>
          <cell r="H561">
            <v>105.15445535325365</v>
          </cell>
          <cell r="I561">
            <v>110.16429351966964</v>
          </cell>
          <cell r="J561">
            <v>112.91672923894498</v>
          </cell>
          <cell r="K561">
            <v>114.02787389584826</v>
          </cell>
          <cell r="L561">
            <v>116.04406501668898</v>
          </cell>
          <cell r="M561">
            <v>122.24374751169502</v>
          </cell>
          <cell r="N561">
            <v>126.66117127367166</v>
          </cell>
          <cell r="O561">
            <v>131.93979881290488</v>
          </cell>
          <cell r="P561">
            <v>137.26670322190117</v>
          </cell>
          <cell r="Q561">
            <v>144.02660256016483</v>
          </cell>
          <cell r="R561">
            <v>153.48465171810952</v>
          </cell>
          <cell r="S561">
            <v>153.48465171810952</v>
          </cell>
          <cell r="T561">
            <v>156.24948508213933</v>
          </cell>
          <cell r="U561">
            <v>162.09290267416827</v>
          </cell>
          <cell r="V561">
            <v>165.78525128934302</v>
          </cell>
          <cell r="W561">
            <v>167.91047718712471</v>
          </cell>
          <cell r="X561">
            <v>174.72760662803165</v>
          </cell>
          <cell r="Y561">
            <v>181.52751616437047</v>
          </cell>
          <cell r="Z561">
            <v>177.69726013269613</v>
          </cell>
          <cell r="AA561">
            <v>173.00360115402202</v>
          </cell>
          <cell r="AB561">
            <v>164.84821095929377</v>
          </cell>
          <cell r="AC561">
            <v>167.70721693303287</v>
          </cell>
          <cell r="AD561">
            <v>170.1784404273414</v>
          </cell>
          <cell r="AE561">
            <v>174.29405443307593</v>
          </cell>
          <cell r="AF561">
            <v>176.48804767647567</v>
          </cell>
          <cell r="AG561">
            <v>174.18024001144408</v>
          </cell>
          <cell r="AH561">
            <v>172.66660125407384</v>
          </cell>
          <cell r="AI561">
            <v>170.03846274133153</v>
          </cell>
          <cell r="AJ561">
            <v>173.05081769778818</v>
          </cell>
          <cell r="AK561">
            <v>174.27541192044126</v>
          </cell>
          <cell r="AL561">
            <v>177.77703737689762</v>
          </cell>
          <cell r="AM561">
            <v>182.62701497987246</v>
          </cell>
          <cell r="AN561">
            <v>182.01671363013642</v>
          </cell>
          <cell r="AO561">
            <v>184.74616305848991</v>
          </cell>
          <cell r="AP561">
            <v>190.93323913004897</v>
          </cell>
          <cell r="AQ561">
            <v>191.53198207818167</v>
          </cell>
          <cell r="AR561">
            <v>188.58488957167526</v>
          </cell>
          <cell r="AS561">
            <v>192.95339031203866</v>
          </cell>
          <cell r="AT561">
            <v>191.45185149321742</v>
          </cell>
          <cell r="AU561">
            <v>189.31772951552318</v>
          </cell>
          <cell r="AV561">
            <v>189.53973823675994</v>
          </cell>
          <cell r="AW561">
            <v>198.98700301319985</v>
          </cell>
          <cell r="AX561">
            <v>205.29276076375274</v>
          </cell>
          <cell r="AY561">
            <v>213.78473754689077</v>
          </cell>
          <cell r="AZ561">
            <v>223.67238966237505</v>
          </cell>
          <cell r="BA561">
            <v>229.99834502829995</v>
          </cell>
          <cell r="BB561">
            <v>223.15173077620875</v>
          </cell>
          <cell r="BC561">
            <v>233.60098767008782</v>
          </cell>
          <cell r="BD561">
            <v>241.14431192751809</v>
          </cell>
          <cell r="BE561">
            <v>245.03752958112602</v>
          </cell>
          <cell r="BF561">
            <v>248.96429052203126</v>
          </cell>
          <cell r="BG561">
            <v>248.30177801633312</v>
          </cell>
          <cell r="BH561">
            <v>244.90348422508893</v>
          </cell>
          <cell r="BI561">
            <v>240.37635623267482</v>
          </cell>
        </row>
        <row r="562">
          <cell r="A562" t="str">
            <v>Brasil</v>
          </cell>
          <cell r="E562">
            <v>100</v>
          </cell>
          <cell r="F562">
            <v>107.09569641887859</v>
          </cell>
          <cell r="G562">
            <v>109.41283057697734</v>
          </cell>
          <cell r="H562">
            <v>107.17750122501673</v>
          </cell>
          <cell r="I562">
            <v>107.75041815180724</v>
          </cell>
          <cell r="J562">
            <v>107.94283660215544</v>
          </cell>
          <cell r="K562">
            <v>109.35841495873913</v>
          </cell>
          <cell r="L562">
            <v>111.67175367915395</v>
          </cell>
          <cell r="M562">
            <v>121.18215458185927</v>
          </cell>
          <cell r="N562">
            <v>129.57756193134176</v>
          </cell>
          <cell r="O562">
            <v>137.4052669142277</v>
          </cell>
          <cell r="P562">
            <v>149.16642242270723</v>
          </cell>
          <cell r="Q562">
            <v>163.11499478345453</v>
          </cell>
          <cell r="R562">
            <v>181.49302477171253</v>
          </cell>
          <cell r="S562">
            <v>181.49302477171253</v>
          </cell>
          <cell r="T562">
            <v>186.43530346057054</v>
          </cell>
          <cell r="U562">
            <v>199.8575323611326</v>
          </cell>
          <cell r="V562">
            <v>204.14618403374766</v>
          </cell>
          <cell r="W562">
            <v>205.80255983805654</v>
          </cell>
          <cell r="X562">
            <v>214.59402862139743</v>
          </cell>
          <cell r="Y562">
            <v>228.70139013965473</v>
          </cell>
          <cell r="Z562">
            <v>213.5921845878286</v>
          </cell>
          <cell r="AA562">
            <v>209.89605760840166</v>
          </cell>
          <cell r="AB562">
            <v>198.15773344352144</v>
          </cell>
          <cell r="AC562">
            <v>204.01487943329028</v>
          </cell>
          <cell r="AD562">
            <v>215.55803796291872</v>
          </cell>
          <cell r="AE562">
            <v>228.03249793120156</v>
          </cell>
          <cell r="AF562">
            <v>231.60203526245979</v>
          </cell>
          <cell r="AG562">
            <v>226.9811362802831</v>
          </cell>
          <cell r="AH562">
            <v>230.1253640893282</v>
          </cell>
          <cell r="AI562">
            <v>219.01437247186965</v>
          </cell>
          <cell r="AJ562">
            <v>218.48646460518631</v>
          </cell>
          <cell r="AK562">
            <v>213.82552116769111</v>
          </cell>
          <cell r="AL562">
            <v>220.14271814635504</v>
          </cell>
          <cell r="AM562">
            <v>228.15124941661185</v>
          </cell>
          <cell r="AN562">
            <v>234.42414416330749</v>
          </cell>
          <cell r="AO562">
            <v>235.79739969673363</v>
          </cell>
          <cell r="AP562">
            <v>239.97304951448669</v>
          </cell>
          <cell r="AQ562">
            <v>237.0700640132828</v>
          </cell>
          <cell r="AR562">
            <v>234.61318981664971</v>
          </cell>
          <cell r="AS562">
            <v>240.73858298364962</v>
          </cell>
          <cell r="AT562">
            <v>240.70226121215086</v>
          </cell>
          <cell r="AU562">
            <v>244.74656650498724</v>
          </cell>
          <cell r="AV562">
            <v>244.37693994656118</v>
          </cell>
          <cell r="AW562">
            <v>255.29612784907152</v>
          </cell>
          <cell r="AX562">
            <v>260.39976264561398</v>
          </cell>
          <cell r="AY562">
            <v>267.7158719405848</v>
          </cell>
          <cell r="AZ562">
            <v>280.97168899683066</v>
          </cell>
          <cell r="BA562">
            <v>292.2979112022071</v>
          </cell>
          <cell r="BB562">
            <v>289.05860848290433</v>
          </cell>
          <cell r="BC562">
            <v>307.81829983250077</v>
          </cell>
          <cell r="BD562">
            <v>317.00714748811907</v>
          </cell>
          <cell r="BE562">
            <v>320.07790198836949</v>
          </cell>
          <cell r="BF562">
            <v>326.68624598487258</v>
          </cell>
          <cell r="BG562">
            <v>325.43135422609089</v>
          </cell>
          <cell r="BH562">
            <v>310.50571079784027</v>
          </cell>
          <cell r="BI562">
            <v>296.90651446606967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mf.org/external/pubs/ft/weo/2017/01/weodata/weoselgr.aspx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hyperlink" Target="http://data.worldbank.org/" TargetMode="External"/><Relationship Id="rId2" Type="http://schemas.openxmlformats.org/officeDocument/2006/relationships/hyperlink" Target="http://www.ine.gob.ve/index.php?option=com_content&amp;view=category&amp;id=108&amp;Itemid=62" TargetMode="External"/><Relationship Id="rId1" Type="http://schemas.openxmlformats.org/officeDocument/2006/relationships/hyperlink" Target="http://www.ine.gob.ve/index.php?option=com_content&amp;view=category&amp;id=100&amp;Itemid=59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www.bcv.org.v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19"/>
  <sheetViews>
    <sheetView zoomScale="104" workbookViewId="0">
      <selection activeCell="U6" sqref="U6"/>
    </sheetView>
  </sheetViews>
  <sheetFormatPr defaultColWidth="11.42578125" defaultRowHeight="12.75"/>
  <cols>
    <col min="1" max="1" width="2.5703125" style="190" customWidth="1"/>
    <col min="2" max="2" width="27.5703125" style="190" customWidth="1"/>
    <col min="3" max="21" width="11.5703125" style="190" customWidth="1"/>
    <col min="22" max="256" width="11.42578125" style="190"/>
    <col min="257" max="257" width="2.5703125" style="190" customWidth="1"/>
    <col min="258" max="258" width="27.5703125" style="190" customWidth="1"/>
    <col min="259" max="277" width="11.5703125" style="190" customWidth="1"/>
    <col min="278" max="512" width="11.42578125" style="190"/>
    <col min="513" max="513" width="2.5703125" style="190" customWidth="1"/>
    <col min="514" max="514" width="27.5703125" style="190" customWidth="1"/>
    <col min="515" max="533" width="11.5703125" style="190" customWidth="1"/>
    <col min="534" max="768" width="11.42578125" style="190"/>
    <col min="769" max="769" width="2.5703125" style="190" customWidth="1"/>
    <col min="770" max="770" width="27.5703125" style="190" customWidth="1"/>
    <col min="771" max="789" width="11.5703125" style="190" customWidth="1"/>
    <col min="790" max="1024" width="11.42578125" style="190"/>
    <col min="1025" max="1025" width="2.5703125" style="190" customWidth="1"/>
    <col min="1026" max="1026" width="27.5703125" style="190" customWidth="1"/>
    <col min="1027" max="1045" width="11.5703125" style="190" customWidth="1"/>
    <col min="1046" max="1280" width="11.42578125" style="190"/>
    <col min="1281" max="1281" width="2.5703125" style="190" customWidth="1"/>
    <col min="1282" max="1282" width="27.5703125" style="190" customWidth="1"/>
    <col min="1283" max="1301" width="11.5703125" style="190" customWidth="1"/>
    <col min="1302" max="1536" width="11.42578125" style="190"/>
    <col min="1537" max="1537" width="2.5703125" style="190" customWidth="1"/>
    <col min="1538" max="1538" width="27.5703125" style="190" customWidth="1"/>
    <col min="1539" max="1557" width="11.5703125" style="190" customWidth="1"/>
    <col min="1558" max="1792" width="11.42578125" style="190"/>
    <col min="1793" max="1793" width="2.5703125" style="190" customWidth="1"/>
    <col min="1794" max="1794" width="27.5703125" style="190" customWidth="1"/>
    <col min="1795" max="1813" width="11.5703125" style="190" customWidth="1"/>
    <col min="1814" max="2048" width="11.42578125" style="190"/>
    <col min="2049" max="2049" width="2.5703125" style="190" customWidth="1"/>
    <col min="2050" max="2050" width="27.5703125" style="190" customWidth="1"/>
    <col min="2051" max="2069" width="11.5703125" style="190" customWidth="1"/>
    <col min="2070" max="2304" width="11.42578125" style="190"/>
    <col min="2305" max="2305" width="2.5703125" style="190" customWidth="1"/>
    <col min="2306" max="2306" width="27.5703125" style="190" customWidth="1"/>
    <col min="2307" max="2325" width="11.5703125" style="190" customWidth="1"/>
    <col min="2326" max="2560" width="11.42578125" style="190"/>
    <col min="2561" max="2561" width="2.5703125" style="190" customWidth="1"/>
    <col min="2562" max="2562" width="27.5703125" style="190" customWidth="1"/>
    <col min="2563" max="2581" width="11.5703125" style="190" customWidth="1"/>
    <col min="2582" max="2816" width="11.42578125" style="190"/>
    <col min="2817" max="2817" width="2.5703125" style="190" customWidth="1"/>
    <col min="2818" max="2818" width="27.5703125" style="190" customWidth="1"/>
    <col min="2819" max="2837" width="11.5703125" style="190" customWidth="1"/>
    <col min="2838" max="3072" width="11.42578125" style="190"/>
    <col min="3073" max="3073" width="2.5703125" style="190" customWidth="1"/>
    <col min="3074" max="3074" width="27.5703125" style="190" customWidth="1"/>
    <col min="3075" max="3093" width="11.5703125" style="190" customWidth="1"/>
    <col min="3094" max="3328" width="11.42578125" style="190"/>
    <col min="3329" max="3329" width="2.5703125" style="190" customWidth="1"/>
    <col min="3330" max="3330" width="27.5703125" style="190" customWidth="1"/>
    <col min="3331" max="3349" width="11.5703125" style="190" customWidth="1"/>
    <col min="3350" max="3584" width="11.42578125" style="190"/>
    <col min="3585" max="3585" width="2.5703125" style="190" customWidth="1"/>
    <col min="3586" max="3586" width="27.5703125" style="190" customWidth="1"/>
    <col min="3587" max="3605" width="11.5703125" style="190" customWidth="1"/>
    <col min="3606" max="3840" width="11.42578125" style="190"/>
    <col min="3841" max="3841" width="2.5703125" style="190" customWidth="1"/>
    <col min="3842" max="3842" width="27.5703125" style="190" customWidth="1"/>
    <col min="3843" max="3861" width="11.5703125" style="190" customWidth="1"/>
    <col min="3862" max="4096" width="11.42578125" style="190"/>
    <col min="4097" max="4097" width="2.5703125" style="190" customWidth="1"/>
    <col min="4098" max="4098" width="27.5703125" style="190" customWidth="1"/>
    <col min="4099" max="4117" width="11.5703125" style="190" customWidth="1"/>
    <col min="4118" max="4352" width="11.42578125" style="190"/>
    <col min="4353" max="4353" width="2.5703125" style="190" customWidth="1"/>
    <col min="4354" max="4354" width="27.5703125" style="190" customWidth="1"/>
    <col min="4355" max="4373" width="11.5703125" style="190" customWidth="1"/>
    <col min="4374" max="4608" width="11.42578125" style="190"/>
    <col min="4609" max="4609" width="2.5703125" style="190" customWidth="1"/>
    <col min="4610" max="4610" width="27.5703125" style="190" customWidth="1"/>
    <col min="4611" max="4629" width="11.5703125" style="190" customWidth="1"/>
    <col min="4630" max="4864" width="11.42578125" style="190"/>
    <col min="4865" max="4865" width="2.5703125" style="190" customWidth="1"/>
    <col min="4866" max="4866" width="27.5703125" style="190" customWidth="1"/>
    <col min="4867" max="4885" width="11.5703125" style="190" customWidth="1"/>
    <col min="4886" max="5120" width="11.42578125" style="190"/>
    <col min="5121" max="5121" width="2.5703125" style="190" customWidth="1"/>
    <col min="5122" max="5122" width="27.5703125" style="190" customWidth="1"/>
    <col min="5123" max="5141" width="11.5703125" style="190" customWidth="1"/>
    <col min="5142" max="5376" width="11.42578125" style="190"/>
    <col min="5377" max="5377" width="2.5703125" style="190" customWidth="1"/>
    <col min="5378" max="5378" width="27.5703125" style="190" customWidth="1"/>
    <col min="5379" max="5397" width="11.5703125" style="190" customWidth="1"/>
    <col min="5398" max="5632" width="11.42578125" style="190"/>
    <col min="5633" max="5633" width="2.5703125" style="190" customWidth="1"/>
    <col min="5634" max="5634" width="27.5703125" style="190" customWidth="1"/>
    <col min="5635" max="5653" width="11.5703125" style="190" customWidth="1"/>
    <col min="5654" max="5888" width="11.42578125" style="190"/>
    <col min="5889" max="5889" width="2.5703125" style="190" customWidth="1"/>
    <col min="5890" max="5890" width="27.5703125" style="190" customWidth="1"/>
    <col min="5891" max="5909" width="11.5703125" style="190" customWidth="1"/>
    <col min="5910" max="6144" width="11.42578125" style="190"/>
    <col min="6145" max="6145" width="2.5703125" style="190" customWidth="1"/>
    <col min="6146" max="6146" width="27.5703125" style="190" customWidth="1"/>
    <col min="6147" max="6165" width="11.5703125" style="190" customWidth="1"/>
    <col min="6166" max="6400" width="11.42578125" style="190"/>
    <col min="6401" max="6401" width="2.5703125" style="190" customWidth="1"/>
    <col min="6402" max="6402" width="27.5703125" style="190" customWidth="1"/>
    <col min="6403" max="6421" width="11.5703125" style="190" customWidth="1"/>
    <col min="6422" max="6656" width="11.42578125" style="190"/>
    <col min="6657" max="6657" width="2.5703125" style="190" customWidth="1"/>
    <col min="6658" max="6658" width="27.5703125" style="190" customWidth="1"/>
    <col min="6659" max="6677" width="11.5703125" style="190" customWidth="1"/>
    <col min="6678" max="6912" width="11.42578125" style="190"/>
    <col min="6913" max="6913" width="2.5703125" style="190" customWidth="1"/>
    <col min="6914" max="6914" width="27.5703125" style="190" customWidth="1"/>
    <col min="6915" max="6933" width="11.5703125" style="190" customWidth="1"/>
    <col min="6934" max="7168" width="11.42578125" style="190"/>
    <col min="7169" max="7169" width="2.5703125" style="190" customWidth="1"/>
    <col min="7170" max="7170" width="27.5703125" style="190" customWidth="1"/>
    <col min="7171" max="7189" width="11.5703125" style="190" customWidth="1"/>
    <col min="7190" max="7424" width="11.42578125" style="190"/>
    <col min="7425" max="7425" width="2.5703125" style="190" customWidth="1"/>
    <col min="7426" max="7426" width="27.5703125" style="190" customWidth="1"/>
    <col min="7427" max="7445" width="11.5703125" style="190" customWidth="1"/>
    <col min="7446" max="7680" width="11.42578125" style="190"/>
    <col min="7681" max="7681" width="2.5703125" style="190" customWidth="1"/>
    <col min="7682" max="7682" width="27.5703125" style="190" customWidth="1"/>
    <col min="7683" max="7701" width="11.5703125" style="190" customWidth="1"/>
    <col min="7702" max="7936" width="11.42578125" style="190"/>
    <col min="7937" max="7937" width="2.5703125" style="190" customWidth="1"/>
    <col min="7938" max="7938" width="27.5703125" style="190" customWidth="1"/>
    <col min="7939" max="7957" width="11.5703125" style="190" customWidth="1"/>
    <col min="7958" max="8192" width="11.42578125" style="190"/>
    <col min="8193" max="8193" width="2.5703125" style="190" customWidth="1"/>
    <col min="8194" max="8194" width="27.5703125" style="190" customWidth="1"/>
    <col min="8195" max="8213" width="11.5703125" style="190" customWidth="1"/>
    <col min="8214" max="8448" width="11.42578125" style="190"/>
    <col min="8449" max="8449" width="2.5703125" style="190" customWidth="1"/>
    <col min="8450" max="8450" width="27.5703125" style="190" customWidth="1"/>
    <col min="8451" max="8469" width="11.5703125" style="190" customWidth="1"/>
    <col min="8470" max="8704" width="11.42578125" style="190"/>
    <col min="8705" max="8705" width="2.5703125" style="190" customWidth="1"/>
    <col min="8706" max="8706" width="27.5703125" style="190" customWidth="1"/>
    <col min="8707" max="8725" width="11.5703125" style="190" customWidth="1"/>
    <col min="8726" max="8960" width="11.42578125" style="190"/>
    <col min="8961" max="8961" width="2.5703125" style="190" customWidth="1"/>
    <col min="8962" max="8962" width="27.5703125" style="190" customWidth="1"/>
    <col min="8963" max="8981" width="11.5703125" style="190" customWidth="1"/>
    <col min="8982" max="9216" width="11.42578125" style="190"/>
    <col min="9217" max="9217" width="2.5703125" style="190" customWidth="1"/>
    <col min="9218" max="9218" width="27.5703125" style="190" customWidth="1"/>
    <col min="9219" max="9237" width="11.5703125" style="190" customWidth="1"/>
    <col min="9238" max="9472" width="11.42578125" style="190"/>
    <col min="9473" max="9473" width="2.5703125" style="190" customWidth="1"/>
    <col min="9474" max="9474" width="27.5703125" style="190" customWidth="1"/>
    <col min="9475" max="9493" width="11.5703125" style="190" customWidth="1"/>
    <col min="9494" max="9728" width="11.42578125" style="190"/>
    <col min="9729" max="9729" width="2.5703125" style="190" customWidth="1"/>
    <col min="9730" max="9730" width="27.5703125" style="190" customWidth="1"/>
    <col min="9731" max="9749" width="11.5703125" style="190" customWidth="1"/>
    <col min="9750" max="9984" width="11.42578125" style="190"/>
    <col min="9985" max="9985" width="2.5703125" style="190" customWidth="1"/>
    <col min="9986" max="9986" width="27.5703125" style="190" customWidth="1"/>
    <col min="9987" max="10005" width="11.5703125" style="190" customWidth="1"/>
    <col min="10006" max="10240" width="11.42578125" style="190"/>
    <col min="10241" max="10241" width="2.5703125" style="190" customWidth="1"/>
    <col min="10242" max="10242" width="27.5703125" style="190" customWidth="1"/>
    <col min="10243" max="10261" width="11.5703125" style="190" customWidth="1"/>
    <col min="10262" max="10496" width="11.42578125" style="190"/>
    <col min="10497" max="10497" width="2.5703125" style="190" customWidth="1"/>
    <col min="10498" max="10498" width="27.5703125" style="190" customWidth="1"/>
    <col min="10499" max="10517" width="11.5703125" style="190" customWidth="1"/>
    <col min="10518" max="10752" width="11.42578125" style="190"/>
    <col min="10753" max="10753" width="2.5703125" style="190" customWidth="1"/>
    <col min="10754" max="10754" width="27.5703125" style="190" customWidth="1"/>
    <col min="10755" max="10773" width="11.5703125" style="190" customWidth="1"/>
    <col min="10774" max="11008" width="11.42578125" style="190"/>
    <col min="11009" max="11009" width="2.5703125" style="190" customWidth="1"/>
    <col min="11010" max="11010" width="27.5703125" style="190" customWidth="1"/>
    <col min="11011" max="11029" width="11.5703125" style="190" customWidth="1"/>
    <col min="11030" max="11264" width="11.42578125" style="190"/>
    <col min="11265" max="11265" width="2.5703125" style="190" customWidth="1"/>
    <col min="11266" max="11266" width="27.5703125" style="190" customWidth="1"/>
    <col min="11267" max="11285" width="11.5703125" style="190" customWidth="1"/>
    <col min="11286" max="11520" width="11.42578125" style="190"/>
    <col min="11521" max="11521" width="2.5703125" style="190" customWidth="1"/>
    <col min="11522" max="11522" width="27.5703125" style="190" customWidth="1"/>
    <col min="11523" max="11541" width="11.5703125" style="190" customWidth="1"/>
    <col min="11542" max="11776" width="11.42578125" style="190"/>
    <col min="11777" max="11777" width="2.5703125" style="190" customWidth="1"/>
    <col min="11778" max="11778" width="27.5703125" style="190" customWidth="1"/>
    <col min="11779" max="11797" width="11.5703125" style="190" customWidth="1"/>
    <col min="11798" max="12032" width="11.42578125" style="190"/>
    <col min="12033" max="12033" width="2.5703125" style="190" customWidth="1"/>
    <col min="12034" max="12034" width="27.5703125" style="190" customWidth="1"/>
    <col min="12035" max="12053" width="11.5703125" style="190" customWidth="1"/>
    <col min="12054" max="12288" width="11.42578125" style="190"/>
    <col min="12289" max="12289" width="2.5703125" style="190" customWidth="1"/>
    <col min="12290" max="12290" width="27.5703125" style="190" customWidth="1"/>
    <col min="12291" max="12309" width="11.5703125" style="190" customWidth="1"/>
    <col min="12310" max="12544" width="11.42578125" style="190"/>
    <col min="12545" max="12545" width="2.5703125" style="190" customWidth="1"/>
    <col min="12546" max="12546" width="27.5703125" style="190" customWidth="1"/>
    <col min="12547" max="12565" width="11.5703125" style="190" customWidth="1"/>
    <col min="12566" max="12800" width="11.42578125" style="190"/>
    <col min="12801" max="12801" width="2.5703125" style="190" customWidth="1"/>
    <col min="12802" max="12802" width="27.5703125" style="190" customWidth="1"/>
    <col min="12803" max="12821" width="11.5703125" style="190" customWidth="1"/>
    <col min="12822" max="13056" width="11.42578125" style="190"/>
    <col min="13057" max="13057" width="2.5703125" style="190" customWidth="1"/>
    <col min="13058" max="13058" width="27.5703125" style="190" customWidth="1"/>
    <col min="13059" max="13077" width="11.5703125" style="190" customWidth="1"/>
    <col min="13078" max="13312" width="11.42578125" style="190"/>
    <col min="13313" max="13313" width="2.5703125" style="190" customWidth="1"/>
    <col min="13314" max="13314" width="27.5703125" style="190" customWidth="1"/>
    <col min="13315" max="13333" width="11.5703125" style="190" customWidth="1"/>
    <col min="13334" max="13568" width="11.42578125" style="190"/>
    <col min="13569" max="13569" width="2.5703125" style="190" customWidth="1"/>
    <col min="13570" max="13570" width="27.5703125" style="190" customWidth="1"/>
    <col min="13571" max="13589" width="11.5703125" style="190" customWidth="1"/>
    <col min="13590" max="13824" width="11.42578125" style="190"/>
    <col min="13825" max="13825" width="2.5703125" style="190" customWidth="1"/>
    <col min="13826" max="13826" width="27.5703125" style="190" customWidth="1"/>
    <col min="13827" max="13845" width="11.5703125" style="190" customWidth="1"/>
    <col min="13846" max="14080" width="11.42578125" style="190"/>
    <col min="14081" max="14081" width="2.5703125" style="190" customWidth="1"/>
    <col min="14082" max="14082" width="27.5703125" style="190" customWidth="1"/>
    <col min="14083" max="14101" width="11.5703125" style="190" customWidth="1"/>
    <col min="14102" max="14336" width="11.42578125" style="190"/>
    <col min="14337" max="14337" width="2.5703125" style="190" customWidth="1"/>
    <col min="14338" max="14338" width="27.5703125" style="190" customWidth="1"/>
    <col min="14339" max="14357" width="11.5703125" style="190" customWidth="1"/>
    <col min="14358" max="14592" width="11.42578125" style="190"/>
    <col min="14593" max="14593" width="2.5703125" style="190" customWidth="1"/>
    <col min="14594" max="14594" width="27.5703125" style="190" customWidth="1"/>
    <col min="14595" max="14613" width="11.5703125" style="190" customWidth="1"/>
    <col min="14614" max="14848" width="11.42578125" style="190"/>
    <col min="14849" max="14849" width="2.5703125" style="190" customWidth="1"/>
    <col min="14850" max="14850" width="27.5703125" style="190" customWidth="1"/>
    <col min="14851" max="14869" width="11.5703125" style="190" customWidth="1"/>
    <col min="14870" max="15104" width="11.42578125" style="190"/>
    <col min="15105" max="15105" width="2.5703125" style="190" customWidth="1"/>
    <col min="15106" max="15106" width="27.5703125" style="190" customWidth="1"/>
    <col min="15107" max="15125" width="11.5703125" style="190" customWidth="1"/>
    <col min="15126" max="15360" width="11.42578125" style="190"/>
    <col min="15361" max="15361" width="2.5703125" style="190" customWidth="1"/>
    <col min="15362" max="15362" width="27.5703125" style="190" customWidth="1"/>
    <col min="15363" max="15381" width="11.5703125" style="190" customWidth="1"/>
    <col min="15382" max="15616" width="11.42578125" style="190"/>
    <col min="15617" max="15617" width="2.5703125" style="190" customWidth="1"/>
    <col min="15618" max="15618" width="27.5703125" style="190" customWidth="1"/>
    <col min="15619" max="15637" width="11.5703125" style="190" customWidth="1"/>
    <col min="15638" max="15872" width="11.42578125" style="190"/>
    <col min="15873" max="15873" width="2.5703125" style="190" customWidth="1"/>
    <col min="15874" max="15874" width="27.5703125" style="190" customWidth="1"/>
    <col min="15875" max="15893" width="11.5703125" style="190" customWidth="1"/>
    <col min="15894" max="16128" width="11.42578125" style="190"/>
    <col min="16129" max="16129" width="2.5703125" style="190" customWidth="1"/>
    <col min="16130" max="16130" width="27.5703125" style="190" customWidth="1"/>
    <col min="16131" max="16149" width="11.5703125" style="190" customWidth="1"/>
    <col min="16150" max="16384" width="11.42578125" style="190"/>
  </cols>
  <sheetData>
    <row r="1" spans="2:26">
      <c r="B1" s="202" t="s">
        <v>754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</row>
    <row r="2" spans="2:26" ht="15">
      <c r="B2" s="296" t="s">
        <v>742</v>
      </c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191"/>
      <c r="W2" s="191"/>
      <c r="X2" s="191"/>
      <c r="Y2"/>
      <c r="Z2"/>
    </row>
    <row r="3" spans="2:26"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/>
      <c r="W3"/>
      <c r="X3"/>
      <c r="Y3"/>
      <c r="Z3"/>
    </row>
    <row r="4" spans="2:26" ht="14.25">
      <c r="B4" s="193" t="s">
        <v>743</v>
      </c>
      <c r="C4" s="194">
        <v>1997</v>
      </c>
      <c r="D4" s="194">
        <v>1998</v>
      </c>
      <c r="E4" s="194">
        <v>1999</v>
      </c>
      <c r="F4" s="194">
        <v>2000</v>
      </c>
      <c r="G4" s="194">
        <v>2001</v>
      </c>
      <c r="H4" s="194">
        <v>2002</v>
      </c>
      <c r="I4" s="194">
        <v>2003</v>
      </c>
      <c r="J4" s="194">
        <v>2004</v>
      </c>
      <c r="K4" s="194">
        <v>2005</v>
      </c>
      <c r="L4" s="194">
        <v>2006</v>
      </c>
      <c r="M4" s="194">
        <v>2007</v>
      </c>
      <c r="N4" s="194">
        <v>2008</v>
      </c>
      <c r="O4" s="194">
        <v>2009</v>
      </c>
      <c r="P4" s="194">
        <v>2010</v>
      </c>
      <c r="Q4" s="194">
        <v>2011</v>
      </c>
      <c r="R4" s="194">
        <v>2012</v>
      </c>
      <c r="S4" s="194">
        <v>2013</v>
      </c>
      <c r="T4" s="194">
        <v>2014</v>
      </c>
      <c r="U4" s="195">
        <v>2015</v>
      </c>
      <c r="V4" s="191"/>
      <c r="W4" s="191"/>
      <c r="X4" s="191"/>
      <c r="Y4"/>
      <c r="Z4"/>
    </row>
    <row r="5" spans="2:26">
      <c r="B5" s="191"/>
      <c r="C5" s="196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196"/>
      <c r="P5" s="196"/>
      <c r="Q5" s="196"/>
      <c r="R5" s="196"/>
      <c r="S5" s="196"/>
      <c r="T5" s="196"/>
      <c r="U5" s="197"/>
      <c r="V5" s="191"/>
      <c r="W5" s="191"/>
      <c r="X5" s="191"/>
      <c r="Y5"/>
      <c r="Z5"/>
    </row>
    <row r="6" spans="2:26">
      <c r="B6" s="198" t="s">
        <v>744</v>
      </c>
      <c r="C6" s="199">
        <v>0.48738210000000004</v>
      </c>
      <c r="D6" s="200">
        <v>0.48648250000000004</v>
      </c>
      <c r="E6" s="200">
        <v>0.46928120000000001</v>
      </c>
      <c r="F6" s="200">
        <v>0.47715880000000005</v>
      </c>
      <c r="G6" s="200">
        <v>0.45726040000000001</v>
      </c>
      <c r="H6" s="200">
        <v>0.49384040000000001</v>
      </c>
      <c r="I6" s="200">
        <v>0.48110000000000003</v>
      </c>
      <c r="J6" s="200">
        <v>0.45589000000000002</v>
      </c>
      <c r="K6" s="200">
        <v>0.47483000000000003</v>
      </c>
      <c r="L6" s="200">
        <v>0.44223000000000001</v>
      </c>
      <c r="M6" s="200">
        <v>0.42365000000000003</v>
      </c>
      <c r="N6" s="200">
        <v>0.40986000000000006</v>
      </c>
      <c r="O6" s="200">
        <v>0.41827000000000003</v>
      </c>
      <c r="P6" s="200">
        <v>0.38978000000000002</v>
      </c>
      <c r="Q6" s="200">
        <v>0.39024000000000003</v>
      </c>
      <c r="R6" s="200">
        <v>0.40397000000000005</v>
      </c>
      <c r="S6" s="200">
        <v>0.40850000000000003</v>
      </c>
      <c r="T6" s="200">
        <v>0.38049000000000005</v>
      </c>
      <c r="U6" s="201">
        <v>0.38057000000000002</v>
      </c>
      <c r="V6" s="191"/>
      <c r="W6" s="191"/>
      <c r="X6" s="191"/>
      <c r="Y6"/>
      <c r="Z6"/>
    </row>
    <row r="7" spans="2:26">
      <c r="C7" s="203"/>
      <c r="D7" s="204"/>
      <c r="E7" s="204"/>
      <c r="F7" s="204"/>
      <c r="G7" s="204"/>
      <c r="H7" s="204"/>
      <c r="I7" s="204"/>
      <c r="J7" s="204"/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5"/>
      <c r="V7" s="191"/>
      <c r="W7" s="191"/>
      <c r="X7" s="191"/>
      <c r="Y7"/>
      <c r="Z7"/>
    </row>
    <row r="8" spans="2:26" ht="25.5">
      <c r="B8" s="206" t="s">
        <v>745</v>
      </c>
      <c r="C8" s="202"/>
      <c r="D8" s="202"/>
      <c r="E8" s="202"/>
      <c r="F8" s="202"/>
      <c r="G8" s="202"/>
      <c r="H8" s="202"/>
      <c r="I8" s="202"/>
      <c r="J8" s="202"/>
      <c r="K8" s="202"/>
      <c r="L8" s="202"/>
      <c r="M8" s="202"/>
      <c r="N8" s="202"/>
      <c r="O8" s="202"/>
      <c r="P8" s="202"/>
      <c r="Q8" s="207"/>
      <c r="R8" s="207"/>
      <c r="S8" s="207"/>
      <c r="T8" s="208"/>
      <c r="U8" s="209"/>
      <c r="V8" s="191"/>
      <c r="W8" s="191"/>
      <c r="X8" s="191"/>
      <c r="Y8"/>
      <c r="Z8"/>
    </row>
    <row r="9" spans="2:26">
      <c r="B9" s="210" t="s">
        <v>746</v>
      </c>
      <c r="C9" s="211">
        <v>4.0999999999999996</v>
      </c>
      <c r="D9" s="211">
        <v>4.0599999999999996</v>
      </c>
      <c r="E9" s="211">
        <v>4.3600000000000003</v>
      </c>
      <c r="F9" s="211">
        <v>3.95</v>
      </c>
      <c r="G9" s="211">
        <v>4.45</v>
      </c>
      <c r="H9" s="211">
        <v>4.4000000000000004</v>
      </c>
      <c r="I9" s="212">
        <v>4.01</v>
      </c>
      <c r="J9" s="212">
        <v>3.5316707177660134</v>
      </c>
      <c r="K9" s="212">
        <v>4.63</v>
      </c>
      <c r="L9" s="212">
        <v>4.7300000000000004</v>
      </c>
      <c r="M9" s="212">
        <v>5.09</v>
      </c>
      <c r="N9" s="212">
        <v>5.41</v>
      </c>
      <c r="O9" s="212">
        <v>5.81</v>
      </c>
      <c r="P9" s="212">
        <v>5.7</v>
      </c>
      <c r="Q9" s="212">
        <v>5.65</v>
      </c>
      <c r="R9" s="212">
        <v>5.3579999999999997</v>
      </c>
      <c r="S9" s="212">
        <v>4.8</v>
      </c>
      <c r="T9" s="212">
        <v>5.8929999999999998</v>
      </c>
      <c r="U9" s="213">
        <v>5.73</v>
      </c>
      <c r="V9" s="214"/>
      <c r="W9" s="191"/>
      <c r="X9" s="191"/>
      <c r="Y9"/>
      <c r="Z9"/>
    </row>
    <row r="10" spans="2:26">
      <c r="B10" s="215" t="s">
        <v>747</v>
      </c>
      <c r="C10" s="216">
        <v>8.1999999999999993</v>
      </c>
      <c r="D10" s="216">
        <v>8.49</v>
      </c>
      <c r="E10" s="216">
        <v>9.1</v>
      </c>
      <c r="F10" s="216">
        <v>8.6199999999999992</v>
      </c>
      <c r="G10" s="216">
        <v>9.93</v>
      </c>
      <c r="H10" s="216">
        <v>7.94</v>
      </c>
      <c r="I10" s="217">
        <v>8.83</v>
      </c>
      <c r="J10" s="217">
        <v>7.5994184175185078</v>
      </c>
      <c r="K10" s="217">
        <v>8.35</v>
      </c>
      <c r="L10" s="217">
        <v>9.35</v>
      </c>
      <c r="M10" s="217">
        <v>10.4</v>
      </c>
      <c r="N10" s="217">
        <v>10.54</v>
      </c>
      <c r="O10" s="217">
        <v>9.86</v>
      </c>
      <c r="P10" s="217">
        <v>11.59</v>
      </c>
      <c r="Q10" s="217">
        <v>10.6</v>
      </c>
      <c r="R10" s="217">
        <v>10.343</v>
      </c>
      <c r="S10" s="217">
        <v>10.5</v>
      </c>
      <c r="T10" s="217">
        <v>11.042999999999999</v>
      </c>
      <c r="U10" s="218">
        <v>11.07</v>
      </c>
      <c r="V10" s="214"/>
      <c r="W10" s="191"/>
      <c r="X10" s="219"/>
      <c r="Y10"/>
      <c r="Z10"/>
    </row>
    <row r="11" spans="2:26">
      <c r="B11" s="210" t="s">
        <v>748</v>
      </c>
      <c r="C11" s="211">
        <v>13.24</v>
      </c>
      <c r="D11" s="211">
        <v>13.02</v>
      </c>
      <c r="E11" s="211">
        <v>13.22</v>
      </c>
      <c r="F11" s="211">
        <v>13.53</v>
      </c>
      <c r="G11" s="211">
        <v>13.07</v>
      </c>
      <c r="H11" s="211">
        <v>12.64</v>
      </c>
      <c r="I11" s="212">
        <v>12.96</v>
      </c>
      <c r="J11" s="212">
        <v>12.94132010344177</v>
      </c>
      <c r="K11" s="212">
        <v>15.87</v>
      </c>
      <c r="L11" s="212">
        <v>14.45</v>
      </c>
      <c r="M11" s="212">
        <v>14.24</v>
      </c>
      <c r="N11" s="212">
        <v>15.06</v>
      </c>
      <c r="O11" s="212">
        <v>14.83</v>
      </c>
      <c r="P11" s="212">
        <v>14.92</v>
      </c>
      <c r="Q11" s="212">
        <v>15.93</v>
      </c>
      <c r="R11" s="212">
        <v>15.686999999999999</v>
      </c>
      <c r="S11" s="212">
        <v>15.7</v>
      </c>
      <c r="T11" s="212">
        <v>15.997999999999999</v>
      </c>
      <c r="U11" s="213">
        <v>16.079999999999998</v>
      </c>
      <c r="V11" s="214"/>
      <c r="W11" s="191"/>
      <c r="X11" s="219"/>
      <c r="Y11"/>
      <c r="Z11"/>
    </row>
    <row r="12" spans="2:26">
      <c r="B12" s="215" t="s">
        <v>749</v>
      </c>
      <c r="C12" s="216">
        <v>20.88</v>
      </c>
      <c r="D12" s="216">
        <v>21.07</v>
      </c>
      <c r="E12" s="216">
        <v>21.41</v>
      </c>
      <c r="F12" s="216">
        <v>21.63</v>
      </c>
      <c r="G12" s="216">
        <v>23</v>
      </c>
      <c r="H12" s="216">
        <v>20.88</v>
      </c>
      <c r="I12" s="217">
        <v>21.37</v>
      </c>
      <c r="J12" s="217">
        <v>21.154507819176683</v>
      </c>
      <c r="K12" s="217">
        <v>18.78</v>
      </c>
      <c r="L12" s="217">
        <v>22.09</v>
      </c>
      <c r="M12" s="217">
        <v>22.56</v>
      </c>
      <c r="N12" s="217">
        <v>22.26</v>
      </c>
      <c r="O12" s="217">
        <v>21.97</v>
      </c>
      <c r="P12" s="217">
        <v>22.97</v>
      </c>
      <c r="Q12" s="217">
        <v>23.03</v>
      </c>
      <c r="R12" s="217">
        <v>23.838000000000001</v>
      </c>
      <c r="S12" s="217">
        <v>23.1</v>
      </c>
      <c r="T12" s="217">
        <v>23.001000000000001</v>
      </c>
      <c r="U12" s="218">
        <v>23.08</v>
      </c>
      <c r="V12" s="214"/>
      <c r="W12" s="191"/>
      <c r="X12" s="219"/>
      <c r="Y12" s="191"/>
      <c r="Z12" s="191"/>
    </row>
    <row r="13" spans="2:26">
      <c r="B13" s="210" t="s">
        <v>750</v>
      </c>
      <c r="C13" s="211">
        <v>53.58</v>
      </c>
      <c r="D13" s="211">
        <v>53.36</v>
      </c>
      <c r="E13" s="211">
        <v>51.9</v>
      </c>
      <c r="F13" s="211">
        <v>52.28</v>
      </c>
      <c r="G13" s="211">
        <v>49.55</v>
      </c>
      <c r="H13" s="211">
        <v>54.13</v>
      </c>
      <c r="I13" s="212">
        <v>52.83</v>
      </c>
      <c r="J13" s="212">
        <v>54.773082942097027</v>
      </c>
      <c r="K13" s="212">
        <v>52.36</v>
      </c>
      <c r="L13" s="212">
        <v>49.37</v>
      </c>
      <c r="M13" s="212">
        <v>47.71</v>
      </c>
      <c r="N13" s="212">
        <v>46.73</v>
      </c>
      <c r="O13" s="212">
        <v>47.53</v>
      </c>
      <c r="P13" s="212">
        <v>44.81</v>
      </c>
      <c r="Q13" s="212">
        <v>44.8</v>
      </c>
      <c r="R13" s="212">
        <v>44.774000000000001</v>
      </c>
      <c r="S13" s="212">
        <v>45.9</v>
      </c>
      <c r="T13" s="212">
        <v>44.066000000000003</v>
      </c>
      <c r="U13" s="213">
        <v>44.04</v>
      </c>
      <c r="V13" s="214"/>
      <c r="W13" s="191"/>
      <c r="X13" s="219"/>
      <c r="Y13" s="191"/>
      <c r="Z13" s="191"/>
    </row>
    <row r="14" spans="2:26" ht="15" customHeight="1">
      <c r="B14" s="220"/>
      <c r="C14" s="220"/>
      <c r="D14" s="220"/>
      <c r="E14" s="220"/>
      <c r="F14" s="220"/>
      <c r="G14" s="220"/>
      <c r="H14" s="220"/>
      <c r="I14" s="220"/>
      <c r="J14" s="220"/>
      <c r="K14" s="220"/>
      <c r="L14" s="220"/>
      <c r="M14" s="220"/>
      <c r="N14" s="220"/>
      <c r="O14" s="220"/>
      <c r="P14" s="220"/>
      <c r="Q14" s="220"/>
      <c r="R14" s="220"/>
      <c r="S14" s="220"/>
      <c r="T14" s="220"/>
      <c r="U14" s="220"/>
      <c r="V14" s="191"/>
      <c r="W14" s="191"/>
      <c r="X14" s="219"/>
      <c r="Y14" s="191"/>
      <c r="Z14" s="191"/>
    </row>
    <row r="15" spans="2:26">
      <c r="B15" s="297" t="s">
        <v>751</v>
      </c>
      <c r="C15" s="297"/>
      <c r="D15" s="297"/>
      <c r="E15" s="297"/>
      <c r="F15" s="297"/>
      <c r="G15" s="297"/>
      <c r="H15" s="297"/>
      <c r="I15" s="297"/>
      <c r="J15" s="297"/>
      <c r="K15" s="297"/>
      <c r="L15" s="297"/>
      <c r="M15" s="297"/>
      <c r="N15" s="297"/>
      <c r="O15" s="297"/>
      <c r="P15" s="297"/>
      <c r="Q15" s="297"/>
      <c r="R15" s="297"/>
      <c r="S15" s="297"/>
      <c r="T15" s="297"/>
      <c r="U15" s="297"/>
      <c r="V15" s="191"/>
      <c r="W15" s="191"/>
      <c r="X15" s="191"/>
      <c r="Y15" s="191"/>
      <c r="Z15" s="221" t="s">
        <v>702</v>
      </c>
    </row>
    <row r="17" spans="2:21">
      <c r="C17" s="190">
        <v>1997</v>
      </c>
      <c r="D17" s="190">
        <f>1+C17</f>
        <v>1998</v>
      </c>
      <c r="E17" s="190">
        <f t="shared" ref="E17:U17" si="0">1+D17</f>
        <v>1999</v>
      </c>
      <c r="F17" s="190">
        <f t="shared" si="0"/>
        <v>2000</v>
      </c>
      <c r="G17" s="190">
        <f t="shared" si="0"/>
        <v>2001</v>
      </c>
      <c r="H17" s="190">
        <f t="shared" si="0"/>
        <v>2002</v>
      </c>
      <c r="I17" s="190">
        <f t="shared" si="0"/>
        <v>2003</v>
      </c>
      <c r="J17" s="190">
        <f t="shared" si="0"/>
        <v>2004</v>
      </c>
      <c r="K17" s="190">
        <f t="shared" si="0"/>
        <v>2005</v>
      </c>
      <c r="L17" s="190">
        <f t="shared" si="0"/>
        <v>2006</v>
      </c>
      <c r="M17" s="190">
        <f t="shared" si="0"/>
        <v>2007</v>
      </c>
      <c r="N17" s="190">
        <f t="shared" si="0"/>
        <v>2008</v>
      </c>
      <c r="O17" s="190">
        <f t="shared" si="0"/>
        <v>2009</v>
      </c>
      <c r="P17" s="190">
        <f t="shared" si="0"/>
        <v>2010</v>
      </c>
      <c r="Q17" s="190">
        <f t="shared" si="0"/>
        <v>2011</v>
      </c>
      <c r="R17" s="190">
        <f t="shared" si="0"/>
        <v>2012</v>
      </c>
      <c r="S17" s="190">
        <f t="shared" si="0"/>
        <v>2013</v>
      </c>
      <c r="T17" s="190">
        <f t="shared" si="0"/>
        <v>2014</v>
      </c>
      <c r="U17" s="190">
        <f t="shared" si="0"/>
        <v>2015</v>
      </c>
    </row>
    <row r="18" spans="2:21">
      <c r="B18" s="190" t="s">
        <v>753</v>
      </c>
      <c r="C18" s="223">
        <f>C13/100</f>
        <v>0.53579999999999994</v>
      </c>
      <c r="D18" s="223">
        <f t="shared" ref="D18:U18" si="1">D13/100</f>
        <v>0.53359999999999996</v>
      </c>
      <c r="E18" s="223">
        <f t="shared" si="1"/>
        <v>0.51900000000000002</v>
      </c>
      <c r="F18" s="223">
        <f t="shared" si="1"/>
        <v>0.52280000000000004</v>
      </c>
      <c r="G18" s="223">
        <f t="shared" si="1"/>
        <v>0.4955</v>
      </c>
      <c r="H18" s="223">
        <f t="shared" si="1"/>
        <v>0.5413</v>
      </c>
      <c r="I18" s="223">
        <f t="shared" si="1"/>
        <v>0.52829999999999999</v>
      </c>
      <c r="J18" s="223">
        <f t="shared" si="1"/>
        <v>0.54773082942097029</v>
      </c>
      <c r="K18" s="223">
        <f t="shared" si="1"/>
        <v>0.52359999999999995</v>
      </c>
      <c r="L18" s="223">
        <f t="shared" si="1"/>
        <v>0.49369999999999997</v>
      </c>
      <c r="M18" s="223">
        <f t="shared" si="1"/>
        <v>0.47710000000000002</v>
      </c>
      <c r="N18" s="223">
        <f t="shared" si="1"/>
        <v>0.46729999999999999</v>
      </c>
      <c r="O18" s="223">
        <f t="shared" si="1"/>
        <v>0.4753</v>
      </c>
      <c r="P18" s="223">
        <f t="shared" si="1"/>
        <v>0.4481</v>
      </c>
      <c r="Q18" s="223">
        <f t="shared" si="1"/>
        <v>0.44799999999999995</v>
      </c>
      <c r="R18" s="223">
        <f t="shared" si="1"/>
        <v>0.44774000000000003</v>
      </c>
      <c r="S18" s="223">
        <f t="shared" si="1"/>
        <v>0.45899999999999996</v>
      </c>
      <c r="T18" s="223">
        <f t="shared" si="1"/>
        <v>0.44066000000000005</v>
      </c>
      <c r="U18" s="223">
        <f t="shared" si="1"/>
        <v>0.44040000000000001</v>
      </c>
    </row>
    <row r="19" spans="2:21">
      <c r="B19" s="190" t="s">
        <v>752</v>
      </c>
      <c r="C19" s="222">
        <f>C6</f>
        <v>0.48738210000000004</v>
      </c>
      <c r="D19" s="222">
        <f t="shared" ref="D19:U19" si="2">D6</f>
        <v>0.48648250000000004</v>
      </c>
      <c r="E19" s="222">
        <f t="shared" si="2"/>
        <v>0.46928120000000001</v>
      </c>
      <c r="F19" s="222">
        <f t="shared" si="2"/>
        <v>0.47715880000000005</v>
      </c>
      <c r="G19" s="222">
        <f t="shared" si="2"/>
        <v>0.45726040000000001</v>
      </c>
      <c r="H19" s="222">
        <f t="shared" si="2"/>
        <v>0.49384040000000001</v>
      </c>
      <c r="I19" s="222">
        <f t="shared" si="2"/>
        <v>0.48110000000000003</v>
      </c>
      <c r="J19" s="222">
        <f t="shared" si="2"/>
        <v>0.45589000000000002</v>
      </c>
      <c r="K19" s="222">
        <f t="shared" si="2"/>
        <v>0.47483000000000003</v>
      </c>
      <c r="L19" s="222">
        <f t="shared" si="2"/>
        <v>0.44223000000000001</v>
      </c>
      <c r="M19" s="222">
        <f t="shared" si="2"/>
        <v>0.42365000000000003</v>
      </c>
      <c r="N19" s="222">
        <f t="shared" si="2"/>
        <v>0.40986000000000006</v>
      </c>
      <c r="O19" s="222">
        <f t="shared" si="2"/>
        <v>0.41827000000000003</v>
      </c>
      <c r="P19" s="222">
        <f t="shared" si="2"/>
        <v>0.38978000000000002</v>
      </c>
      <c r="Q19" s="222">
        <f t="shared" si="2"/>
        <v>0.39024000000000003</v>
      </c>
      <c r="R19" s="222">
        <f t="shared" si="2"/>
        <v>0.40397000000000005</v>
      </c>
      <c r="S19" s="222">
        <f t="shared" si="2"/>
        <v>0.40850000000000003</v>
      </c>
      <c r="T19" s="222">
        <f t="shared" si="2"/>
        <v>0.38049000000000005</v>
      </c>
      <c r="U19" s="222">
        <f t="shared" si="2"/>
        <v>0.38057000000000002</v>
      </c>
    </row>
  </sheetData>
  <mergeCells count="2">
    <mergeCell ref="B2:U2"/>
    <mergeCell ref="B15:U15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8"/>
  <sheetViews>
    <sheetView workbookViewId="0"/>
  </sheetViews>
  <sheetFormatPr defaultRowHeight="12.75"/>
  <cols>
    <col min="2" max="2" width="11.140625" customWidth="1"/>
    <col min="3" max="6" width="10" bestFit="1" customWidth="1"/>
    <col min="22" max="31" width="10" bestFit="1" customWidth="1"/>
    <col min="32" max="32" width="8.85546875" bestFit="1" customWidth="1"/>
    <col min="34" max="34" width="10" bestFit="1" customWidth="1"/>
  </cols>
  <sheetData>
    <row r="1" spans="1:42">
      <c r="B1" s="224" t="s">
        <v>754</v>
      </c>
    </row>
    <row r="2" spans="1:42" ht="15">
      <c r="A2" s="150"/>
      <c r="B2" s="300" t="s">
        <v>687</v>
      </c>
      <c r="C2" s="300"/>
      <c r="D2" s="300"/>
      <c r="E2" s="300"/>
      <c r="F2" s="300"/>
      <c r="G2" s="300"/>
      <c r="H2" s="300"/>
      <c r="I2" s="300"/>
      <c r="J2" s="300"/>
      <c r="K2" s="301"/>
      <c r="L2" s="301"/>
      <c r="M2" s="301"/>
      <c r="N2" s="301"/>
      <c r="O2" s="301"/>
      <c r="P2" s="301"/>
      <c r="Q2" s="301"/>
      <c r="R2" s="301"/>
      <c r="S2" s="301"/>
      <c r="T2" s="301"/>
      <c r="U2" s="301"/>
      <c r="V2" s="301"/>
      <c r="W2" s="301"/>
      <c r="X2" s="301"/>
      <c r="Y2" s="301"/>
      <c r="Z2" s="301"/>
      <c r="AA2" s="301"/>
      <c r="AB2" s="301"/>
      <c r="AC2" s="301"/>
      <c r="AD2" s="301"/>
      <c r="AE2" s="301"/>
      <c r="AF2" s="301"/>
      <c r="AG2" s="301"/>
      <c r="AH2" s="301"/>
      <c r="AI2" s="301"/>
      <c r="AJ2" s="301"/>
      <c r="AK2" s="301"/>
      <c r="AL2" s="301"/>
      <c r="AM2" s="301"/>
      <c r="AN2" s="164"/>
      <c r="AO2" s="164"/>
      <c r="AP2" s="164"/>
    </row>
    <row r="3" spans="1:42">
      <c r="A3" s="150"/>
      <c r="B3" s="166"/>
      <c r="C3" s="166"/>
      <c r="D3" s="166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6"/>
      <c r="P3" s="166"/>
      <c r="Q3" s="166"/>
      <c r="R3" s="166"/>
      <c r="S3" s="166"/>
      <c r="T3" s="166"/>
      <c r="U3" s="166"/>
      <c r="V3" s="166"/>
      <c r="W3" s="169"/>
      <c r="X3" s="169"/>
      <c r="Y3" s="166"/>
      <c r="Z3" s="166"/>
      <c r="AA3" s="166"/>
      <c r="AB3" s="166"/>
      <c r="AC3" s="166"/>
      <c r="AD3" s="166"/>
      <c r="AE3" s="169"/>
      <c r="AF3" s="169"/>
      <c r="AG3" s="169"/>
      <c r="AH3" s="169"/>
      <c r="AI3" s="169"/>
      <c r="AJ3" s="173"/>
      <c r="AK3" s="169"/>
      <c r="AL3" s="169"/>
      <c r="AM3" s="174"/>
      <c r="AN3" s="150"/>
      <c r="AO3" s="150"/>
      <c r="AP3" s="150"/>
    </row>
    <row r="4" spans="1:42" ht="14.25">
      <c r="A4" s="150"/>
      <c r="B4" s="305" t="s">
        <v>688</v>
      </c>
      <c r="C4" s="302">
        <v>1997</v>
      </c>
      <c r="D4" s="303"/>
      <c r="E4" s="302">
        <v>1998</v>
      </c>
      <c r="F4" s="303"/>
      <c r="G4" s="302">
        <v>1999</v>
      </c>
      <c r="H4" s="303"/>
      <c r="I4" s="302">
        <v>2000</v>
      </c>
      <c r="J4" s="304"/>
      <c r="K4" s="302">
        <v>2001</v>
      </c>
      <c r="L4" s="303"/>
      <c r="M4" s="302">
        <v>2002</v>
      </c>
      <c r="N4" s="303"/>
      <c r="O4" s="302">
        <v>2003</v>
      </c>
      <c r="P4" s="303"/>
      <c r="Q4" s="302">
        <v>2004</v>
      </c>
      <c r="R4" s="304"/>
      <c r="S4" s="302">
        <v>2005</v>
      </c>
      <c r="T4" s="303"/>
      <c r="U4" s="302">
        <v>2006</v>
      </c>
      <c r="V4" s="303"/>
      <c r="W4" s="302">
        <v>2007</v>
      </c>
      <c r="X4" s="303"/>
      <c r="Y4" s="302">
        <v>2008</v>
      </c>
      <c r="Z4" s="304"/>
      <c r="AA4" s="302">
        <v>2009</v>
      </c>
      <c r="AB4" s="303"/>
      <c r="AC4" s="302">
        <v>2010</v>
      </c>
      <c r="AD4" s="303"/>
      <c r="AE4" s="302">
        <v>2011</v>
      </c>
      <c r="AF4" s="303"/>
      <c r="AG4" s="302">
        <v>2012</v>
      </c>
      <c r="AH4" s="304"/>
      <c r="AI4" s="302">
        <v>2013</v>
      </c>
      <c r="AJ4" s="303"/>
      <c r="AK4" s="302">
        <v>2014</v>
      </c>
      <c r="AL4" s="303"/>
      <c r="AM4" s="175">
        <v>2015</v>
      </c>
      <c r="AN4" s="154"/>
      <c r="AO4" s="150"/>
      <c r="AP4" s="150"/>
    </row>
    <row r="5" spans="1:42" ht="42.75">
      <c r="A5" s="154"/>
      <c r="B5" s="306"/>
      <c r="C5" s="159" t="s">
        <v>689</v>
      </c>
      <c r="D5" s="159" t="s">
        <v>690</v>
      </c>
      <c r="E5" s="159" t="s">
        <v>689</v>
      </c>
      <c r="F5" s="159" t="s">
        <v>690</v>
      </c>
      <c r="G5" s="159" t="s">
        <v>689</v>
      </c>
      <c r="H5" s="159" t="s">
        <v>690</v>
      </c>
      <c r="I5" s="159" t="s">
        <v>689</v>
      </c>
      <c r="J5" s="159" t="s">
        <v>690</v>
      </c>
      <c r="K5" s="162" t="s">
        <v>689</v>
      </c>
      <c r="L5" s="159" t="s">
        <v>690</v>
      </c>
      <c r="M5" s="159" t="s">
        <v>689</v>
      </c>
      <c r="N5" s="159" t="s">
        <v>690</v>
      </c>
      <c r="O5" s="159" t="s">
        <v>689</v>
      </c>
      <c r="P5" s="159" t="s">
        <v>690</v>
      </c>
      <c r="Q5" s="159" t="s">
        <v>689</v>
      </c>
      <c r="R5" s="165" t="s">
        <v>690</v>
      </c>
      <c r="S5" s="159" t="s">
        <v>689</v>
      </c>
      <c r="T5" s="159" t="s">
        <v>690</v>
      </c>
      <c r="U5" s="159" t="s">
        <v>689</v>
      </c>
      <c r="V5" s="159" t="s">
        <v>690</v>
      </c>
      <c r="W5" s="159" t="s">
        <v>689</v>
      </c>
      <c r="X5" s="159" t="s">
        <v>690</v>
      </c>
      <c r="Y5" s="159" t="s">
        <v>689</v>
      </c>
      <c r="Z5" s="165" t="s">
        <v>690</v>
      </c>
      <c r="AA5" s="159" t="s">
        <v>689</v>
      </c>
      <c r="AB5" s="159" t="s">
        <v>690</v>
      </c>
      <c r="AC5" s="159" t="s">
        <v>689</v>
      </c>
      <c r="AD5" s="159" t="s">
        <v>690</v>
      </c>
      <c r="AE5" s="159" t="s">
        <v>689</v>
      </c>
      <c r="AF5" s="159" t="s">
        <v>690</v>
      </c>
      <c r="AG5" s="159" t="s">
        <v>689</v>
      </c>
      <c r="AH5" s="165" t="s">
        <v>690</v>
      </c>
      <c r="AI5" s="159" t="s">
        <v>689</v>
      </c>
      <c r="AJ5" s="159" t="s">
        <v>690</v>
      </c>
      <c r="AK5" s="160" t="s">
        <v>689</v>
      </c>
      <c r="AL5" s="160" t="s">
        <v>690</v>
      </c>
      <c r="AM5" s="161" t="s">
        <v>689</v>
      </c>
      <c r="AN5" s="154"/>
      <c r="AO5" s="150"/>
      <c r="AP5" s="150"/>
    </row>
    <row r="6" spans="1:42" hidden="1">
      <c r="A6" s="154"/>
      <c r="B6" s="151"/>
      <c r="C6" s="151"/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151"/>
      <c r="O6" s="151"/>
      <c r="P6" s="151"/>
      <c r="Q6" s="151"/>
      <c r="R6" s="151"/>
      <c r="S6" s="151"/>
      <c r="T6" s="151"/>
      <c r="U6" s="151"/>
      <c r="V6" s="151"/>
      <c r="W6" s="151"/>
      <c r="X6" s="151"/>
      <c r="Y6" s="151"/>
      <c r="Z6" s="151"/>
      <c r="AA6" s="151"/>
      <c r="AB6" s="151"/>
      <c r="AC6" s="151"/>
      <c r="AD6" s="151"/>
      <c r="AE6" s="151"/>
      <c r="AF6" s="151"/>
      <c r="AG6" s="151"/>
      <c r="AH6" s="151"/>
      <c r="AI6" s="176"/>
      <c r="AJ6" s="151"/>
      <c r="AK6" s="151"/>
      <c r="AL6" s="151"/>
      <c r="AM6" s="151"/>
      <c r="AN6" s="150"/>
      <c r="AO6" s="150"/>
      <c r="AP6" s="150"/>
    </row>
    <row r="7" spans="1:42" hidden="1">
      <c r="A7" s="154"/>
      <c r="B7" s="177" t="s">
        <v>691</v>
      </c>
      <c r="C7" s="178">
        <v>4581418</v>
      </c>
      <c r="D7" s="178">
        <v>4790520</v>
      </c>
      <c r="E7" s="178">
        <v>4871926</v>
      </c>
      <c r="F7" s="178">
        <v>4900784</v>
      </c>
      <c r="G7" s="178">
        <v>4981692</v>
      </c>
      <c r="H7" s="178">
        <v>4953821</v>
      </c>
      <c r="I7" s="178">
        <v>5000526</v>
      </c>
      <c r="J7" s="178">
        <v>5116560</v>
      </c>
      <c r="K7" s="178">
        <v>5221970</v>
      </c>
      <c r="L7" s="178">
        <v>5412497</v>
      </c>
      <c r="M7" s="178">
        <v>5769181</v>
      </c>
      <c r="N7" s="178">
        <v>5808057</v>
      </c>
      <c r="O7" s="178">
        <v>5858918</v>
      </c>
      <c r="P7" s="178">
        <v>5901012</v>
      </c>
      <c r="Q7" s="178">
        <v>6004141</v>
      </c>
      <c r="R7" s="178">
        <v>6075452</v>
      </c>
      <c r="S7" s="178">
        <v>6135361</v>
      </c>
      <c r="T7" s="178">
        <v>6221917</v>
      </c>
      <c r="U7" s="178">
        <v>6319445</v>
      </c>
      <c r="V7" s="178">
        <v>6373848</v>
      </c>
      <c r="W7" s="178">
        <v>6411077</v>
      </c>
      <c r="X7" s="178">
        <v>6488505</v>
      </c>
      <c r="Y7" s="178">
        <v>6565279</v>
      </c>
      <c r="Z7" s="178">
        <v>6631697</v>
      </c>
      <c r="AA7" s="178">
        <v>6680125</v>
      </c>
      <c r="AB7" s="178">
        <v>6751959</v>
      </c>
      <c r="AC7" s="178">
        <v>6828602</v>
      </c>
      <c r="AD7" s="178">
        <v>6956611</v>
      </c>
      <c r="AE7" s="178">
        <v>6963602</v>
      </c>
      <c r="AF7" s="179">
        <v>7040837</v>
      </c>
      <c r="AG7" s="179">
        <v>7076893</v>
      </c>
      <c r="AH7" s="178">
        <v>7126561</v>
      </c>
      <c r="AI7" s="178">
        <v>7187291</v>
      </c>
      <c r="AJ7" s="179">
        <v>7268692</v>
      </c>
      <c r="AK7" s="179">
        <v>7308554</v>
      </c>
      <c r="AL7" s="179">
        <v>7426679</v>
      </c>
      <c r="AM7" s="179">
        <v>7519342</v>
      </c>
      <c r="AN7" s="150"/>
      <c r="AO7" s="150"/>
      <c r="AP7" s="150"/>
    </row>
    <row r="8" spans="1:42" hidden="1">
      <c r="A8" s="154"/>
      <c r="B8" s="168"/>
      <c r="C8" s="170"/>
      <c r="D8" s="170"/>
      <c r="E8" s="170"/>
      <c r="F8" s="170"/>
      <c r="G8" s="170"/>
      <c r="H8" s="170"/>
      <c r="I8" s="170"/>
      <c r="J8" s="170"/>
      <c r="K8" s="170"/>
      <c r="L8" s="170"/>
      <c r="M8" s="170"/>
      <c r="N8" s="170"/>
      <c r="O8" s="170"/>
      <c r="P8" s="170"/>
      <c r="Q8" s="170"/>
      <c r="R8" s="170"/>
      <c r="S8" s="170"/>
      <c r="T8" s="170"/>
      <c r="U8" s="170"/>
      <c r="V8" s="170"/>
      <c r="W8" s="170"/>
      <c r="X8" s="170"/>
      <c r="Y8" s="170"/>
      <c r="Z8" s="170"/>
      <c r="AA8" s="170"/>
      <c r="AB8" s="170"/>
      <c r="AC8" s="170"/>
      <c r="AD8" s="170"/>
      <c r="AE8" s="170"/>
      <c r="AF8" s="171"/>
      <c r="AG8" s="171"/>
      <c r="AH8" s="170"/>
      <c r="AI8" s="170"/>
      <c r="AJ8" s="171"/>
      <c r="AK8" s="171"/>
      <c r="AL8" s="186"/>
      <c r="AM8" s="186"/>
      <c r="AN8" s="150"/>
      <c r="AO8" s="150"/>
      <c r="AP8" s="150"/>
    </row>
    <row r="9" spans="1:42" ht="25.5" hidden="1">
      <c r="A9" s="154"/>
      <c r="B9" s="180" t="s">
        <v>692</v>
      </c>
      <c r="C9" s="181">
        <v>4415368</v>
      </c>
      <c r="D9" s="181">
        <v>4626926</v>
      </c>
      <c r="E9" s="181">
        <v>4689391</v>
      </c>
      <c r="F9" s="181">
        <v>4710765</v>
      </c>
      <c r="G9" s="181">
        <v>4846197</v>
      </c>
      <c r="H9" s="181">
        <v>4836058</v>
      </c>
      <c r="I9" s="181">
        <v>4899702</v>
      </c>
      <c r="J9" s="181">
        <v>4999633</v>
      </c>
      <c r="K9" s="181">
        <v>5081645</v>
      </c>
      <c r="L9" s="181">
        <v>5286079</v>
      </c>
      <c r="M9" s="181">
        <v>5596809</v>
      </c>
      <c r="N9" s="181">
        <v>5588741</v>
      </c>
      <c r="O9" s="181">
        <v>5528902</v>
      </c>
      <c r="P9" s="181">
        <v>5575633</v>
      </c>
      <c r="Q9" s="181">
        <v>5624147</v>
      </c>
      <c r="R9" s="181">
        <v>5725236</v>
      </c>
      <c r="S9" s="181">
        <v>5561732</v>
      </c>
      <c r="T9" s="181">
        <v>5941102</v>
      </c>
      <c r="U9" s="181">
        <v>6058468</v>
      </c>
      <c r="V9" s="181">
        <v>6152781</v>
      </c>
      <c r="W9" s="181">
        <v>6226013</v>
      </c>
      <c r="X9" s="181">
        <v>6327141</v>
      </c>
      <c r="Y9" s="181">
        <v>6390194</v>
      </c>
      <c r="Z9" s="181">
        <v>6447386</v>
      </c>
      <c r="AA9" s="181">
        <v>6513094</v>
      </c>
      <c r="AB9" s="181">
        <v>6597048</v>
      </c>
      <c r="AC9" s="181">
        <v>6661729</v>
      </c>
      <c r="AD9" s="181">
        <v>6787390</v>
      </c>
      <c r="AE9" s="181">
        <v>6787394</v>
      </c>
      <c r="AF9" s="182">
        <v>6879230</v>
      </c>
      <c r="AG9" s="182">
        <v>6908775</v>
      </c>
      <c r="AH9" s="181">
        <v>6995444</v>
      </c>
      <c r="AI9" s="181">
        <v>6988584</v>
      </c>
      <c r="AJ9" s="182">
        <v>6948982</v>
      </c>
      <c r="AK9" s="182">
        <v>7175306</v>
      </c>
      <c r="AL9" s="182">
        <v>7310921</v>
      </c>
      <c r="AM9" s="182">
        <v>7364701</v>
      </c>
      <c r="AN9" s="150"/>
      <c r="AO9" s="150"/>
      <c r="AP9" s="150"/>
    </row>
    <row r="10" spans="1:42" ht="25.5" hidden="1">
      <c r="A10" s="154"/>
      <c r="B10" s="163" t="s">
        <v>693</v>
      </c>
      <c r="C10" s="170">
        <v>1962410</v>
      </c>
      <c r="D10" s="170">
        <v>2403507</v>
      </c>
      <c r="E10" s="170">
        <v>2392445</v>
      </c>
      <c r="F10" s="170">
        <v>2642029</v>
      </c>
      <c r="G10" s="170">
        <v>2771936</v>
      </c>
      <c r="H10" s="170">
        <v>2806986</v>
      </c>
      <c r="I10" s="170">
        <v>2861841</v>
      </c>
      <c r="J10" s="170">
        <v>2981522</v>
      </c>
      <c r="K10" s="170">
        <v>3094913</v>
      </c>
      <c r="L10" s="170">
        <v>3222415</v>
      </c>
      <c r="M10" s="170">
        <v>3276246</v>
      </c>
      <c r="N10" s="170">
        <v>2873362</v>
      </c>
      <c r="O10" s="170">
        <v>2543570</v>
      </c>
      <c r="P10" s="170">
        <v>2501332</v>
      </c>
      <c r="Q10" s="170">
        <v>2639159</v>
      </c>
      <c r="R10" s="170">
        <v>3035230</v>
      </c>
      <c r="S10" s="170">
        <v>3201325</v>
      </c>
      <c r="T10" s="170">
        <v>3689799</v>
      </c>
      <c r="U10" s="170">
        <v>4052123</v>
      </c>
      <c r="V10" s="170">
        <v>4268125</v>
      </c>
      <c r="W10" s="170">
        <v>4516256</v>
      </c>
      <c r="X10" s="170">
        <v>4522513</v>
      </c>
      <c r="Y10" s="170">
        <v>4620389</v>
      </c>
      <c r="Z10" s="170">
        <v>4672317</v>
      </c>
      <c r="AA10" s="170">
        <v>4792777</v>
      </c>
      <c r="AB10" s="170">
        <v>4836736</v>
      </c>
      <c r="AC10" s="170">
        <v>4878907</v>
      </c>
      <c r="AD10" s="170">
        <v>4959361</v>
      </c>
      <c r="AE10" s="170">
        <v>4927873</v>
      </c>
      <c r="AF10" s="171">
        <v>5056429</v>
      </c>
      <c r="AG10" s="171">
        <v>5032132</v>
      </c>
      <c r="AH10" s="170">
        <v>5512180</v>
      </c>
      <c r="AI10" s="170">
        <v>4937410</v>
      </c>
      <c r="AJ10" s="171">
        <v>5049392</v>
      </c>
      <c r="AK10" s="171">
        <v>5059509</v>
      </c>
      <c r="AL10" s="186">
        <v>4930640</v>
      </c>
      <c r="AM10" s="186">
        <v>4930666</v>
      </c>
      <c r="AN10" s="150"/>
      <c r="AO10" s="150"/>
      <c r="AP10" s="150"/>
    </row>
    <row r="11" spans="1:42" ht="25.5" hidden="1">
      <c r="A11" s="154"/>
      <c r="B11" s="183" t="s">
        <v>694</v>
      </c>
      <c r="C11" s="184">
        <v>44.444993033423266</v>
      </c>
      <c r="D11" s="184">
        <v>51.946086883602639</v>
      </c>
      <c r="E11" s="184">
        <v>51.018245226299108</v>
      </c>
      <c r="F11" s="184">
        <v>56.084924635383004</v>
      </c>
      <c r="G11" s="184">
        <v>57.198170028993864</v>
      </c>
      <c r="H11" s="184">
        <v>58.042852256941501</v>
      </c>
      <c r="I11" s="184">
        <v>58.408470555964421</v>
      </c>
      <c r="J11" s="184">
        <v>59.634817195582158</v>
      </c>
      <c r="K11" s="184">
        <v>60.903762462745824</v>
      </c>
      <c r="L11" s="184">
        <v>60.960401840381117</v>
      </c>
      <c r="M11" s="184">
        <v>58.537748920858299</v>
      </c>
      <c r="N11" s="184">
        <v>51.413404199622057</v>
      </c>
      <c r="O11" s="184">
        <v>46.004975309745042</v>
      </c>
      <c r="P11" s="184">
        <v>44.861847973135966</v>
      </c>
      <c r="Q11" s="184">
        <v>46.925498213329057</v>
      </c>
      <c r="R11" s="184">
        <v>53.014932484879232</v>
      </c>
      <c r="S11" s="184">
        <v>57.55985725310029</v>
      </c>
      <c r="T11" s="184">
        <v>62.106306203798553</v>
      </c>
      <c r="U11" s="184">
        <v>66.883624705123481</v>
      </c>
      <c r="V11" s="184">
        <v>69.3690381633931</v>
      </c>
      <c r="W11" s="184">
        <v>72.538492932796643</v>
      </c>
      <c r="X11" s="184">
        <v>71.477986660957924</v>
      </c>
      <c r="Y11" s="184">
        <v>72.304361964597632</v>
      </c>
      <c r="Z11" s="184">
        <v>72.468392616790737</v>
      </c>
      <c r="AA11" s="184">
        <v>73.586793004983491</v>
      </c>
      <c r="AB11" s="184">
        <v>73.316671335421532</v>
      </c>
      <c r="AC11" s="184">
        <v>73.237848612574908</v>
      </c>
      <c r="AD11" s="184">
        <v>73.067276228417697</v>
      </c>
      <c r="AE11" s="184">
        <v>72.603314320636173</v>
      </c>
      <c r="AF11" s="185">
        <v>73.502833892746722</v>
      </c>
      <c r="AG11" s="185">
        <v>72.836819841433538</v>
      </c>
      <c r="AH11" s="184">
        <v>78.796713975553232</v>
      </c>
      <c r="AI11" s="184">
        <v>70.649648054598757</v>
      </c>
      <c r="AJ11" s="184">
        <v>72.663765714172229</v>
      </c>
      <c r="AK11" s="184">
        <v>70.512797642358393</v>
      </c>
      <c r="AL11" s="185">
        <v>67.44</v>
      </c>
      <c r="AM11" s="184">
        <v>66.949982083454572</v>
      </c>
      <c r="AN11" s="150"/>
      <c r="AO11" s="150"/>
      <c r="AP11" s="150"/>
    </row>
    <row r="12" spans="1:42" hidden="1">
      <c r="A12" s="154"/>
      <c r="B12" s="163" t="s">
        <v>695</v>
      </c>
      <c r="C12" s="170">
        <v>2452958</v>
      </c>
      <c r="D12" s="170">
        <v>2223419</v>
      </c>
      <c r="E12" s="187">
        <v>2296946</v>
      </c>
      <c r="F12" s="170">
        <v>2068736</v>
      </c>
      <c r="G12" s="170">
        <v>2074261</v>
      </c>
      <c r="H12" s="170">
        <v>2029072</v>
      </c>
      <c r="I12" s="170">
        <v>2037861</v>
      </c>
      <c r="J12" s="170">
        <v>2018111</v>
      </c>
      <c r="K12" s="170">
        <v>1986732</v>
      </c>
      <c r="L12" s="170">
        <v>2063664</v>
      </c>
      <c r="M12" s="170">
        <v>2320563</v>
      </c>
      <c r="N12" s="170">
        <v>2715379</v>
      </c>
      <c r="O12" s="170">
        <v>2985332</v>
      </c>
      <c r="P12" s="170">
        <v>3074301</v>
      </c>
      <c r="Q12" s="170">
        <v>2984988</v>
      </c>
      <c r="R12" s="170">
        <v>2690006</v>
      </c>
      <c r="S12" s="170">
        <v>2360407</v>
      </c>
      <c r="T12" s="170">
        <v>2251303</v>
      </c>
      <c r="U12" s="170">
        <v>2006345</v>
      </c>
      <c r="V12" s="170">
        <v>1884656</v>
      </c>
      <c r="W12" s="170">
        <v>1709757</v>
      </c>
      <c r="X12" s="170">
        <v>1804628</v>
      </c>
      <c r="Y12" s="170">
        <v>1769805</v>
      </c>
      <c r="Z12" s="170">
        <v>1775069</v>
      </c>
      <c r="AA12" s="170">
        <v>1720317</v>
      </c>
      <c r="AB12" s="170">
        <v>1760312</v>
      </c>
      <c r="AC12" s="170">
        <v>1782822</v>
      </c>
      <c r="AD12" s="170">
        <v>1828029</v>
      </c>
      <c r="AE12" s="170">
        <v>1859521</v>
      </c>
      <c r="AF12" s="171">
        <v>1822801</v>
      </c>
      <c r="AG12" s="171">
        <v>1876643</v>
      </c>
      <c r="AH12" s="170">
        <v>1483264</v>
      </c>
      <c r="AI12" s="170">
        <v>2051174</v>
      </c>
      <c r="AJ12" s="171">
        <v>1899590</v>
      </c>
      <c r="AK12" s="171">
        <v>2115797</v>
      </c>
      <c r="AL12" s="186">
        <v>2380281</v>
      </c>
      <c r="AM12" s="186">
        <v>2434035</v>
      </c>
      <c r="AN12" s="150"/>
      <c r="AO12" s="150"/>
      <c r="AP12" s="150"/>
    </row>
    <row r="13" spans="1:42" ht="25.5">
      <c r="A13" s="154"/>
      <c r="B13" s="183" t="s">
        <v>696</v>
      </c>
      <c r="C13" s="184">
        <v>55.555006966576734</v>
      </c>
      <c r="D13" s="184">
        <v>48.053913116397368</v>
      </c>
      <c r="E13" s="184">
        <v>48.981754773700892</v>
      </c>
      <c r="F13" s="184">
        <v>43.915075364617003</v>
      </c>
      <c r="G13" s="184">
        <v>42.801829971006136</v>
      </c>
      <c r="H13" s="184">
        <v>41.957147743058499</v>
      </c>
      <c r="I13" s="184">
        <v>41.591529444035572</v>
      </c>
      <c r="J13" s="184">
        <v>40.365182804417842</v>
      </c>
      <c r="K13" s="184">
        <v>39.096237537254176</v>
      </c>
      <c r="L13" s="184">
        <v>39.039598159618876</v>
      </c>
      <c r="M13" s="184">
        <v>41.462251079141701</v>
      </c>
      <c r="N13" s="184">
        <v>48.586595800377943</v>
      </c>
      <c r="O13" s="184">
        <v>53.995024690254958</v>
      </c>
      <c r="P13" s="184">
        <v>55.138152026864041</v>
      </c>
      <c r="Q13" s="184">
        <v>53.074501786670936</v>
      </c>
      <c r="R13" s="184">
        <v>46.985067515120775</v>
      </c>
      <c r="S13" s="184">
        <v>42.440142746899703</v>
      </c>
      <c r="T13" s="184">
        <v>37.893693796201447</v>
      </c>
      <c r="U13" s="184">
        <v>33.116375294876526</v>
      </c>
      <c r="V13" s="184">
        <v>30.630961836606897</v>
      </c>
      <c r="W13" s="184">
        <v>27.46150706720336</v>
      </c>
      <c r="X13" s="184">
        <v>28.522013339042076</v>
      </c>
      <c r="Y13" s="184">
        <v>27.695638035402371</v>
      </c>
      <c r="Z13" s="184">
        <v>27.531607383209256</v>
      </c>
      <c r="AA13" s="184">
        <v>26.413206995016502</v>
      </c>
      <c r="AB13" s="184">
        <v>26.683328664578461</v>
      </c>
      <c r="AC13" s="184">
        <v>26.762151387425099</v>
      </c>
      <c r="AD13" s="184">
        <v>26.9327237715823</v>
      </c>
      <c r="AE13" s="184">
        <v>27.396685679363831</v>
      </c>
      <c r="AF13" s="185">
        <v>26.497166107253285</v>
      </c>
      <c r="AG13" s="185">
        <v>27.16</v>
      </c>
      <c r="AH13" s="184">
        <v>21.203286024446768</v>
      </c>
      <c r="AI13" s="184">
        <v>29.350351945401243</v>
      </c>
      <c r="AJ13" s="184">
        <v>27.336234285827764</v>
      </c>
      <c r="AK13" s="184">
        <v>29.48720235764161</v>
      </c>
      <c r="AL13" s="184">
        <v>32.557881558287939</v>
      </c>
      <c r="AM13" s="184">
        <v>33.050017916545428</v>
      </c>
      <c r="AN13" s="150"/>
      <c r="AO13" s="150"/>
      <c r="AP13" s="150"/>
    </row>
    <row r="14" spans="1:42" ht="38.25" hidden="1">
      <c r="A14" s="154"/>
      <c r="B14" s="163" t="s">
        <v>697</v>
      </c>
      <c r="C14" s="170">
        <v>1328548</v>
      </c>
      <c r="D14" s="170">
        <v>1329287</v>
      </c>
      <c r="E14" s="170">
        <v>1311676</v>
      </c>
      <c r="F14" s="170">
        <v>1265260</v>
      </c>
      <c r="G14" s="170">
        <v>1269780</v>
      </c>
      <c r="H14" s="170">
        <v>1212227</v>
      </c>
      <c r="I14" s="170">
        <v>1221994</v>
      </c>
      <c r="J14" s="170">
        <v>1273789</v>
      </c>
      <c r="K14" s="170">
        <v>1266718</v>
      </c>
      <c r="L14" s="170">
        <v>1321459</v>
      </c>
      <c r="M14" s="170">
        <v>1392417</v>
      </c>
      <c r="N14" s="170">
        <v>1539750</v>
      </c>
      <c r="O14" s="170">
        <v>1598375</v>
      </c>
      <c r="P14" s="170">
        <v>1678924</v>
      </c>
      <c r="Q14" s="170">
        <v>1665380</v>
      </c>
      <c r="R14" s="170">
        <v>1623676</v>
      </c>
      <c r="S14" s="170">
        <v>1416093</v>
      </c>
      <c r="T14" s="170">
        <v>1341236</v>
      </c>
      <c r="U14" s="170">
        <v>1387664</v>
      </c>
      <c r="V14" s="170">
        <v>1326399</v>
      </c>
      <c r="W14" s="170">
        <v>1234438</v>
      </c>
      <c r="X14" s="170">
        <v>1307201</v>
      </c>
      <c r="Y14" s="170">
        <v>1292594</v>
      </c>
      <c r="Z14" s="170">
        <v>1287584</v>
      </c>
      <c r="AA14" s="170">
        <v>1246589</v>
      </c>
      <c r="AB14" s="170">
        <v>1264449</v>
      </c>
      <c r="AC14" s="170">
        <v>1306965</v>
      </c>
      <c r="AD14" s="170">
        <v>1360303</v>
      </c>
      <c r="AE14" s="170">
        <v>1367406</v>
      </c>
      <c r="AF14" s="172">
        <v>1341840</v>
      </c>
      <c r="AG14" s="171">
        <v>1345523</v>
      </c>
      <c r="AH14" s="170">
        <v>1060299</v>
      </c>
      <c r="AI14" s="170">
        <v>1224139</v>
      </c>
      <c r="AJ14" s="170">
        <v>1287539</v>
      </c>
      <c r="AK14" s="170">
        <v>1511102</v>
      </c>
      <c r="AL14" s="188">
        <v>1688258</v>
      </c>
      <c r="AM14" s="188">
        <v>1750665</v>
      </c>
      <c r="AN14" s="150"/>
      <c r="AO14" s="150"/>
      <c r="AP14" s="150"/>
    </row>
    <row r="15" spans="1:42" ht="51" hidden="1">
      <c r="A15" s="154"/>
      <c r="B15" s="183" t="s">
        <v>698</v>
      </c>
      <c r="C15" s="184">
        <v>30.089179429664753</v>
      </c>
      <c r="D15" s="184">
        <v>28.729376696320625</v>
      </c>
      <c r="E15" s="184">
        <v>27.971137403556241</v>
      </c>
      <c r="F15" s="184">
        <v>26.858907205093015</v>
      </c>
      <c r="G15" s="184">
        <v>26.201576205011889</v>
      </c>
      <c r="H15" s="184">
        <v>25.066428070134812</v>
      </c>
      <c r="I15" s="184">
        <v>24.940169830736643</v>
      </c>
      <c r="J15" s="184">
        <v>25.477650059514367</v>
      </c>
      <c r="K15" s="184">
        <v>24.927321762933065</v>
      </c>
      <c r="L15" s="184">
        <v>24.998850754973581</v>
      </c>
      <c r="M15" s="184">
        <v>24.878765739549088</v>
      </c>
      <c r="N15" s="184">
        <v>27.550927838667061</v>
      </c>
      <c r="O15" s="184">
        <v>28.909447119880223</v>
      </c>
      <c r="P15" s="184">
        <v>30.111809726357532</v>
      </c>
      <c r="Q15" s="184">
        <v>29.6112459364949</v>
      </c>
      <c r="R15" s="184">
        <v>28.359983763114744</v>
      </c>
      <c r="S15" s="184">
        <v>25.461367070545649</v>
      </c>
      <c r="T15" s="184">
        <v>22.575542382541151</v>
      </c>
      <c r="U15" s="184">
        <v>22.904536262302617</v>
      </c>
      <c r="V15" s="184">
        <v>21.55771512101601</v>
      </c>
      <c r="W15" s="184">
        <v>19.827102834510622</v>
      </c>
      <c r="X15" s="184">
        <v>20.660216043865624</v>
      </c>
      <c r="Y15" s="184">
        <v>20.22777399246408</v>
      </c>
      <c r="Z15" s="184">
        <v>19.97063616169406</v>
      </c>
      <c r="AA15" s="184">
        <v>19.139736045572199</v>
      </c>
      <c r="AB15" s="184">
        <v>19.166891009433311</v>
      </c>
      <c r="AC15" s="184">
        <v>19.61900581665811</v>
      </c>
      <c r="AD15" s="184">
        <v>20.041621300676695</v>
      </c>
      <c r="AE15" s="184">
        <v>20.146259374363709</v>
      </c>
      <c r="AF15" s="185">
        <v>19.505671419621091</v>
      </c>
      <c r="AG15" s="185">
        <v>19.475565494606499</v>
      </c>
      <c r="AH15" s="184">
        <v>15.156993608983219</v>
      </c>
      <c r="AI15" s="184">
        <v>17.516266528384005</v>
      </c>
      <c r="AJ15" s="184">
        <v>18.52845495930195</v>
      </c>
      <c r="AK15" s="184">
        <v>21.0597568939917</v>
      </c>
      <c r="AL15" s="184">
        <v>23.092275241382037</v>
      </c>
      <c r="AM15" s="184">
        <v>23.771026142133945</v>
      </c>
      <c r="AN15" s="150"/>
      <c r="AO15" s="150"/>
      <c r="AP15" s="150"/>
    </row>
    <row r="16" spans="1:42" ht="38.25" hidden="1">
      <c r="A16" s="154"/>
      <c r="B16" s="163" t="s">
        <v>699</v>
      </c>
      <c r="C16" s="170">
        <v>1124410</v>
      </c>
      <c r="D16" s="170">
        <v>894132</v>
      </c>
      <c r="E16" s="170">
        <v>985270</v>
      </c>
      <c r="F16" s="170">
        <v>803476</v>
      </c>
      <c r="G16" s="170">
        <v>804481</v>
      </c>
      <c r="H16" s="170">
        <v>816845</v>
      </c>
      <c r="I16" s="170">
        <v>815867</v>
      </c>
      <c r="J16" s="170">
        <v>744322</v>
      </c>
      <c r="K16" s="170">
        <v>720014</v>
      </c>
      <c r="L16" s="170">
        <v>742205</v>
      </c>
      <c r="M16" s="170">
        <v>928146</v>
      </c>
      <c r="N16" s="170">
        <v>1175629</v>
      </c>
      <c r="O16" s="170">
        <v>1386957</v>
      </c>
      <c r="P16" s="170">
        <v>1395377</v>
      </c>
      <c r="Q16" s="170">
        <v>1319608</v>
      </c>
      <c r="R16" s="170">
        <v>1066330</v>
      </c>
      <c r="S16" s="170">
        <v>944314</v>
      </c>
      <c r="T16" s="170">
        <v>910067</v>
      </c>
      <c r="U16" s="170">
        <v>618681</v>
      </c>
      <c r="V16" s="170">
        <v>558257</v>
      </c>
      <c r="W16" s="170">
        <v>475319</v>
      </c>
      <c r="X16" s="170">
        <v>497427</v>
      </c>
      <c r="Y16" s="170">
        <v>477211</v>
      </c>
      <c r="Z16" s="170">
        <v>487485</v>
      </c>
      <c r="AA16" s="170">
        <v>473728</v>
      </c>
      <c r="AB16" s="170">
        <v>495863</v>
      </c>
      <c r="AC16" s="170">
        <v>475857</v>
      </c>
      <c r="AD16" s="170">
        <v>467726</v>
      </c>
      <c r="AE16" s="171">
        <v>492115</v>
      </c>
      <c r="AF16" s="171">
        <v>480961</v>
      </c>
      <c r="AG16" s="171">
        <v>531120</v>
      </c>
      <c r="AH16" s="171">
        <v>422965</v>
      </c>
      <c r="AI16" s="171">
        <v>827035</v>
      </c>
      <c r="AJ16" s="171">
        <v>612051</v>
      </c>
      <c r="AK16" s="171">
        <v>604695</v>
      </c>
      <c r="AL16" s="186">
        <v>692023</v>
      </c>
      <c r="AM16" s="186">
        <v>683370</v>
      </c>
      <c r="AN16" s="150"/>
      <c r="AO16" s="150"/>
      <c r="AP16" s="150"/>
    </row>
    <row r="17" spans="1:39" ht="51">
      <c r="A17" s="154"/>
      <c r="B17" s="183" t="s">
        <v>700</v>
      </c>
      <c r="C17" s="184">
        <v>25.465827536911984</v>
      </c>
      <c r="D17" s="184">
        <v>19.324536420076743</v>
      </c>
      <c r="E17" s="184">
        <v>21.010617370144651</v>
      </c>
      <c r="F17" s="184">
        <v>17.056168159523985</v>
      </c>
      <c r="G17" s="184">
        <v>16.600253765994243</v>
      </c>
      <c r="H17" s="184">
        <v>16.890719672923691</v>
      </c>
      <c r="I17" s="184">
        <v>16.651359613298929</v>
      </c>
      <c r="J17" s="184">
        <v>14.887532744903476</v>
      </c>
      <c r="K17" s="184">
        <v>14.16891577432111</v>
      </c>
      <c r="L17" s="184">
        <v>14.040747404645296</v>
      </c>
      <c r="M17" s="184">
        <v>16.583485339592613</v>
      </c>
      <c r="N17" s="184">
        <v>21.035667961710875</v>
      </c>
      <c r="O17" s="184">
        <v>25.085577570374735</v>
      </c>
      <c r="P17" s="184">
        <v>25.02634230050651</v>
      </c>
      <c r="Q17" s="184">
        <v>23.463255850176033</v>
      </c>
      <c r="R17" s="184">
        <v>18.625083752006031</v>
      </c>
      <c r="S17" s="184">
        <v>16.978775676354058</v>
      </c>
      <c r="T17" s="184">
        <v>15.318151413660294</v>
      </c>
      <c r="U17" s="184">
        <v>10.211839032573913</v>
      </c>
      <c r="V17" s="184">
        <v>9.0732467155908854</v>
      </c>
      <c r="W17" s="184">
        <v>7.6344042326927362</v>
      </c>
      <c r="X17" s="184">
        <v>7.861797295176447</v>
      </c>
      <c r="Y17" s="184">
        <v>7.4678640429382899</v>
      </c>
      <c r="Z17" s="184">
        <v>7.5609712215152003</v>
      </c>
      <c r="AA17" s="184">
        <v>7.2734709494443033</v>
      </c>
      <c r="AB17" s="184">
        <v>7.5164376551451504</v>
      </c>
      <c r="AC17" s="184">
        <v>7.1431455707669889</v>
      </c>
      <c r="AD17" s="184">
        <v>6.8911024709056061</v>
      </c>
      <c r="AE17" s="184">
        <v>7.2504263050001221</v>
      </c>
      <c r="AF17" s="185">
        <v>6.9914946876321906</v>
      </c>
      <c r="AG17" s="185">
        <v>7.6876146639599643</v>
      </c>
      <c r="AH17" s="184">
        <v>6.04629241546355</v>
      </c>
      <c r="AI17" s="184">
        <v>11.834085417017238</v>
      </c>
      <c r="AJ17" s="184">
        <v>8.8077793265258144</v>
      </c>
      <c r="AK17" s="184">
        <v>8.4274454636499136</v>
      </c>
      <c r="AL17" s="184">
        <v>9.4656063169058999</v>
      </c>
      <c r="AM17" s="184">
        <v>9.2789917744114803</v>
      </c>
    </row>
    <row r="18" spans="1:39">
      <c r="A18" s="154"/>
      <c r="B18" s="155"/>
      <c r="C18" s="156"/>
      <c r="D18" s="156"/>
      <c r="E18" s="156"/>
      <c r="F18" s="156"/>
      <c r="G18" s="156"/>
      <c r="H18" s="156"/>
      <c r="I18" s="156"/>
      <c r="J18" s="156"/>
      <c r="K18" s="156"/>
      <c r="L18" s="156"/>
      <c r="M18" s="156"/>
      <c r="N18" s="156"/>
      <c r="O18" s="156"/>
      <c r="P18" s="156"/>
      <c r="Q18" s="156"/>
      <c r="R18" s="155"/>
      <c r="S18" s="155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7"/>
      <c r="AG18" s="157"/>
      <c r="AH18" s="155"/>
      <c r="AI18" s="155"/>
      <c r="AJ18" s="158"/>
      <c r="AK18" s="155"/>
      <c r="AL18" s="155"/>
      <c r="AM18" s="152"/>
    </row>
    <row r="19" spans="1:39" ht="15">
      <c r="A19" s="150"/>
      <c r="B19" s="298" t="s">
        <v>701</v>
      </c>
      <c r="C19" s="299"/>
      <c r="D19" s="299"/>
      <c r="E19" s="299"/>
      <c r="F19" s="299"/>
      <c r="G19" s="299"/>
      <c r="H19" s="150"/>
      <c r="I19" s="150"/>
      <c r="J19" s="150"/>
      <c r="K19" s="150"/>
      <c r="L19" s="150"/>
      <c r="M19" s="150"/>
      <c r="N19" s="150"/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  <c r="Z19" s="150"/>
      <c r="AA19" s="150"/>
      <c r="AB19" s="150"/>
      <c r="AC19" s="150"/>
      <c r="AD19" s="150"/>
      <c r="AE19" s="150"/>
      <c r="AF19" s="150"/>
      <c r="AG19" s="150"/>
      <c r="AH19" s="150"/>
      <c r="AI19" s="149"/>
      <c r="AJ19" s="149"/>
      <c r="AK19" s="149"/>
      <c r="AL19" s="149"/>
      <c r="AM19" s="149"/>
    </row>
    <row r="20" spans="1:39" ht="15">
      <c r="A20" s="150"/>
      <c r="B20" s="150"/>
      <c r="C20" s="150" t="s">
        <v>703</v>
      </c>
      <c r="D20" s="150" t="s">
        <v>704</v>
      </c>
      <c r="E20" s="150" t="s">
        <v>705</v>
      </c>
      <c r="F20" s="150" t="s">
        <v>706</v>
      </c>
      <c r="G20" s="150" t="s">
        <v>707</v>
      </c>
      <c r="H20" s="150" t="s">
        <v>708</v>
      </c>
      <c r="I20" s="150" t="s">
        <v>709</v>
      </c>
      <c r="J20" s="150" t="s">
        <v>710</v>
      </c>
      <c r="K20" s="150" t="s">
        <v>711</v>
      </c>
      <c r="L20" s="150" t="s">
        <v>712</v>
      </c>
      <c r="M20" s="150" t="s">
        <v>713</v>
      </c>
      <c r="N20" s="150" t="s">
        <v>714</v>
      </c>
      <c r="O20" s="150" t="s">
        <v>715</v>
      </c>
      <c r="P20" s="150" t="s">
        <v>716</v>
      </c>
      <c r="Q20" s="150" t="s">
        <v>741</v>
      </c>
      <c r="R20" s="150" t="s">
        <v>717</v>
      </c>
      <c r="S20" s="150" t="s">
        <v>718</v>
      </c>
      <c r="T20" s="150" t="s">
        <v>719</v>
      </c>
      <c r="U20" s="149" t="s">
        <v>720</v>
      </c>
      <c r="V20" s="149" t="s">
        <v>721</v>
      </c>
      <c r="W20" s="149" t="s">
        <v>722</v>
      </c>
      <c r="X20" s="149" t="s">
        <v>723</v>
      </c>
      <c r="Y20" s="149" t="s">
        <v>724</v>
      </c>
      <c r="Z20" s="149" t="s">
        <v>725</v>
      </c>
      <c r="AA20" s="150" t="s">
        <v>726</v>
      </c>
      <c r="AB20" s="150" t="s">
        <v>727</v>
      </c>
      <c r="AC20" s="150" t="s">
        <v>728</v>
      </c>
      <c r="AD20" s="150" t="s">
        <v>729</v>
      </c>
      <c r="AE20" s="150" t="s">
        <v>730</v>
      </c>
      <c r="AF20" s="150" t="s">
        <v>731</v>
      </c>
      <c r="AG20" s="150" t="s">
        <v>732</v>
      </c>
      <c r="AH20" s="150" t="s">
        <v>733</v>
      </c>
      <c r="AI20" s="150" t="s">
        <v>734</v>
      </c>
      <c r="AJ20" s="150" t="s">
        <v>735</v>
      </c>
      <c r="AK20" s="150" t="s">
        <v>736</v>
      </c>
      <c r="AL20" s="150" t="s">
        <v>737</v>
      </c>
      <c r="AM20" s="150" t="s">
        <v>738</v>
      </c>
    </row>
    <row r="21" spans="1:39">
      <c r="A21" s="150"/>
      <c r="B21" s="150" t="s">
        <v>739</v>
      </c>
      <c r="C21" s="189">
        <f>C13/100</f>
        <v>0.55555006966576737</v>
      </c>
      <c r="D21" s="189">
        <f t="shared" ref="D21:AM21" si="0">D13/100</f>
        <v>0.48053913116397368</v>
      </c>
      <c r="E21" s="189">
        <f t="shared" si="0"/>
        <v>0.48981754773700892</v>
      </c>
      <c r="F21" s="189">
        <f t="shared" si="0"/>
        <v>0.43915075364617001</v>
      </c>
      <c r="G21" s="189">
        <f t="shared" si="0"/>
        <v>0.42801829971006133</v>
      </c>
      <c r="H21" s="189">
        <f t="shared" si="0"/>
        <v>0.41957147743058498</v>
      </c>
      <c r="I21" s="189">
        <f t="shared" si="0"/>
        <v>0.41591529444035574</v>
      </c>
      <c r="J21" s="189">
        <f t="shared" si="0"/>
        <v>0.40365182804417843</v>
      </c>
      <c r="K21" s="189">
        <f t="shared" si="0"/>
        <v>0.39096237537254175</v>
      </c>
      <c r="L21" s="189">
        <f t="shared" si="0"/>
        <v>0.39039598159618877</v>
      </c>
      <c r="M21" s="189">
        <f t="shared" si="0"/>
        <v>0.41462251079141699</v>
      </c>
      <c r="N21" s="189">
        <f t="shared" si="0"/>
        <v>0.48586595800377941</v>
      </c>
      <c r="O21" s="189">
        <f t="shared" si="0"/>
        <v>0.53995024690254956</v>
      </c>
      <c r="P21" s="242">
        <f t="shared" si="0"/>
        <v>0.5513815202686404</v>
      </c>
      <c r="Q21" s="189">
        <f t="shared" si="0"/>
        <v>0.53074501786670936</v>
      </c>
      <c r="R21" s="189">
        <f t="shared" si="0"/>
        <v>0.46985067515120776</v>
      </c>
      <c r="S21" s="189">
        <f t="shared" si="0"/>
        <v>0.42440142746899701</v>
      </c>
      <c r="T21" s="189">
        <f t="shared" si="0"/>
        <v>0.37893693796201444</v>
      </c>
      <c r="U21" s="189">
        <f t="shared" si="0"/>
        <v>0.33116375294876527</v>
      </c>
      <c r="V21" s="189">
        <f t="shared" si="0"/>
        <v>0.30630961836606896</v>
      </c>
      <c r="W21" s="189">
        <f t="shared" si="0"/>
        <v>0.27461507067203361</v>
      </c>
      <c r="X21" s="189">
        <f t="shared" si="0"/>
        <v>0.28522013339042074</v>
      </c>
      <c r="Y21" s="189">
        <f t="shared" si="0"/>
        <v>0.2769563803540237</v>
      </c>
      <c r="Z21" s="189">
        <f t="shared" si="0"/>
        <v>0.27531607383209256</v>
      </c>
      <c r="AA21" s="189">
        <f t="shared" si="0"/>
        <v>0.26413206995016503</v>
      </c>
      <c r="AB21" s="189">
        <f t="shared" si="0"/>
        <v>0.2668332866457846</v>
      </c>
      <c r="AC21" s="189">
        <f t="shared" si="0"/>
        <v>0.26762151387425098</v>
      </c>
      <c r="AD21" s="189">
        <f t="shared" si="0"/>
        <v>0.26932723771582301</v>
      </c>
      <c r="AE21" s="189">
        <f t="shared" si="0"/>
        <v>0.2739668567936383</v>
      </c>
      <c r="AF21" s="189">
        <f t="shared" si="0"/>
        <v>0.26497166107253284</v>
      </c>
      <c r="AG21" s="189">
        <f t="shared" si="0"/>
        <v>0.27160000000000001</v>
      </c>
      <c r="AH21" s="189">
        <f t="shared" si="0"/>
        <v>0.21203286024446769</v>
      </c>
      <c r="AI21" s="189">
        <f t="shared" si="0"/>
        <v>0.29350351945401243</v>
      </c>
      <c r="AJ21" s="189">
        <f t="shared" si="0"/>
        <v>0.27336234285827765</v>
      </c>
      <c r="AK21" s="189">
        <f t="shared" si="0"/>
        <v>0.29487202357641612</v>
      </c>
      <c r="AL21" s="189">
        <f t="shared" si="0"/>
        <v>0.32557881558287938</v>
      </c>
      <c r="AM21" s="189">
        <f t="shared" si="0"/>
        <v>0.33050017916545427</v>
      </c>
    </row>
    <row r="22" spans="1:39">
      <c r="A22" s="150"/>
      <c r="B22" s="150" t="s">
        <v>740</v>
      </c>
      <c r="C22" s="189">
        <f>C17/100</f>
        <v>0.25465827536911984</v>
      </c>
      <c r="D22" s="189">
        <f t="shared" ref="D22:AM22" si="1">D17/100</f>
        <v>0.19324536420076743</v>
      </c>
      <c r="E22" s="189">
        <f t="shared" si="1"/>
        <v>0.21010617370144652</v>
      </c>
      <c r="F22" s="189">
        <f t="shared" si="1"/>
        <v>0.17056168159523985</v>
      </c>
      <c r="G22" s="189">
        <f t="shared" si="1"/>
        <v>0.16600253765994244</v>
      </c>
      <c r="H22" s="189">
        <f t="shared" si="1"/>
        <v>0.1689071967292369</v>
      </c>
      <c r="I22" s="189">
        <f t="shared" si="1"/>
        <v>0.1665135961329893</v>
      </c>
      <c r="J22" s="189">
        <f t="shared" si="1"/>
        <v>0.14887532744903476</v>
      </c>
      <c r="K22" s="189">
        <f t="shared" si="1"/>
        <v>0.14168915774321111</v>
      </c>
      <c r="L22" s="189">
        <f t="shared" si="1"/>
        <v>0.14040747404645296</v>
      </c>
      <c r="M22" s="189">
        <f t="shared" si="1"/>
        <v>0.16583485339592613</v>
      </c>
      <c r="N22" s="189">
        <f t="shared" si="1"/>
        <v>0.21035667961710874</v>
      </c>
      <c r="O22" s="189">
        <f t="shared" si="1"/>
        <v>0.25085577570374734</v>
      </c>
      <c r="P22" s="242">
        <f t="shared" si="1"/>
        <v>0.2502634230050651</v>
      </c>
      <c r="Q22" s="189">
        <f t="shared" si="1"/>
        <v>0.23463255850176032</v>
      </c>
      <c r="R22" s="189">
        <f t="shared" si="1"/>
        <v>0.1862508375200603</v>
      </c>
      <c r="S22" s="189">
        <f t="shared" si="1"/>
        <v>0.16978775676354058</v>
      </c>
      <c r="T22" s="189">
        <f t="shared" si="1"/>
        <v>0.15318151413660294</v>
      </c>
      <c r="U22" s="189">
        <f t="shared" si="1"/>
        <v>0.10211839032573913</v>
      </c>
      <c r="V22" s="189">
        <f t="shared" si="1"/>
        <v>9.0732467155908852E-2</v>
      </c>
      <c r="W22" s="189">
        <f t="shared" si="1"/>
        <v>7.6344042326927361E-2</v>
      </c>
      <c r="X22" s="189">
        <f t="shared" si="1"/>
        <v>7.8617972951764467E-2</v>
      </c>
      <c r="Y22" s="189">
        <f t="shared" si="1"/>
        <v>7.4678640429382895E-2</v>
      </c>
      <c r="Z22" s="189">
        <f t="shared" si="1"/>
        <v>7.5609712215152003E-2</v>
      </c>
      <c r="AA22" s="189">
        <f t="shared" si="1"/>
        <v>7.2734709494443037E-2</v>
      </c>
      <c r="AB22" s="189">
        <f t="shared" si="1"/>
        <v>7.5164376551451501E-2</v>
      </c>
      <c r="AC22" s="189">
        <f t="shared" si="1"/>
        <v>7.1431455707669886E-2</v>
      </c>
      <c r="AD22" s="189">
        <f t="shared" si="1"/>
        <v>6.8911024709056065E-2</v>
      </c>
      <c r="AE22" s="189">
        <f t="shared" si="1"/>
        <v>7.2504263050001225E-2</v>
      </c>
      <c r="AF22" s="189">
        <f t="shared" si="1"/>
        <v>6.991494687632191E-2</v>
      </c>
      <c r="AG22" s="189">
        <f t="shared" si="1"/>
        <v>7.6876146639599643E-2</v>
      </c>
      <c r="AH22" s="189">
        <f t="shared" si="1"/>
        <v>6.04629241546355E-2</v>
      </c>
      <c r="AI22" s="189">
        <f t="shared" si="1"/>
        <v>0.11834085417017239</v>
      </c>
      <c r="AJ22" s="189">
        <f t="shared" si="1"/>
        <v>8.807779326525815E-2</v>
      </c>
      <c r="AK22" s="189">
        <f t="shared" si="1"/>
        <v>8.427445463649913E-2</v>
      </c>
      <c r="AL22" s="189">
        <f t="shared" si="1"/>
        <v>9.4656063169059002E-2</v>
      </c>
      <c r="AM22" s="189">
        <f t="shared" si="1"/>
        <v>9.2789917744114797E-2</v>
      </c>
    </row>
    <row r="23" spans="1:39">
      <c r="A23" s="150"/>
      <c r="B23" s="150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0"/>
      <c r="X23" s="150"/>
      <c r="Y23" s="150"/>
      <c r="Z23" s="150"/>
      <c r="AA23" s="150"/>
      <c r="AB23" s="150"/>
      <c r="AC23" s="150"/>
      <c r="AD23" s="150"/>
      <c r="AE23" s="150"/>
      <c r="AF23" s="150"/>
      <c r="AG23" s="150"/>
      <c r="AH23" s="150"/>
      <c r="AI23" s="150"/>
      <c r="AJ23" s="150"/>
      <c r="AK23" s="150"/>
      <c r="AL23" s="150"/>
      <c r="AM23" s="150"/>
    </row>
    <row r="24" spans="1:39">
      <c r="A24" s="150"/>
      <c r="B24" s="150"/>
      <c r="C24" s="150"/>
      <c r="D24" s="150"/>
      <c r="E24" s="150"/>
      <c r="F24" s="150"/>
      <c r="G24" s="150"/>
      <c r="H24" s="150"/>
      <c r="I24" s="150"/>
      <c r="J24" s="150"/>
      <c r="K24" s="150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  <c r="X24" s="150"/>
      <c r="Y24" s="150"/>
      <c r="Z24" s="150"/>
      <c r="AA24" s="150"/>
      <c r="AB24" s="150"/>
      <c r="AC24" s="150"/>
      <c r="AD24" s="150"/>
      <c r="AE24" s="150"/>
      <c r="AF24" s="150"/>
      <c r="AG24" s="150"/>
      <c r="AH24" s="150"/>
      <c r="AI24" s="150"/>
      <c r="AJ24" s="150"/>
      <c r="AK24" s="150"/>
      <c r="AL24" s="150"/>
      <c r="AM24" s="150"/>
    </row>
    <row r="25" spans="1:39">
      <c r="A25" s="150"/>
      <c r="B25" s="150"/>
      <c r="C25" s="150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  <c r="Z25" s="150"/>
      <c r="AA25" s="150"/>
      <c r="AB25" s="150"/>
      <c r="AC25" s="150"/>
      <c r="AD25" s="150"/>
      <c r="AE25" s="150"/>
      <c r="AF25" s="150"/>
      <c r="AG25" s="150"/>
      <c r="AH25" s="150"/>
      <c r="AI25" s="150"/>
      <c r="AJ25" s="150"/>
      <c r="AK25" s="150"/>
      <c r="AL25" s="150"/>
      <c r="AM25" s="150"/>
    </row>
    <row r="26" spans="1:39">
      <c r="A26" s="150"/>
      <c r="B26" s="150"/>
      <c r="C26" s="150"/>
      <c r="D26" s="150"/>
      <c r="E26" s="150"/>
      <c r="F26" s="150"/>
      <c r="G26" s="150"/>
      <c r="H26" s="150"/>
      <c r="I26" s="150"/>
      <c r="J26" s="150"/>
      <c r="K26" s="150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AD26" s="150"/>
      <c r="AE26" s="150"/>
      <c r="AF26" s="150"/>
      <c r="AG26" s="150"/>
      <c r="AH26" s="150"/>
      <c r="AI26" s="150"/>
      <c r="AJ26" s="150"/>
      <c r="AK26" s="150"/>
      <c r="AL26" s="150"/>
      <c r="AM26" s="150"/>
    </row>
    <row r="27" spans="1:39">
      <c r="A27" s="150"/>
      <c r="B27" s="150"/>
      <c r="C27" s="150"/>
      <c r="D27" s="150"/>
      <c r="E27" s="150"/>
      <c r="F27" s="153" t="s">
        <v>702</v>
      </c>
      <c r="G27" s="150"/>
      <c r="H27" s="150"/>
      <c r="I27" s="150"/>
      <c r="J27" s="150"/>
      <c r="K27" s="150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0"/>
      <c r="AA27" s="150"/>
      <c r="AB27" s="150"/>
      <c r="AC27" s="150"/>
      <c r="AD27" s="150"/>
      <c r="AE27" s="150"/>
      <c r="AF27" s="150"/>
      <c r="AG27" s="150"/>
      <c r="AH27" s="150"/>
      <c r="AI27" s="150"/>
      <c r="AJ27" s="150"/>
      <c r="AK27" s="150"/>
      <c r="AL27" s="150"/>
      <c r="AM27" s="150"/>
    </row>
    <row r="28" spans="1:39">
      <c r="A28" s="150"/>
      <c r="B28" s="150"/>
      <c r="C28" s="150"/>
      <c r="D28" s="150"/>
      <c r="E28" s="150"/>
      <c r="F28" s="150"/>
      <c r="G28" s="150"/>
      <c r="H28" s="150"/>
      <c r="I28" s="150"/>
      <c r="J28" s="150"/>
      <c r="K28" s="150"/>
      <c r="L28" s="150"/>
      <c r="M28" s="150"/>
      <c r="N28" s="150"/>
      <c r="O28" s="150"/>
      <c r="P28" s="150"/>
      <c r="Q28" s="150"/>
      <c r="R28" s="150"/>
      <c r="S28" s="150"/>
      <c r="T28" s="150"/>
      <c r="U28" s="150"/>
      <c r="V28" s="150"/>
      <c r="W28" s="150"/>
      <c r="X28" s="150"/>
      <c r="Y28" s="150"/>
      <c r="Z28" s="150"/>
      <c r="AA28" s="150"/>
      <c r="AB28" s="150"/>
      <c r="AC28" s="150"/>
      <c r="AD28" s="150"/>
      <c r="AE28" s="150"/>
      <c r="AF28" s="150"/>
      <c r="AG28" s="150"/>
      <c r="AH28" s="150"/>
      <c r="AI28" s="150"/>
      <c r="AJ28" s="150"/>
      <c r="AK28" s="150"/>
      <c r="AL28" s="153" t="s">
        <v>702</v>
      </c>
      <c r="AM28" s="150"/>
    </row>
    <row r="29" spans="1:39">
      <c r="A29" s="150"/>
      <c r="B29" s="150"/>
      <c r="C29" s="150"/>
      <c r="D29" s="150"/>
      <c r="E29" s="150"/>
      <c r="F29" s="150"/>
      <c r="G29" s="150"/>
      <c r="H29" s="150"/>
      <c r="I29" s="150"/>
      <c r="J29" s="150"/>
      <c r="K29" s="150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  <c r="Z29" s="150"/>
      <c r="AA29" s="150"/>
      <c r="AB29" s="150"/>
      <c r="AC29" s="150"/>
      <c r="AD29" s="150"/>
      <c r="AE29" s="150"/>
      <c r="AF29" s="150"/>
      <c r="AG29" s="150"/>
      <c r="AH29" s="150"/>
      <c r="AI29" s="150"/>
      <c r="AJ29" s="150"/>
      <c r="AK29" s="150"/>
      <c r="AL29" s="150"/>
      <c r="AM29" s="150"/>
    </row>
    <row r="30" spans="1:39">
      <c r="A30" s="150"/>
      <c r="B30" s="150"/>
      <c r="C30" s="150"/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  <c r="AF30" s="150"/>
      <c r="AG30" s="150"/>
      <c r="AH30" s="150"/>
      <c r="AI30" s="150"/>
      <c r="AJ30" s="150"/>
      <c r="AK30" s="150"/>
      <c r="AL30" s="150"/>
      <c r="AM30" s="150"/>
    </row>
    <row r="31" spans="1:39">
      <c r="A31" s="150"/>
      <c r="B31" s="150"/>
      <c r="C31" s="150"/>
      <c r="D31" s="150"/>
      <c r="E31" s="150"/>
      <c r="F31" s="150"/>
      <c r="G31" s="150"/>
      <c r="H31" s="150"/>
      <c r="I31" s="150"/>
      <c r="J31" s="150"/>
      <c r="K31" s="150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  <c r="AK31" s="150"/>
      <c r="AL31" s="150"/>
      <c r="AM31" s="150"/>
    </row>
    <row r="32" spans="1:39">
      <c r="A32" s="150"/>
      <c r="B32" s="150"/>
      <c r="C32" s="150"/>
      <c r="D32" s="150"/>
      <c r="E32" s="150"/>
      <c r="F32" s="150"/>
      <c r="G32" s="150"/>
      <c r="H32" s="150"/>
      <c r="I32" s="150"/>
      <c r="J32" s="150"/>
      <c r="K32" s="150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150"/>
      <c r="AA32" s="150"/>
      <c r="AB32" s="150"/>
      <c r="AC32" s="150"/>
      <c r="AD32" s="150"/>
      <c r="AE32" s="150"/>
      <c r="AF32" s="150"/>
      <c r="AG32" s="150"/>
      <c r="AH32" s="150"/>
      <c r="AI32" s="150"/>
      <c r="AJ32" s="150"/>
      <c r="AK32" s="150"/>
      <c r="AL32" s="150"/>
      <c r="AM32" s="150"/>
    </row>
    <row r="33" spans="7:7">
      <c r="G33" s="153" t="s">
        <v>702</v>
      </c>
    </row>
    <row r="34" spans="7:7">
      <c r="G34" s="150"/>
    </row>
    <row r="35" spans="7:7">
      <c r="G35" s="150"/>
    </row>
    <row r="36" spans="7:7">
      <c r="G36" s="150"/>
    </row>
    <row r="37" spans="7:7">
      <c r="G37" s="150"/>
    </row>
    <row r="38" spans="7:7">
      <c r="G38" s="150"/>
    </row>
    <row r="39" spans="7:7">
      <c r="G39" s="150"/>
    </row>
    <row r="40" spans="7:7">
      <c r="G40" s="150"/>
    </row>
    <row r="41" spans="7:7">
      <c r="G41" s="150"/>
    </row>
    <row r="42" spans="7:7">
      <c r="G42" s="150"/>
    </row>
    <row r="43" spans="7:7">
      <c r="G43" s="150"/>
    </row>
    <row r="44" spans="7:7">
      <c r="G44" s="150"/>
    </row>
    <row r="45" spans="7:7">
      <c r="G45" s="150"/>
    </row>
    <row r="46" spans="7:7">
      <c r="G46" s="150"/>
    </row>
    <row r="47" spans="7:7">
      <c r="G47" s="150"/>
    </row>
    <row r="48" spans="7:7">
      <c r="G48" s="150"/>
    </row>
  </sheetData>
  <mergeCells count="25">
    <mergeCell ref="AI2:AM2"/>
    <mergeCell ref="B4:B5"/>
    <mergeCell ref="AG4:AH4"/>
    <mergeCell ref="AI4:AJ4"/>
    <mergeCell ref="AK4:AL4"/>
    <mergeCell ref="U4:V4"/>
    <mergeCell ref="W4:X4"/>
    <mergeCell ref="Y4:Z4"/>
    <mergeCell ref="AA4:AB4"/>
    <mergeCell ref="AC4:AD4"/>
    <mergeCell ref="C4:D4"/>
    <mergeCell ref="E4:F4"/>
    <mergeCell ref="G4:H4"/>
    <mergeCell ref="I4:J4"/>
    <mergeCell ref="K4:L4"/>
    <mergeCell ref="B19:G19"/>
    <mergeCell ref="B2:J2"/>
    <mergeCell ref="K2:R2"/>
    <mergeCell ref="S2:Z2"/>
    <mergeCell ref="AA2:AH2"/>
    <mergeCell ref="M4:N4"/>
    <mergeCell ref="O4:P4"/>
    <mergeCell ref="Q4:R4"/>
    <mergeCell ref="S4:T4"/>
    <mergeCell ref="AE4:AF4"/>
  </mergeCells>
  <pageMargins left="0.511811024" right="0.511811024" top="0.78740157499999996" bottom="0.78740157499999996" header="0.31496062000000002" footer="0.31496062000000002"/>
  <pageSetup paperSize="9" orientation="portrait" horizontalDpi="90" verticalDpi="9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68"/>
  <sheetViews>
    <sheetView workbookViewId="0"/>
  </sheetViews>
  <sheetFormatPr defaultRowHeight="12.75"/>
  <cols>
    <col min="1" max="1" width="49.140625" bestFit="1" customWidth="1"/>
    <col min="2" max="2" width="16.140625" customWidth="1"/>
  </cols>
  <sheetData>
    <row r="1" spans="1:61" ht="15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</row>
    <row r="2" spans="1:61" ht="15">
      <c r="A2" s="1" t="s">
        <v>2</v>
      </c>
      <c r="B2" s="2">
        <v>42949</v>
      </c>
      <c r="C2" s="1"/>
      <c r="D2" s="1" t="s">
        <v>594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</row>
    <row r="4" spans="1:61" ht="1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  <c r="T4" s="1" t="s">
        <v>22</v>
      </c>
      <c r="U4" s="1" t="s">
        <v>23</v>
      </c>
      <c r="V4" s="1" t="s">
        <v>24</v>
      </c>
      <c r="W4" s="1" t="s">
        <v>25</v>
      </c>
      <c r="X4" s="1" t="s">
        <v>26</v>
      </c>
      <c r="Y4" s="1" t="s">
        <v>27</v>
      </c>
      <c r="Z4" s="1" t="s">
        <v>28</v>
      </c>
      <c r="AA4" s="1" t="s">
        <v>29</v>
      </c>
      <c r="AB4" s="1" t="s">
        <v>30</v>
      </c>
      <c r="AC4" s="1" t="s">
        <v>31</v>
      </c>
      <c r="AD4" s="1" t="s">
        <v>32</v>
      </c>
      <c r="AE4" s="1" t="s">
        <v>33</v>
      </c>
      <c r="AF4" s="1" t="s">
        <v>34</v>
      </c>
      <c r="AG4" s="1" t="s">
        <v>35</v>
      </c>
      <c r="AH4" s="1" t="s">
        <v>36</v>
      </c>
      <c r="AI4" s="1" t="s">
        <v>37</v>
      </c>
      <c r="AJ4" s="1" t="s">
        <v>38</v>
      </c>
      <c r="AK4" s="1" t="s">
        <v>39</v>
      </c>
      <c r="AL4" s="1" t="s">
        <v>40</v>
      </c>
      <c r="AM4" s="1" t="s">
        <v>41</v>
      </c>
      <c r="AN4" s="1" t="s">
        <v>42</v>
      </c>
      <c r="AO4" s="1" t="s">
        <v>43</v>
      </c>
      <c r="AP4" s="1" t="s">
        <v>44</v>
      </c>
      <c r="AQ4" s="1" t="s">
        <v>45</v>
      </c>
      <c r="AR4" s="1" t="s">
        <v>46</v>
      </c>
      <c r="AS4" s="1" t="s">
        <v>47</v>
      </c>
      <c r="AT4" s="1" t="s">
        <v>48</v>
      </c>
      <c r="AU4" s="1" t="s">
        <v>49</v>
      </c>
      <c r="AV4" s="1" t="s">
        <v>50</v>
      </c>
      <c r="AW4" s="1" t="s">
        <v>51</v>
      </c>
      <c r="AX4" s="1" t="s">
        <v>52</v>
      </c>
      <c r="AY4" s="1" t="s">
        <v>53</v>
      </c>
      <c r="AZ4" s="1" t="s">
        <v>54</v>
      </c>
      <c r="BA4" s="1" t="s">
        <v>55</v>
      </c>
      <c r="BB4" s="1" t="s">
        <v>56</v>
      </c>
      <c r="BC4" s="1" t="s">
        <v>57</v>
      </c>
      <c r="BD4" s="1" t="s">
        <v>58</v>
      </c>
      <c r="BE4" s="1" t="s">
        <v>59</v>
      </c>
      <c r="BF4" s="1" t="s">
        <v>60</v>
      </c>
      <c r="BG4" s="1" t="s">
        <v>61</v>
      </c>
      <c r="BH4" s="1" t="s">
        <v>62</v>
      </c>
      <c r="BI4" s="1" t="s">
        <v>63</v>
      </c>
    </row>
    <row r="5" spans="1:61" ht="15">
      <c r="A5" s="1" t="s">
        <v>64</v>
      </c>
      <c r="B5" s="1" t="s">
        <v>65</v>
      </c>
      <c r="C5" s="1" t="s">
        <v>66</v>
      </c>
      <c r="D5" s="1" t="s">
        <v>67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</row>
    <row r="6" spans="1:61" ht="15">
      <c r="A6" s="1" t="s">
        <v>68</v>
      </c>
      <c r="B6" s="1" t="s">
        <v>69</v>
      </c>
      <c r="C6" s="1" t="s">
        <v>66</v>
      </c>
      <c r="D6" s="1" t="s">
        <v>67</v>
      </c>
      <c r="E6" s="1"/>
      <c r="F6" s="1">
        <v>67.72</v>
      </c>
      <c r="G6" s="1">
        <v>69.25</v>
      </c>
      <c r="H6" s="1">
        <v>67.599999999999994</v>
      </c>
      <c r="I6" s="1">
        <v>73.52</v>
      </c>
      <c r="J6" s="1">
        <v>76.099999999999994</v>
      </c>
      <c r="K6" s="1">
        <v>74.83</v>
      </c>
      <c r="L6" s="1">
        <v>83.47</v>
      </c>
      <c r="M6" s="1">
        <v>85.48</v>
      </c>
      <c r="N6" s="1">
        <v>87.84</v>
      </c>
      <c r="O6" s="1">
        <v>79.569999999999993</v>
      </c>
      <c r="P6" s="1">
        <v>71.59</v>
      </c>
      <c r="Q6" s="1">
        <v>84.36</v>
      </c>
      <c r="R6" s="1">
        <v>91.71</v>
      </c>
      <c r="S6" s="1">
        <v>95.4</v>
      </c>
      <c r="T6" s="1">
        <v>98.18</v>
      </c>
      <c r="U6" s="1">
        <v>103.45</v>
      </c>
      <c r="V6" s="1">
        <v>86.7</v>
      </c>
      <c r="W6" s="1">
        <v>96.66</v>
      </c>
      <c r="X6" s="1">
        <v>93.48</v>
      </c>
      <c r="Y6" s="1">
        <v>91.23</v>
      </c>
      <c r="Z6" s="1">
        <v>88.72</v>
      </c>
      <c r="AA6" s="1">
        <v>86.12</v>
      </c>
      <c r="AB6" s="1">
        <v>83.77</v>
      </c>
      <c r="AC6" s="1">
        <v>81.98</v>
      </c>
      <c r="AD6" s="1">
        <v>78.540000000000006</v>
      </c>
      <c r="AE6" s="1">
        <v>75.05</v>
      </c>
      <c r="AF6" s="1">
        <v>75.58</v>
      </c>
      <c r="AG6" s="1">
        <v>71.94</v>
      </c>
      <c r="AH6" s="1">
        <v>68.930000000000007</v>
      </c>
      <c r="AI6" s="1">
        <v>68.7</v>
      </c>
      <c r="AJ6" s="1">
        <v>75.36</v>
      </c>
      <c r="AK6" s="1">
        <v>70.900000000000006</v>
      </c>
      <c r="AL6" s="1">
        <v>75.92</v>
      </c>
      <c r="AM6" s="1">
        <v>78.42</v>
      </c>
      <c r="AN6" s="1">
        <v>80.03</v>
      </c>
      <c r="AO6" s="1">
        <v>81.19</v>
      </c>
      <c r="AP6" s="1">
        <v>85.17</v>
      </c>
      <c r="AQ6" s="1">
        <v>89.59</v>
      </c>
      <c r="AR6" s="1">
        <v>82.79</v>
      </c>
      <c r="AS6" s="1">
        <v>68.48</v>
      </c>
      <c r="AT6" s="1">
        <v>71.16</v>
      </c>
      <c r="AU6" s="1">
        <v>87.11</v>
      </c>
      <c r="AV6" s="1">
        <v>97.46</v>
      </c>
      <c r="AW6" s="1">
        <v>86.59</v>
      </c>
      <c r="AX6" s="1">
        <v>109.39</v>
      </c>
      <c r="AY6" s="1">
        <v>104.02</v>
      </c>
      <c r="AZ6" s="1">
        <v>122.09</v>
      </c>
      <c r="BA6" s="1">
        <v>103.3</v>
      </c>
      <c r="BB6" s="1">
        <v>132.08000000000001</v>
      </c>
      <c r="BC6" s="1">
        <v>126.61</v>
      </c>
      <c r="BD6" s="1">
        <v>114.58</v>
      </c>
      <c r="BE6" s="1">
        <v>135.37</v>
      </c>
      <c r="BF6" s="1">
        <v>135.07</v>
      </c>
      <c r="BG6" s="1">
        <v>147.22</v>
      </c>
      <c r="BH6" s="1"/>
      <c r="BI6" s="1"/>
    </row>
    <row r="7" spans="1:61" ht="15">
      <c r="A7" s="1" t="s">
        <v>70</v>
      </c>
      <c r="B7" s="1" t="s">
        <v>71</v>
      </c>
      <c r="C7" s="1" t="s">
        <v>66</v>
      </c>
      <c r="D7" s="1" t="s">
        <v>67</v>
      </c>
      <c r="E7" s="1"/>
      <c r="F7" s="1">
        <v>40.61</v>
      </c>
      <c r="G7" s="1">
        <v>43.32</v>
      </c>
      <c r="H7" s="1">
        <v>42.12</v>
      </c>
      <c r="I7" s="1">
        <v>45.36</v>
      </c>
      <c r="J7" s="1">
        <v>46.88</v>
      </c>
      <c r="K7" s="1">
        <v>48.79</v>
      </c>
      <c r="L7" s="1">
        <v>50.02</v>
      </c>
      <c r="M7" s="1">
        <v>48.73</v>
      </c>
      <c r="N7" s="1">
        <v>52.41</v>
      </c>
      <c r="O7" s="1">
        <v>53.39</v>
      </c>
      <c r="P7" s="1">
        <v>54.74</v>
      </c>
      <c r="Q7" s="1">
        <v>52.31</v>
      </c>
      <c r="R7" s="1">
        <v>53.62</v>
      </c>
      <c r="S7" s="1">
        <v>54.25</v>
      </c>
      <c r="T7" s="1">
        <v>45.61</v>
      </c>
      <c r="U7" s="1">
        <v>37.94</v>
      </c>
      <c r="V7" s="1">
        <v>35.74</v>
      </c>
      <c r="W7" s="1">
        <v>34</v>
      </c>
      <c r="X7" s="1">
        <v>30.94</v>
      </c>
      <c r="Y7" s="1">
        <v>31.1</v>
      </c>
      <c r="Z7" s="1">
        <v>28.33</v>
      </c>
      <c r="AA7" s="1">
        <v>28.35</v>
      </c>
      <c r="AB7" s="1">
        <v>28.47</v>
      </c>
      <c r="AC7" s="1">
        <v>28.75</v>
      </c>
      <c r="AD7" s="1">
        <v>28.71</v>
      </c>
      <c r="AE7" s="1">
        <v>30.03</v>
      </c>
      <c r="AF7" s="1">
        <v>30.42</v>
      </c>
      <c r="AG7" s="1">
        <v>30.38</v>
      </c>
      <c r="AH7" s="1">
        <v>30.08</v>
      </c>
      <c r="AI7" s="1">
        <v>29.27</v>
      </c>
      <c r="AJ7" s="1">
        <v>31.27</v>
      </c>
      <c r="AK7" s="1">
        <v>33.26</v>
      </c>
      <c r="AL7" s="1">
        <v>32.380000000000003</v>
      </c>
      <c r="AM7" s="1">
        <v>39.909999999999997</v>
      </c>
      <c r="AN7" s="1">
        <v>39.26</v>
      </c>
      <c r="AO7" s="1">
        <v>39.770000000000003</v>
      </c>
      <c r="AP7" s="1">
        <v>38.159999999999997</v>
      </c>
      <c r="AQ7" s="1">
        <v>46.56</v>
      </c>
      <c r="AR7" s="1">
        <v>43.13</v>
      </c>
      <c r="AS7" s="1">
        <v>52.53</v>
      </c>
      <c r="AT7" s="1">
        <v>62.98</v>
      </c>
      <c r="AU7" s="1">
        <v>74.349999999999994</v>
      </c>
      <c r="AV7" s="1">
        <v>81.78</v>
      </c>
      <c r="AW7" s="1">
        <v>93.29</v>
      </c>
      <c r="AX7" s="1">
        <v>101.68</v>
      </c>
      <c r="AY7" s="1">
        <v>105.03</v>
      </c>
      <c r="AZ7" s="1">
        <v>120.64</v>
      </c>
      <c r="BA7" s="1">
        <v>129.78</v>
      </c>
      <c r="BB7" s="1">
        <v>171.56</v>
      </c>
      <c r="BC7" s="1">
        <v>181.5</v>
      </c>
      <c r="BD7" s="1">
        <v>201.1</v>
      </c>
      <c r="BE7" s="1">
        <v>158.44</v>
      </c>
      <c r="BF7" s="1">
        <v>227.3</v>
      </c>
      <c r="BG7" s="1">
        <v>193.96</v>
      </c>
      <c r="BH7" s="1"/>
      <c r="BI7" s="1"/>
    </row>
    <row r="8" spans="1:61" ht="15">
      <c r="A8" s="1" t="s">
        <v>72</v>
      </c>
      <c r="B8" s="1" t="s">
        <v>73</v>
      </c>
      <c r="C8" s="1" t="s">
        <v>66</v>
      </c>
      <c r="D8" s="1" t="s">
        <v>67</v>
      </c>
      <c r="E8" s="1"/>
      <c r="F8" s="1">
        <v>37.590000000000003</v>
      </c>
      <c r="G8" s="1">
        <v>41.48</v>
      </c>
      <c r="H8" s="1">
        <v>40.21</v>
      </c>
      <c r="I8" s="1">
        <v>48.35</v>
      </c>
      <c r="J8" s="1">
        <v>43.41</v>
      </c>
      <c r="K8" s="1">
        <v>51.76</v>
      </c>
      <c r="L8" s="1">
        <v>51.31</v>
      </c>
      <c r="M8" s="1">
        <v>53.29</v>
      </c>
      <c r="N8" s="1">
        <v>54.55</v>
      </c>
      <c r="O8" s="1">
        <v>56.46</v>
      </c>
      <c r="P8" s="1">
        <v>57.9</v>
      </c>
      <c r="Q8" s="1">
        <v>61.16</v>
      </c>
      <c r="R8" s="1">
        <v>66.75</v>
      </c>
      <c r="S8" s="1">
        <v>68.069999999999993</v>
      </c>
      <c r="T8" s="1">
        <v>69.45</v>
      </c>
      <c r="U8" s="1">
        <v>77.040000000000006</v>
      </c>
      <c r="V8" s="1">
        <v>81.53</v>
      </c>
      <c r="W8" s="1">
        <v>82.68</v>
      </c>
      <c r="X8" s="1">
        <v>85.29</v>
      </c>
      <c r="Y8" s="1">
        <v>80.19</v>
      </c>
      <c r="Z8" s="1">
        <v>83.86</v>
      </c>
      <c r="AA8" s="1">
        <v>88.13</v>
      </c>
      <c r="AB8" s="1">
        <v>98.63</v>
      </c>
      <c r="AC8" s="1">
        <v>90.14</v>
      </c>
      <c r="AD8" s="1">
        <v>90.08</v>
      </c>
      <c r="AE8" s="1">
        <v>91.03</v>
      </c>
      <c r="AF8" s="1">
        <v>92.58</v>
      </c>
      <c r="AG8" s="1">
        <v>79.010000000000005</v>
      </c>
      <c r="AH8" s="1">
        <v>93.87</v>
      </c>
      <c r="AI8" s="1">
        <v>84.28</v>
      </c>
      <c r="AJ8" s="1">
        <v>61.36</v>
      </c>
      <c r="AK8" s="1">
        <v>67.47</v>
      </c>
      <c r="AL8" s="1">
        <v>79.400000000000006</v>
      </c>
      <c r="AM8" s="1">
        <v>79.37</v>
      </c>
      <c r="AN8" s="1">
        <v>81.569999999999993</v>
      </c>
      <c r="AO8" s="1">
        <v>80.31</v>
      </c>
      <c r="AP8" s="1">
        <v>82.74</v>
      </c>
      <c r="AQ8" s="1">
        <v>89.27</v>
      </c>
      <c r="AR8" s="1">
        <v>81.89</v>
      </c>
      <c r="AS8" s="1">
        <v>86.03</v>
      </c>
      <c r="AT8" s="1">
        <v>88.82</v>
      </c>
      <c r="AU8" s="1">
        <v>86.34</v>
      </c>
      <c r="AV8" s="1">
        <v>91.21</v>
      </c>
      <c r="AW8" s="1">
        <v>97.85</v>
      </c>
      <c r="AX8" s="1">
        <v>97.35</v>
      </c>
      <c r="AY8" s="1">
        <v>104.8</v>
      </c>
      <c r="AZ8" s="1">
        <v>102.13</v>
      </c>
      <c r="BA8" s="1">
        <v>119.13</v>
      </c>
      <c r="BB8" s="1">
        <v>127.63</v>
      </c>
      <c r="BC8" s="1">
        <v>140.25</v>
      </c>
      <c r="BD8" s="1">
        <v>148.94</v>
      </c>
      <c r="BE8" s="1">
        <v>160.71</v>
      </c>
      <c r="BF8" s="1">
        <v>159.38</v>
      </c>
      <c r="BG8" s="1">
        <v>164.67</v>
      </c>
      <c r="BH8" s="1"/>
      <c r="BI8" s="1"/>
    </row>
    <row r="9" spans="1:61" ht="15">
      <c r="A9" s="1" t="s">
        <v>74</v>
      </c>
      <c r="B9" s="1" t="s">
        <v>75</v>
      </c>
      <c r="C9" s="1" t="s">
        <v>66</v>
      </c>
      <c r="D9" s="1" t="s">
        <v>67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</row>
    <row r="10" spans="1:61" ht="15">
      <c r="A10" s="1" t="s">
        <v>76</v>
      </c>
      <c r="B10" s="1" t="s">
        <v>77</v>
      </c>
      <c r="C10" s="1" t="s">
        <v>66</v>
      </c>
      <c r="D10" s="1" t="s">
        <v>67</v>
      </c>
      <c r="E10" s="1"/>
      <c r="F10" s="1">
        <v>25.153762960693999</v>
      </c>
      <c r="G10" s="1">
        <v>29.462016269308052</v>
      </c>
      <c r="H10" s="1">
        <v>30.213973918550327</v>
      </c>
      <c r="I10" s="1">
        <v>30.37578859446095</v>
      </c>
      <c r="J10" s="1">
        <v>31.795426096691493</v>
      </c>
      <c r="K10" s="1">
        <v>28.146561873837914</v>
      </c>
      <c r="L10" s="1">
        <v>30.361695223818657</v>
      </c>
      <c r="M10" s="1">
        <v>33.241427398425976</v>
      </c>
      <c r="N10" s="1">
        <v>32.581464121016289</v>
      </c>
      <c r="O10" s="1">
        <v>32.840734991764315</v>
      </c>
      <c r="P10" s="1">
        <v>36.610814339526172</v>
      </c>
      <c r="Q10" s="1">
        <v>36.904328973224374</v>
      </c>
      <c r="R10" s="1">
        <v>34.586634724597921</v>
      </c>
      <c r="S10" s="1">
        <v>38.833160096808129</v>
      </c>
      <c r="T10" s="1">
        <v>39.761499617419567</v>
      </c>
      <c r="U10" s="1">
        <v>40.177496799056662</v>
      </c>
      <c r="V10" s="1">
        <v>38.225049126258128</v>
      </c>
      <c r="W10" s="1">
        <v>40.873984267226646</v>
      </c>
      <c r="X10" s="1">
        <v>40.672767439972397</v>
      </c>
      <c r="Y10" s="1">
        <v>44.319332562116706</v>
      </c>
      <c r="Z10" s="1">
        <v>43.529391901867108</v>
      </c>
      <c r="AA10" s="1">
        <v>45.139866433530372</v>
      </c>
      <c r="AB10" s="1">
        <v>45.854433936313704</v>
      </c>
      <c r="AC10" s="1">
        <v>45.852186186077112</v>
      </c>
      <c r="AD10" s="1">
        <v>52.692549976166823</v>
      </c>
      <c r="AE10" s="1">
        <v>55.691657995114994</v>
      </c>
      <c r="AF10" s="1">
        <v>54.519282355359088</v>
      </c>
      <c r="AG10" s="1">
        <v>57.940647645388324</v>
      </c>
      <c r="AH10" s="1">
        <v>57.089410859527987</v>
      </c>
      <c r="AI10" s="1">
        <v>60.442890824654796</v>
      </c>
      <c r="AJ10" s="1">
        <v>64.639011039690374</v>
      </c>
      <c r="AK10" s="1">
        <v>66.442764082351758</v>
      </c>
      <c r="AL10" s="1">
        <v>66.925064060687291</v>
      </c>
      <c r="AM10" s="1">
        <v>68.473119710823667</v>
      </c>
      <c r="AN10" s="1">
        <v>67.843522274504835</v>
      </c>
      <c r="AO10" s="1">
        <v>82.452690810456787</v>
      </c>
      <c r="AP10" s="1">
        <v>74.821994226524637</v>
      </c>
      <c r="AQ10" s="1">
        <v>81.231430854710567</v>
      </c>
      <c r="AR10" s="1">
        <v>80.692196412943957</v>
      </c>
      <c r="AS10" s="1">
        <v>81.087584556358237</v>
      </c>
      <c r="AT10" s="1">
        <v>82.746818898156079</v>
      </c>
      <c r="AU10" s="1">
        <v>88.621936216856099</v>
      </c>
      <c r="AV10" s="1">
        <v>94.30210513449444</v>
      </c>
      <c r="AW10" s="1">
        <v>96.31757549020702</v>
      </c>
      <c r="AX10" s="1">
        <v>98.445177507780869</v>
      </c>
      <c r="AY10" s="1">
        <v>105.23724700201238</v>
      </c>
      <c r="AZ10" s="1">
        <v>99.277966142328893</v>
      </c>
      <c r="BA10" s="1">
        <v>101.39614517560567</v>
      </c>
      <c r="BB10" s="1">
        <v>109.09542683041133</v>
      </c>
      <c r="BC10" s="1">
        <v>105.59714391012109</v>
      </c>
      <c r="BD10" s="1">
        <v>110.93826357818031</v>
      </c>
      <c r="BE10" s="1">
        <v>111.35249306200393</v>
      </c>
      <c r="BF10" s="1">
        <v>115.90236899656752</v>
      </c>
      <c r="BG10" s="1"/>
      <c r="BH10" s="1"/>
      <c r="BI10" s="1"/>
    </row>
    <row r="11" spans="1:61" ht="15">
      <c r="A11" s="1" t="s">
        <v>78</v>
      </c>
      <c r="B11" s="1" t="s">
        <v>79</v>
      </c>
      <c r="C11" s="1" t="s">
        <v>66</v>
      </c>
      <c r="D11" s="1" t="s">
        <v>67</v>
      </c>
      <c r="E11" s="1"/>
      <c r="F11" s="1">
        <v>0.85</v>
      </c>
      <c r="G11" s="1">
        <v>0.91</v>
      </c>
      <c r="H11" s="1">
        <v>0.97</v>
      </c>
      <c r="I11" s="1">
        <v>1.03</v>
      </c>
      <c r="J11" s="1">
        <v>1.04</v>
      </c>
      <c r="K11" s="1">
        <v>1.4</v>
      </c>
      <c r="L11" s="1">
        <v>1.52</v>
      </c>
      <c r="M11" s="1">
        <v>1.68</v>
      </c>
      <c r="N11" s="1">
        <v>1.95</v>
      </c>
      <c r="O11" s="1">
        <v>2.2599999999999998</v>
      </c>
      <c r="P11" s="1">
        <v>2.56</v>
      </c>
      <c r="Q11" s="1">
        <v>2.25</v>
      </c>
      <c r="R11" s="1">
        <v>2.67</v>
      </c>
      <c r="S11" s="1">
        <v>4.34</v>
      </c>
      <c r="T11" s="1">
        <v>4.5599999999999996</v>
      </c>
      <c r="U11" s="1">
        <v>5.3</v>
      </c>
      <c r="V11" s="1">
        <v>6.31</v>
      </c>
      <c r="W11" s="1">
        <v>8.77</v>
      </c>
      <c r="X11" s="1">
        <v>10.68</v>
      </c>
      <c r="Y11" s="1">
        <v>12.32</v>
      </c>
      <c r="Z11" s="1">
        <v>14.06</v>
      </c>
      <c r="AA11" s="1">
        <v>18.29</v>
      </c>
      <c r="AB11" s="1">
        <v>20.76</v>
      </c>
      <c r="AC11" s="1">
        <v>18.57</v>
      </c>
      <c r="AD11" s="1">
        <v>18.98</v>
      </c>
      <c r="AE11" s="1">
        <v>18.91</v>
      </c>
      <c r="AF11" s="1">
        <v>18.079999999999998</v>
      </c>
      <c r="AG11" s="1">
        <v>23.92</v>
      </c>
      <c r="AH11" s="1">
        <v>28.8</v>
      </c>
      <c r="AI11" s="1">
        <v>29.8</v>
      </c>
      <c r="AJ11" s="1">
        <v>38.619999999999997</v>
      </c>
      <c r="AK11" s="1">
        <v>51.14</v>
      </c>
      <c r="AL11" s="1">
        <v>54.41</v>
      </c>
      <c r="AM11" s="1">
        <v>57.81</v>
      </c>
      <c r="AN11" s="1">
        <v>70.400000000000006</v>
      </c>
      <c r="AO11" s="1">
        <v>75.849999999999994</v>
      </c>
      <c r="AP11" s="1">
        <v>97.93</v>
      </c>
      <c r="AQ11" s="1">
        <v>98.77</v>
      </c>
      <c r="AR11" s="1">
        <v>163.44</v>
      </c>
      <c r="AS11" s="1">
        <v>200.86</v>
      </c>
      <c r="AT11" s="1">
        <v>113.26</v>
      </c>
      <c r="AU11" s="1">
        <v>105.68</v>
      </c>
      <c r="AV11" s="1">
        <v>94.67</v>
      </c>
      <c r="AW11" s="1">
        <v>105.81</v>
      </c>
      <c r="AX11" s="1">
        <v>103.55</v>
      </c>
      <c r="AY11" s="1">
        <v>90.64</v>
      </c>
      <c r="AZ11" s="1">
        <v>90.36</v>
      </c>
      <c r="BA11" s="1">
        <v>97.34</v>
      </c>
      <c r="BB11" s="1">
        <v>92.94</v>
      </c>
      <c r="BC11" s="1">
        <v>99.12</v>
      </c>
      <c r="BD11" s="1">
        <v>39.28</v>
      </c>
      <c r="BE11" s="1">
        <v>34.549999999999997</v>
      </c>
      <c r="BF11" s="1">
        <v>36.42</v>
      </c>
      <c r="BG11" s="1">
        <v>40.07</v>
      </c>
      <c r="BH11" s="1"/>
      <c r="BI11" s="1"/>
    </row>
    <row r="12" spans="1:61" ht="15">
      <c r="A12" s="1" t="s">
        <v>80</v>
      </c>
      <c r="B12" s="1" t="s">
        <v>81</v>
      </c>
      <c r="C12" s="1" t="s">
        <v>66</v>
      </c>
      <c r="D12" s="1" t="s">
        <v>67</v>
      </c>
      <c r="E12" s="1"/>
      <c r="F12" s="1">
        <v>25.69</v>
      </c>
      <c r="G12" s="1">
        <v>26.33</v>
      </c>
      <c r="H12" s="1">
        <v>29.12</v>
      </c>
      <c r="I12" s="1">
        <v>30.93</v>
      </c>
      <c r="J12" s="1">
        <v>28.09</v>
      </c>
      <c r="K12" s="1">
        <v>29.65</v>
      </c>
      <c r="L12" s="1">
        <v>33.64</v>
      </c>
      <c r="M12" s="1">
        <v>28.81</v>
      </c>
      <c r="N12" s="1">
        <v>30.75</v>
      </c>
      <c r="O12" s="1">
        <v>33.61</v>
      </c>
      <c r="P12" s="1">
        <v>35.14</v>
      </c>
      <c r="Q12" s="1">
        <v>31.64</v>
      </c>
      <c r="R12" s="1">
        <v>35.9</v>
      </c>
      <c r="S12" s="1">
        <v>40.89</v>
      </c>
      <c r="T12" s="1">
        <v>38.909999999999997</v>
      </c>
      <c r="U12" s="1">
        <v>41.76</v>
      </c>
      <c r="V12" s="1">
        <v>41.62</v>
      </c>
      <c r="W12" s="1">
        <v>44.96</v>
      </c>
      <c r="X12" s="1">
        <v>46.9</v>
      </c>
      <c r="Y12" s="1">
        <v>41.43</v>
      </c>
      <c r="Z12" s="1">
        <v>46.83</v>
      </c>
      <c r="AA12" s="1">
        <v>53.75</v>
      </c>
      <c r="AB12" s="1">
        <v>52.19</v>
      </c>
      <c r="AC12" s="1">
        <v>54.19</v>
      </c>
      <c r="AD12" s="1">
        <v>51.75</v>
      </c>
      <c r="AE12" s="1">
        <v>51.61</v>
      </c>
      <c r="AF12" s="1">
        <v>50.79</v>
      </c>
      <c r="AG12" s="1">
        <v>55.88</v>
      </c>
      <c r="AH12" s="1">
        <v>46.3</v>
      </c>
      <c r="AI12" s="1">
        <v>53.11</v>
      </c>
      <c r="AJ12" s="1">
        <v>57</v>
      </c>
      <c r="AK12" s="1">
        <v>57.98</v>
      </c>
      <c r="AL12" s="1">
        <v>54.54</v>
      </c>
      <c r="AM12" s="1">
        <v>58.55</v>
      </c>
      <c r="AN12" s="1">
        <v>65.92</v>
      </c>
      <c r="AO12" s="1">
        <v>63.27</v>
      </c>
      <c r="AP12" s="1">
        <v>71.349999999999994</v>
      </c>
      <c r="AQ12" s="1">
        <v>82.93</v>
      </c>
      <c r="AR12" s="1">
        <v>80.11</v>
      </c>
      <c r="AS12" s="1">
        <v>81.239999999999995</v>
      </c>
      <c r="AT12" s="1">
        <v>86.83</v>
      </c>
      <c r="AU12" s="1">
        <v>88.19</v>
      </c>
      <c r="AV12" s="1">
        <v>92.19</v>
      </c>
      <c r="AW12" s="1">
        <v>90.73</v>
      </c>
      <c r="AX12" s="1">
        <v>106.03</v>
      </c>
      <c r="AY12" s="1">
        <v>103.24</v>
      </c>
      <c r="AZ12" s="1">
        <v>117.75</v>
      </c>
      <c r="BA12" s="1">
        <v>119.3</v>
      </c>
      <c r="BB12" s="1">
        <v>84.55</v>
      </c>
      <c r="BC12" s="1">
        <v>119.29</v>
      </c>
      <c r="BD12" s="1">
        <v>127.17</v>
      </c>
      <c r="BE12" s="1">
        <v>110.37</v>
      </c>
      <c r="BF12" s="1">
        <v>123.93</v>
      </c>
      <c r="BG12" s="1">
        <v>132.01</v>
      </c>
      <c r="BH12" s="1"/>
      <c r="BI12" s="1"/>
    </row>
    <row r="13" spans="1:61" ht="15">
      <c r="A13" s="1" t="s">
        <v>82</v>
      </c>
      <c r="B13" s="1" t="s">
        <v>83</v>
      </c>
      <c r="C13" s="1" t="s">
        <v>66</v>
      </c>
      <c r="D13" s="1" t="s">
        <v>67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>
        <v>66.290000000000006</v>
      </c>
      <c r="AL13" s="1">
        <v>57.81</v>
      </c>
      <c r="AM13" s="1">
        <v>71.3</v>
      </c>
      <c r="AN13" s="1">
        <v>69.64</v>
      </c>
      <c r="AO13" s="1">
        <v>72.5</v>
      </c>
      <c r="AP13" s="1">
        <v>56.23</v>
      </c>
      <c r="AQ13" s="1">
        <v>63.21</v>
      </c>
      <c r="AR13" s="1">
        <v>61.59</v>
      </c>
      <c r="AS13" s="1">
        <v>58.11</v>
      </c>
      <c r="AT13" s="1">
        <v>62.45</v>
      </c>
      <c r="AU13" s="1">
        <v>61.83</v>
      </c>
      <c r="AV13" s="1">
        <v>67.459999999999994</v>
      </c>
      <c r="AW13" s="1">
        <v>84.19</v>
      </c>
      <c r="AX13" s="1">
        <v>107.88</v>
      </c>
      <c r="AY13" s="1">
        <v>107.93</v>
      </c>
      <c r="AZ13" s="1">
        <v>122.31</v>
      </c>
      <c r="BA13" s="1">
        <v>116.65</v>
      </c>
      <c r="BB13" s="1">
        <v>117.82</v>
      </c>
      <c r="BC13" s="1">
        <v>95.15</v>
      </c>
      <c r="BD13" s="1">
        <v>118.58</v>
      </c>
      <c r="BE13" s="1">
        <v>134.62</v>
      </c>
      <c r="BF13" s="1">
        <v>139.77000000000001</v>
      </c>
      <c r="BG13" s="1">
        <v>148.31</v>
      </c>
      <c r="BH13" s="1"/>
      <c r="BI13" s="1"/>
    </row>
    <row r="14" spans="1:61" ht="15">
      <c r="A14" s="1" t="s">
        <v>84</v>
      </c>
      <c r="B14" s="1" t="s">
        <v>85</v>
      </c>
      <c r="C14" s="1" t="s">
        <v>66</v>
      </c>
      <c r="D14" s="1" t="s">
        <v>67</v>
      </c>
      <c r="E14" s="1"/>
      <c r="F14" s="1">
        <v>60.21</v>
      </c>
      <c r="G14" s="1">
        <v>63.41</v>
      </c>
      <c r="H14" s="1">
        <v>67.989999999999995</v>
      </c>
      <c r="I14" s="1">
        <v>65.44</v>
      </c>
      <c r="J14" s="1">
        <v>62.51</v>
      </c>
      <c r="K14" s="1">
        <v>64.3</v>
      </c>
      <c r="L14" s="1">
        <v>70.040000000000006</v>
      </c>
      <c r="M14" s="1">
        <v>71.349999999999994</v>
      </c>
      <c r="N14" s="1">
        <v>78.41</v>
      </c>
      <c r="O14" s="1">
        <v>74.73</v>
      </c>
      <c r="P14" s="1">
        <v>68.650000000000006</v>
      </c>
      <c r="Q14" s="1">
        <v>67.48</v>
      </c>
      <c r="R14" s="1">
        <v>66.47</v>
      </c>
      <c r="S14" s="1">
        <v>62.4</v>
      </c>
      <c r="T14" s="1">
        <v>61.17</v>
      </c>
      <c r="U14" s="1">
        <v>57.49</v>
      </c>
      <c r="V14" s="1">
        <v>55.97</v>
      </c>
      <c r="W14" s="1">
        <v>52.63</v>
      </c>
      <c r="X14" s="1">
        <v>44.11</v>
      </c>
      <c r="Y14" s="1">
        <v>49.11</v>
      </c>
      <c r="Z14" s="1">
        <v>48.8</v>
      </c>
      <c r="AA14" s="1">
        <v>48.9</v>
      </c>
      <c r="AB14" s="1">
        <v>47.47</v>
      </c>
      <c r="AC14" s="1">
        <v>45.05</v>
      </c>
      <c r="AD14" s="1">
        <v>43.51</v>
      </c>
      <c r="AE14" s="1">
        <v>44.58</v>
      </c>
      <c r="AF14" s="1">
        <v>41.07</v>
      </c>
      <c r="AG14" s="1">
        <v>41.01</v>
      </c>
      <c r="AH14" s="1">
        <v>40.799999999999997</v>
      </c>
      <c r="AI14" s="1">
        <v>44.96</v>
      </c>
      <c r="AJ14" s="1">
        <v>42.03</v>
      </c>
      <c r="AK14" s="1">
        <v>44.64</v>
      </c>
      <c r="AL14" s="1">
        <v>49.75</v>
      </c>
      <c r="AM14" s="1">
        <v>53.63</v>
      </c>
      <c r="AN14" s="1">
        <v>56.7</v>
      </c>
      <c r="AO14" s="1">
        <v>61.02</v>
      </c>
      <c r="AP14" s="1">
        <v>64.209999999999994</v>
      </c>
      <c r="AQ14" s="1">
        <v>84.88</v>
      </c>
      <c r="AR14" s="1">
        <v>66.25</v>
      </c>
      <c r="AS14" s="1">
        <v>74.87</v>
      </c>
      <c r="AT14" s="1">
        <v>86.05</v>
      </c>
      <c r="AU14" s="1">
        <v>90.68</v>
      </c>
      <c r="AV14" s="1">
        <v>100.83</v>
      </c>
      <c r="AW14" s="1">
        <v>97.05</v>
      </c>
      <c r="AX14" s="1">
        <v>100.56</v>
      </c>
      <c r="AY14" s="1">
        <v>102.39</v>
      </c>
      <c r="AZ14" s="1">
        <v>104.25</v>
      </c>
      <c r="BA14" s="1">
        <v>106.59</v>
      </c>
      <c r="BB14" s="1">
        <v>109.46</v>
      </c>
      <c r="BC14" s="1">
        <v>111.33</v>
      </c>
      <c r="BD14" s="1">
        <v>109.8</v>
      </c>
      <c r="BE14" s="1">
        <v>105.91</v>
      </c>
      <c r="BF14" s="1">
        <v>114.61</v>
      </c>
      <c r="BG14" s="1">
        <v>113.59</v>
      </c>
      <c r="BH14" s="1"/>
      <c r="BI14" s="1"/>
    </row>
    <row r="15" spans="1:61" ht="15">
      <c r="A15" s="1" t="s">
        <v>86</v>
      </c>
      <c r="B15" s="1" t="s">
        <v>87</v>
      </c>
      <c r="C15" s="1" t="s">
        <v>66</v>
      </c>
      <c r="D15" s="1" t="s">
        <v>67</v>
      </c>
      <c r="E15" s="1"/>
      <c r="F15" s="1">
        <v>195.53</v>
      </c>
      <c r="G15" s="1">
        <v>204.79</v>
      </c>
      <c r="H15" s="1">
        <v>251.07</v>
      </c>
      <c r="I15" s="1">
        <v>250.95</v>
      </c>
      <c r="J15" s="1">
        <v>160.03</v>
      </c>
      <c r="K15" s="1">
        <v>123.17</v>
      </c>
      <c r="L15" s="1">
        <v>102.16</v>
      </c>
      <c r="M15" s="1">
        <v>74.64</v>
      </c>
      <c r="N15" s="1">
        <v>97.65</v>
      </c>
      <c r="O15" s="1">
        <v>101.64</v>
      </c>
      <c r="P15" s="1">
        <v>173.75</v>
      </c>
      <c r="Q15" s="1">
        <v>77.680000000000007</v>
      </c>
      <c r="R15" s="1">
        <v>75.02</v>
      </c>
      <c r="S15" s="1">
        <v>71.67</v>
      </c>
      <c r="T15" s="1">
        <v>77.5</v>
      </c>
      <c r="U15" s="1">
        <v>77.06</v>
      </c>
      <c r="V15" s="1">
        <v>78.08</v>
      </c>
      <c r="W15" s="1">
        <v>81.28</v>
      </c>
      <c r="X15" s="1">
        <v>85.69</v>
      </c>
      <c r="Y15" s="1">
        <v>89.35</v>
      </c>
      <c r="Z15" s="1">
        <v>101.3</v>
      </c>
      <c r="AA15" s="1">
        <v>96.67</v>
      </c>
      <c r="AB15" s="1">
        <v>88.62</v>
      </c>
      <c r="AC15" s="1">
        <v>87.61</v>
      </c>
      <c r="AD15" s="1">
        <v>100.88</v>
      </c>
      <c r="AE15" s="1">
        <v>101.79</v>
      </c>
      <c r="AF15" s="1">
        <v>106.12</v>
      </c>
      <c r="AG15" s="1">
        <v>111.59</v>
      </c>
      <c r="AH15" s="1">
        <v>92.2</v>
      </c>
      <c r="AI15" s="1">
        <v>97.86</v>
      </c>
      <c r="AJ15" s="1">
        <v>105.13</v>
      </c>
      <c r="AK15" s="1">
        <v>105.76</v>
      </c>
      <c r="AL15" s="1">
        <v>104.76</v>
      </c>
      <c r="AM15" s="1">
        <v>104.31</v>
      </c>
      <c r="AN15" s="1">
        <v>102</v>
      </c>
      <c r="AO15" s="1">
        <v>104.37</v>
      </c>
      <c r="AP15" s="1">
        <v>106.38</v>
      </c>
      <c r="AQ15" s="1">
        <v>105.37</v>
      </c>
      <c r="AR15" s="1">
        <v>108.05</v>
      </c>
      <c r="AS15" s="1">
        <v>107.91</v>
      </c>
      <c r="AT15" s="1">
        <v>107.23</v>
      </c>
      <c r="AU15" s="1">
        <v>111.66</v>
      </c>
      <c r="AV15" s="1">
        <v>113.1</v>
      </c>
      <c r="AW15" s="1">
        <v>116.28</v>
      </c>
      <c r="AX15" s="1">
        <v>88.8</v>
      </c>
      <c r="AY15" s="1">
        <v>94.91</v>
      </c>
      <c r="AZ15" s="1">
        <v>101.82</v>
      </c>
      <c r="BA15" s="1">
        <v>106.09</v>
      </c>
      <c r="BB15" s="1">
        <v>108.15</v>
      </c>
      <c r="BC15" s="1">
        <v>109.81</v>
      </c>
      <c r="BD15" s="1">
        <v>110.57</v>
      </c>
      <c r="BE15" s="1">
        <v>107</v>
      </c>
      <c r="BF15" s="1">
        <v>109.01</v>
      </c>
      <c r="BG15" s="1">
        <v>111.06</v>
      </c>
      <c r="BH15" s="1"/>
      <c r="BI15" s="1"/>
    </row>
    <row r="16" spans="1:61" ht="15">
      <c r="A16" s="1" t="s">
        <v>88</v>
      </c>
      <c r="B16" s="1" t="s">
        <v>89</v>
      </c>
      <c r="C16" s="1" t="s">
        <v>66</v>
      </c>
      <c r="D16" s="1" t="s">
        <v>67</v>
      </c>
      <c r="E16" s="1"/>
      <c r="F16" s="1">
        <v>24.96</v>
      </c>
      <c r="G16" s="1">
        <v>29.85</v>
      </c>
      <c r="H16" s="1">
        <v>30.23</v>
      </c>
      <c r="I16" s="1">
        <v>34.229999999999997</v>
      </c>
      <c r="J16" s="1">
        <v>28.92</v>
      </c>
      <c r="K16" s="1">
        <v>40.14</v>
      </c>
      <c r="L16" s="1">
        <v>31.14</v>
      </c>
      <c r="M16" s="1">
        <v>44.97</v>
      </c>
      <c r="N16" s="1">
        <v>37.61</v>
      </c>
      <c r="O16" s="1">
        <v>36.83</v>
      </c>
      <c r="P16" s="1">
        <v>39.64</v>
      </c>
      <c r="Q16" s="1">
        <v>35.74</v>
      </c>
      <c r="R16" s="1">
        <v>43.71</v>
      </c>
      <c r="S16" s="1">
        <v>42.34</v>
      </c>
      <c r="T16" s="1">
        <v>45.85</v>
      </c>
      <c r="U16" s="1">
        <v>44.77</v>
      </c>
      <c r="V16" s="1">
        <v>40.71</v>
      </c>
      <c r="W16" s="1">
        <v>56.76</v>
      </c>
      <c r="X16" s="1">
        <v>54.56</v>
      </c>
      <c r="Y16" s="1">
        <v>46.62</v>
      </c>
      <c r="Z16" s="1">
        <v>57.96</v>
      </c>
      <c r="AA16" s="1">
        <v>45.18</v>
      </c>
      <c r="AB16" s="1">
        <v>67.72</v>
      </c>
      <c r="AC16" s="1">
        <v>67.11</v>
      </c>
      <c r="AD16" s="1">
        <v>65.790000000000006</v>
      </c>
      <c r="AE16" s="1">
        <v>65.510000000000005</v>
      </c>
      <c r="AF16" s="1">
        <v>58.26</v>
      </c>
      <c r="AG16" s="1">
        <v>64.5</v>
      </c>
      <c r="AH16" s="1">
        <v>65.84</v>
      </c>
      <c r="AI16" s="1">
        <v>66.69</v>
      </c>
      <c r="AJ16" s="1">
        <v>62.97</v>
      </c>
      <c r="AK16" s="1">
        <v>75.5</v>
      </c>
      <c r="AL16" s="1">
        <v>77.45</v>
      </c>
      <c r="AM16" s="1">
        <v>60.91</v>
      </c>
      <c r="AN16" s="1">
        <v>81.34</v>
      </c>
      <c r="AO16" s="1">
        <v>97.72</v>
      </c>
      <c r="AP16" s="1">
        <v>95.9</v>
      </c>
      <c r="AQ16" s="1">
        <v>104.23</v>
      </c>
      <c r="AR16" s="1">
        <v>113.06</v>
      </c>
      <c r="AS16" s="1">
        <v>108.12</v>
      </c>
      <c r="AT16" s="1">
        <v>116.62</v>
      </c>
      <c r="AU16" s="1">
        <v>81.2</v>
      </c>
      <c r="AV16" s="1">
        <v>110.17</v>
      </c>
      <c r="AW16" s="1">
        <v>101.14</v>
      </c>
      <c r="AX16" s="1">
        <v>116.81</v>
      </c>
      <c r="AY16" s="1">
        <v>82.05</v>
      </c>
      <c r="AZ16" s="1">
        <v>82.66</v>
      </c>
      <c r="BA16" s="1">
        <v>99.4</v>
      </c>
      <c r="BB16" s="1">
        <v>101.93</v>
      </c>
      <c r="BC16" s="1">
        <v>102.37</v>
      </c>
      <c r="BD16" s="1">
        <v>122.19</v>
      </c>
      <c r="BE16" s="1">
        <v>137.69</v>
      </c>
      <c r="BF16" s="1">
        <v>127.49</v>
      </c>
      <c r="BG16" s="1">
        <v>126.06</v>
      </c>
      <c r="BH16" s="1"/>
      <c r="BI16" s="1"/>
    </row>
    <row r="17" spans="1:59" ht="15">
      <c r="A17" s="1" t="s">
        <v>90</v>
      </c>
      <c r="B17" s="1" t="s">
        <v>91</v>
      </c>
      <c r="C17" s="1" t="s">
        <v>66</v>
      </c>
      <c r="D17" s="1" t="s">
        <v>67</v>
      </c>
      <c r="E17" s="1"/>
      <c r="F17" s="1">
        <v>86.38</v>
      </c>
      <c r="G17" s="1">
        <v>76.5</v>
      </c>
      <c r="H17" s="1">
        <v>87.87</v>
      </c>
      <c r="I17" s="1">
        <v>93.3</v>
      </c>
      <c r="J17" s="1">
        <v>65.42</v>
      </c>
      <c r="K17" s="1">
        <v>83.96</v>
      </c>
      <c r="L17" s="1">
        <v>88.38</v>
      </c>
      <c r="M17" s="1">
        <v>95.8</v>
      </c>
      <c r="N17" s="1">
        <v>90.21</v>
      </c>
      <c r="O17" s="1">
        <v>89.09</v>
      </c>
      <c r="P17" s="1">
        <v>82.75</v>
      </c>
      <c r="Q17" s="1">
        <v>78.48</v>
      </c>
      <c r="R17" s="1">
        <v>86.81</v>
      </c>
      <c r="S17" s="1">
        <v>85.84</v>
      </c>
      <c r="T17" s="1">
        <v>86.07</v>
      </c>
      <c r="U17" s="1">
        <v>88.09</v>
      </c>
      <c r="V17" s="1">
        <v>81.540000000000006</v>
      </c>
      <c r="W17" s="1">
        <v>88.76</v>
      </c>
      <c r="X17" s="1">
        <v>84.89</v>
      </c>
      <c r="Y17" s="1">
        <v>93.2</v>
      </c>
      <c r="Z17" s="1">
        <v>82.09</v>
      </c>
      <c r="AA17" s="1">
        <v>107.96</v>
      </c>
      <c r="AB17" s="1">
        <v>91.77</v>
      </c>
      <c r="AC17" s="1">
        <v>93.04</v>
      </c>
      <c r="AD17" s="1">
        <v>84.57</v>
      </c>
      <c r="AE17" s="1">
        <v>86.79</v>
      </c>
      <c r="AF17" s="1">
        <v>82.04</v>
      </c>
      <c r="AG17" s="1">
        <v>98.09</v>
      </c>
      <c r="AH17" s="1">
        <v>88.85</v>
      </c>
      <c r="AI17" s="1">
        <v>89.96</v>
      </c>
      <c r="AJ17" s="1">
        <v>87.23</v>
      </c>
      <c r="AK17" s="1">
        <v>79.95</v>
      </c>
      <c r="AL17" s="1">
        <v>82.68</v>
      </c>
      <c r="AM17" s="1">
        <v>83.85</v>
      </c>
      <c r="AN17" s="1">
        <v>86.64</v>
      </c>
      <c r="AO17" s="1">
        <v>86.42</v>
      </c>
      <c r="AP17" s="1">
        <v>93.5</v>
      </c>
      <c r="AQ17" s="1">
        <v>95.68</v>
      </c>
      <c r="AR17" s="1">
        <v>98.37</v>
      </c>
      <c r="AS17" s="1">
        <v>93.89</v>
      </c>
      <c r="AT17" s="1">
        <v>97.07</v>
      </c>
      <c r="AU17" s="1">
        <v>95.21</v>
      </c>
      <c r="AV17" s="1">
        <v>92.37</v>
      </c>
      <c r="AW17" s="1">
        <v>106.05</v>
      </c>
      <c r="AX17" s="1">
        <v>99.46</v>
      </c>
      <c r="AY17" s="1">
        <v>94.49</v>
      </c>
      <c r="AZ17" s="1">
        <v>98.88</v>
      </c>
      <c r="BA17" s="1">
        <v>110.05</v>
      </c>
      <c r="BB17" s="1">
        <v>103.49</v>
      </c>
      <c r="BC17" s="1">
        <v>101.47</v>
      </c>
      <c r="BD17" s="1">
        <v>118.94</v>
      </c>
      <c r="BE17" s="1">
        <v>98.74</v>
      </c>
      <c r="BF17" s="1">
        <v>99.1</v>
      </c>
      <c r="BG17" s="1">
        <v>115.45</v>
      </c>
    </row>
    <row r="18" spans="1:59" ht="15">
      <c r="A18" s="1" t="s">
        <v>92</v>
      </c>
      <c r="B18" s="1" t="s">
        <v>93</v>
      </c>
      <c r="C18" s="1" t="s">
        <v>66</v>
      </c>
      <c r="D18" s="1" t="s">
        <v>67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>
        <v>95.64</v>
      </c>
      <c r="AL18" s="1">
        <v>78</v>
      </c>
      <c r="AM18" s="1">
        <v>68</v>
      </c>
      <c r="AN18" s="1">
        <v>62.49</v>
      </c>
      <c r="AO18" s="1">
        <v>64.349999999999994</v>
      </c>
      <c r="AP18" s="1">
        <v>53.71</v>
      </c>
      <c r="AQ18" s="1">
        <v>55.68</v>
      </c>
      <c r="AR18" s="1">
        <v>62.16</v>
      </c>
      <c r="AS18" s="1">
        <v>71.739999999999995</v>
      </c>
      <c r="AT18" s="1">
        <v>80.739999999999995</v>
      </c>
      <c r="AU18" s="1">
        <v>84.5</v>
      </c>
      <c r="AV18" s="1">
        <v>89.84</v>
      </c>
      <c r="AW18" s="1">
        <v>88.74</v>
      </c>
      <c r="AX18" s="1">
        <v>106.59</v>
      </c>
      <c r="AY18" s="1">
        <v>104.67</v>
      </c>
      <c r="AZ18" s="1">
        <v>102.83</v>
      </c>
      <c r="BA18" s="1">
        <v>108.78</v>
      </c>
      <c r="BB18" s="1">
        <v>111.62</v>
      </c>
      <c r="BC18" s="1">
        <v>101.42</v>
      </c>
      <c r="BD18" s="1">
        <v>112.05</v>
      </c>
      <c r="BE18" s="1">
        <v>117.49</v>
      </c>
      <c r="BF18" s="1">
        <v>120.08</v>
      </c>
      <c r="BG18" s="1">
        <v>115.48</v>
      </c>
    </row>
    <row r="19" spans="1:59" ht="15">
      <c r="A19" s="1" t="s">
        <v>94</v>
      </c>
      <c r="B19" s="1" t="s">
        <v>95</v>
      </c>
      <c r="C19" s="1" t="s">
        <v>66</v>
      </c>
      <c r="D19" s="1" t="s">
        <v>67</v>
      </c>
      <c r="E19" s="1"/>
      <c r="F19" s="1">
        <v>54.84</v>
      </c>
      <c r="G19" s="1">
        <v>54.68</v>
      </c>
      <c r="H19" s="1">
        <v>54.67</v>
      </c>
      <c r="I19" s="1">
        <v>60.44</v>
      </c>
      <c r="J19" s="1">
        <v>60.02</v>
      </c>
      <c r="K19" s="1">
        <v>60.23</v>
      </c>
      <c r="L19" s="1">
        <v>62.92</v>
      </c>
      <c r="M19" s="1">
        <v>64.41</v>
      </c>
      <c r="N19" s="1">
        <v>63.39</v>
      </c>
      <c r="O19" s="1">
        <v>64.819999999999993</v>
      </c>
      <c r="P19" s="1">
        <v>66.8</v>
      </c>
      <c r="Q19" s="1">
        <v>59.7</v>
      </c>
      <c r="R19" s="1">
        <v>67.760000000000005</v>
      </c>
      <c r="S19" s="1">
        <v>63.19</v>
      </c>
      <c r="T19" s="1">
        <v>68.03</v>
      </c>
      <c r="U19" s="1">
        <v>69.11</v>
      </c>
      <c r="V19" s="1">
        <v>71.25</v>
      </c>
      <c r="W19" s="1">
        <v>66.41</v>
      </c>
      <c r="X19" s="1">
        <v>67.53</v>
      </c>
      <c r="Y19" s="1">
        <v>65.86</v>
      </c>
      <c r="Z19" s="1">
        <v>73.58</v>
      </c>
      <c r="AA19" s="1">
        <v>69.91</v>
      </c>
      <c r="AB19" s="1">
        <v>69.98</v>
      </c>
      <c r="AC19" s="1">
        <v>68.81</v>
      </c>
      <c r="AD19" s="1">
        <v>79.34</v>
      </c>
      <c r="AE19" s="1">
        <v>82.71</v>
      </c>
      <c r="AF19" s="1">
        <v>85.61</v>
      </c>
      <c r="AG19" s="1">
        <v>87.52</v>
      </c>
      <c r="AH19" s="1">
        <v>82.02</v>
      </c>
      <c r="AI19" s="1">
        <v>89.05</v>
      </c>
      <c r="AJ19" s="1">
        <v>91.72</v>
      </c>
      <c r="AK19" s="1">
        <v>94.17</v>
      </c>
      <c r="AL19" s="1">
        <v>91.11</v>
      </c>
      <c r="AM19" s="1">
        <v>79.59</v>
      </c>
      <c r="AN19" s="1">
        <v>82.82</v>
      </c>
      <c r="AO19" s="1">
        <v>84.56</v>
      </c>
      <c r="AP19" s="1">
        <v>84.75</v>
      </c>
      <c r="AQ19" s="1">
        <v>78.91</v>
      </c>
      <c r="AR19" s="1">
        <v>82.02</v>
      </c>
      <c r="AS19" s="1">
        <v>85.82</v>
      </c>
      <c r="AT19" s="1">
        <v>93.84</v>
      </c>
      <c r="AU19" s="1">
        <v>106.23</v>
      </c>
      <c r="AV19" s="1">
        <v>94.92</v>
      </c>
      <c r="AW19" s="1">
        <v>107.37</v>
      </c>
      <c r="AX19" s="1">
        <v>91.14</v>
      </c>
      <c r="AY19" s="1">
        <v>101.49</v>
      </c>
      <c r="AZ19" s="1">
        <v>93.05</v>
      </c>
      <c r="BA19" s="1">
        <v>101.09</v>
      </c>
      <c r="BB19" s="1">
        <v>98.73</v>
      </c>
      <c r="BC19" s="1">
        <v>107.39</v>
      </c>
      <c r="BD19" s="1">
        <v>100.36</v>
      </c>
      <c r="BE19" s="1">
        <v>86.26</v>
      </c>
      <c r="BF19" s="1">
        <v>128.08000000000001</v>
      </c>
      <c r="BG19" s="1">
        <v>108.35</v>
      </c>
    </row>
    <row r="20" spans="1:59" ht="15">
      <c r="A20" s="1" t="s">
        <v>96</v>
      </c>
      <c r="B20" s="1" t="s">
        <v>97</v>
      </c>
      <c r="C20" s="1" t="s">
        <v>66</v>
      </c>
      <c r="D20" s="1" t="s">
        <v>67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>
        <v>102.26</v>
      </c>
      <c r="AT20" s="1">
        <v>88.98</v>
      </c>
      <c r="AU20" s="1">
        <v>97.75</v>
      </c>
      <c r="AV20" s="1">
        <v>97.98</v>
      </c>
      <c r="AW20" s="1">
        <v>108.73</v>
      </c>
      <c r="AX20" s="1">
        <v>100.9</v>
      </c>
      <c r="AY20" s="1">
        <v>90.37</v>
      </c>
      <c r="AZ20" s="1">
        <v>95.43</v>
      </c>
      <c r="BA20" s="1">
        <v>92.62</v>
      </c>
      <c r="BB20" s="1">
        <v>100.15</v>
      </c>
      <c r="BC20" s="1">
        <v>98.8</v>
      </c>
      <c r="BD20" s="1">
        <v>100.17</v>
      </c>
      <c r="BE20" s="1">
        <v>88.28</v>
      </c>
      <c r="BF20" s="1">
        <v>94.8</v>
      </c>
      <c r="BG20" s="1">
        <v>107.39</v>
      </c>
    </row>
    <row r="21" spans="1:59" ht="15">
      <c r="A21" s="1" t="s">
        <v>98</v>
      </c>
      <c r="B21" s="1" t="s">
        <v>99</v>
      </c>
      <c r="C21" s="1" t="s">
        <v>66</v>
      </c>
      <c r="D21" s="1" t="s">
        <v>67</v>
      </c>
      <c r="E21" s="1"/>
      <c r="F21" s="1">
        <v>19.98</v>
      </c>
      <c r="G21" s="1">
        <v>18.11</v>
      </c>
      <c r="H21" s="1">
        <v>17.96</v>
      </c>
      <c r="I21" s="1">
        <v>18.89</v>
      </c>
      <c r="J21" s="1">
        <v>19.73</v>
      </c>
      <c r="K21" s="1">
        <v>18.600000000000001</v>
      </c>
      <c r="L21" s="1">
        <v>20.87</v>
      </c>
      <c r="M21" s="1">
        <v>23.08</v>
      </c>
      <c r="N21" s="1">
        <v>22.03</v>
      </c>
      <c r="O21" s="1">
        <v>23.44</v>
      </c>
      <c r="P21" s="1">
        <v>24</v>
      </c>
      <c r="Q21" s="1">
        <v>24.19</v>
      </c>
      <c r="R21" s="1">
        <v>24.61</v>
      </c>
      <c r="S21" s="1">
        <v>22.01</v>
      </c>
      <c r="T21" s="1">
        <v>21.15</v>
      </c>
      <c r="U21" s="1">
        <v>25.23</v>
      </c>
      <c r="V21" s="1">
        <v>24.11</v>
      </c>
      <c r="W21" s="1">
        <v>26.96</v>
      </c>
      <c r="X21" s="1">
        <v>28.68</v>
      </c>
      <c r="Y21" s="1">
        <v>26.17</v>
      </c>
      <c r="Z21" s="1">
        <v>25.24</v>
      </c>
      <c r="AA21" s="1">
        <v>25.71</v>
      </c>
      <c r="AB21" s="1">
        <v>25.69</v>
      </c>
      <c r="AC21" s="1">
        <v>35.24</v>
      </c>
      <c r="AD21" s="1">
        <v>34.76</v>
      </c>
      <c r="AE21" s="1">
        <v>39.35</v>
      </c>
      <c r="AF21" s="1">
        <v>32.58</v>
      </c>
      <c r="AG21" s="1">
        <v>41.74</v>
      </c>
      <c r="AH21" s="1">
        <v>43.59</v>
      </c>
      <c r="AI21" s="1">
        <v>46.31</v>
      </c>
      <c r="AJ21" s="1">
        <v>51.6</v>
      </c>
      <c r="AK21" s="1">
        <v>51.23</v>
      </c>
      <c r="AL21" s="1">
        <v>58.11</v>
      </c>
      <c r="AM21" s="1">
        <v>59.37</v>
      </c>
      <c r="AN21" s="1">
        <v>65.569999999999993</v>
      </c>
      <c r="AO21" s="1">
        <v>74.260000000000005</v>
      </c>
      <c r="AP21" s="1">
        <v>78.52</v>
      </c>
      <c r="AQ21" s="1">
        <v>80.41</v>
      </c>
      <c r="AR21" s="1">
        <v>83.58</v>
      </c>
      <c r="AS21" s="1">
        <v>90.49</v>
      </c>
      <c r="AT21" s="1">
        <v>89.81</v>
      </c>
      <c r="AU21" s="1">
        <v>98.75</v>
      </c>
      <c r="AV21" s="1">
        <v>101.71</v>
      </c>
      <c r="AW21" s="1">
        <v>106.85</v>
      </c>
      <c r="AX21" s="1">
        <v>101.75</v>
      </c>
      <c r="AY21" s="1">
        <v>91.4</v>
      </c>
      <c r="AZ21" s="1">
        <v>95.3</v>
      </c>
      <c r="BA21" s="1">
        <v>114.55</v>
      </c>
      <c r="BB21" s="1">
        <v>112.94</v>
      </c>
      <c r="BC21" s="1">
        <v>116.98</v>
      </c>
      <c r="BD21" s="1">
        <v>129.06</v>
      </c>
      <c r="BE21" s="1">
        <v>135.93</v>
      </c>
      <c r="BF21" s="1">
        <v>146.35</v>
      </c>
      <c r="BG21" s="1">
        <v>169.8</v>
      </c>
    </row>
    <row r="22" spans="1:59" ht="15">
      <c r="A22" s="1" t="s">
        <v>100</v>
      </c>
      <c r="B22" s="1" t="s">
        <v>101</v>
      </c>
      <c r="C22" s="1" t="s">
        <v>66</v>
      </c>
      <c r="D22" s="1" t="s">
        <v>67</v>
      </c>
      <c r="E22" s="1"/>
      <c r="F22" s="1">
        <v>16.989999999999998</v>
      </c>
      <c r="G22" s="1">
        <v>19.41</v>
      </c>
      <c r="H22" s="1">
        <v>19.399999999999999</v>
      </c>
      <c r="I22" s="1">
        <v>21.74</v>
      </c>
      <c r="J22" s="1">
        <v>20.83</v>
      </c>
      <c r="K22" s="1">
        <v>22.11</v>
      </c>
      <c r="L22" s="1">
        <v>22.93</v>
      </c>
      <c r="M22" s="1">
        <v>25.04</v>
      </c>
      <c r="N22" s="1">
        <v>24.18</v>
      </c>
      <c r="O22" s="1">
        <v>24.09</v>
      </c>
      <c r="P22" s="1">
        <v>21.77</v>
      </c>
      <c r="Q22" s="1">
        <v>21.72</v>
      </c>
      <c r="R22" s="1">
        <v>20.55</v>
      </c>
      <c r="S22" s="1">
        <v>25.35</v>
      </c>
      <c r="T22" s="1">
        <v>29.2</v>
      </c>
      <c r="U22" s="1">
        <v>26.12</v>
      </c>
      <c r="V22" s="1">
        <v>26.35</v>
      </c>
      <c r="W22" s="1">
        <v>29.2</v>
      </c>
      <c r="X22" s="1">
        <v>30.96</v>
      </c>
      <c r="Y22" s="1">
        <v>28.05</v>
      </c>
      <c r="Z22" s="1">
        <v>32.18</v>
      </c>
      <c r="AA22" s="1">
        <v>32.39</v>
      </c>
      <c r="AB22" s="1">
        <v>32.1</v>
      </c>
      <c r="AC22" s="1">
        <v>32.46</v>
      </c>
      <c r="AD22" s="1">
        <v>42.51</v>
      </c>
      <c r="AE22" s="1">
        <v>50.77</v>
      </c>
      <c r="AF22" s="1">
        <v>44.65</v>
      </c>
      <c r="AG22" s="1">
        <v>53.01</v>
      </c>
      <c r="AH22" s="1">
        <v>50.08</v>
      </c>
      <c r="AI22" s="1">
        <v>45.85</v>
      </c>
      <c r="AJ22" s="1">
        <v>57.38</v>
      </c>
      <c r="AK22" s="1">
        <v>59.46</v>
      </c>
      <c r="AL22" s="1">
        <v>59.72</v>
      </c>
      <c r="AM22" s="1">
        <v>56.55</v>
      </c>
      <c r="AN22" s="1">
        <v>56.57</v>
      </c>
      <c r="AO22" s="1">
        <v>64.319999999999993</v>
      </c>
      <c r="AP22" s="1">
        <v>61.78</v>
      </c>
      <c r="AQ22" s="1">
        <v>74.94</v>
      </c>
      <c r="AR22" s="1">
        <v>74.11</v>
      </c>
      <c r="AS22" s="1">
        <v>59.02</v>
      </c>
      <c r="AT22" s="1">
        <v>83.5</v>
      </c>
      <c r="AU22" s="1">
        <v>86.3</v>
      </c>
      <c r="AV22" s="1">
        <v>97.12</v>
      </c>
      <c r="AW22" s="1">
        <v>85.39</v>
      </c>
      <c r="AX22" s="1">
        <v>105.57</v>
      </c>
      <c r="AY22" s="1">
        <v>109.04</v>
      </c>
      <c r="AZ22" s="1">
        <v>79.739999999999995</v>
      </c>
      <c r="BA22" s="1">
        <v>122.7</v>
      </c>
      <c r="BB22" s="1">
        <v>102.88</v>
      </c>
      <c r="BC22" s="1">
        <v>123.91</v>
      </c>
      <c r="BD22" s="1">
        <v>105.33</v>
      </c>
      <c r="BE22" s="1">
        <v>131.91999999999999</v>
      </c>
      <c r="BF22" s="1">
        <v>145.61000000000001</v>
      </c>
      <c r="BG22" s="1">
        <v>148.47</v>
      </c>
    </row>
    <row r="23" spans="1:59" ht="15">
      <c r="A23" s="1" t="s">
        <v>102</v>
      </c>
      <c r="B23" s="1" t="s">
        <v>103</v>
      </c>
      <c r="C23" s="1" t="s">
        <v>66</v>
      </c>
      <c r="D23" s="1" t="s">
        <v>67</v>
      </c>
      <c r="E23" s="1"/>
      <c r="F23" s="1">
        <v>39.19</v>
      </c>
      <c r="G23" s="1">
        <v>36.83</v>
      </c>
      <c r="H23" s="1">
        <v>41.89</v>
      </c>
      <c r="I23" s="1">
        <v>41.76</v>
      </c>
      <c r="J23" s="1">
        <v>42.58</v>
      </c>
      <c r="K23" s="1">
        <v>40.32</v>
      </c>
      <c r="L23" s="1">
        <v>46.18</v>
      </c>
      <c r="M23" s="1">
        <v>46.63</v>
      </c>
      <c r="N23" s="1">
        <v>49.14</v>
      </c>
      <c r="O23" s="1">
        <v>46.12</v>
      </c>
      <c r="P23" s="1">
        <v>41.53</v>
      </c>
      <c r="Q23" s="1">
        <v>41.45</v>
      </c>
      <c r="R23" s="1">
        <v>46.36</v>
      </c>
      <c r="S23" s="1">
        <v>43.83</v>
      </c>
      <c r="T23" s="1">
        <v>48.96</v>
      </c>
      <c r="U23" s="1">
        <v>46.43</v>
      </c>
      <c r="V23" s="1">
        <v>50.29</v>
      </c>
      <c r="W23" s="1">
        <v>51.31</v>
      </c>
      <c r="X23" s="1">
        <v>50.26</v>
      </c>
      <c r="Y23" s="1">
        <v>53.47</v>
      </c>
      <c r="Z23" s="1">
        <v>53</v>
      </c>
      <c r="AA23" s="1">
        <v>55.21</v>
      </c>
      <c r="AB23" s="1">
        <v>56.48</v>
      </c>
      <c r="AC23" s="1">
        <v>56.73</v>
      </c>
      <c r="AD23" s="1">
        <v>59.15</v>
      </c>
      <c r="AE23" s="1">
        <v>59.95</v>
      </c>
      <c r="AF23" s="1">
        <v>59.1</v>
      </c>
      <c r="AG23" s="1">
        <v>59.16</v>
      </c>
      <c r="AH23" s="1">
        <v>65.44</v>
      </c>
      <c r="AI23" s="1">
        <v>65.77</v>
      </c>
      <c r="AJ23" s="1">
        <v>67.33</v>
      </c>
      <c r="AK23" s="1">
        <v>67.95</v>
      </c>
      <c r="AL23" s="1">
        <v>67.19</v>
      </c>
      <c r="AM23" s="1">
        <v>63.92</v>
      </c>
      <c r="AN23" s="1">
        <v>66.2</v>
      </c>
      <c r="AO23" s="1">
        <v>70.03</v>
      </c>
      <c r="AP23" s="1">
        <v>70.67</v>
      </c>
      <c r="AQ23" s="1">
        <v>73.25</v>
      </c>
      <c r="AR23" s="1">
        <v>84.16</v>
      </c>
      <c r="AS23" s="1">
        <v>90.6</v>
      </c>
      <c r="AT23" s="1">
        <v>88.29</v>
      </c>
      <c r="AU23" s="1">
        <v>90.56</v>
      </c>
      <c r="AV23" s="1">
        <v>92.86</v>
      </c>
      <c r="AW23" s="1">
        <v>90.29</v>
      </c>
      <c r="AX23" s="1">
        <v>103.06</v>
      </c>
      <c r="AY23" s="1">
        <v>106.65</v>
      </c>
      <c r="AZ23" s="1">
        <v>113</v>
      </c>
      <c r="BA23" s="1">
        <v>122.16</v>
      </c>
      <c r="BB23" s="1">
        <v>123.08</v>
      </c>
      <c r="BC23" s="1">
        <v>131.37</v>
      </c>
      <c r="BD23" s="1">
        <v>135.07</v>
      </c>
      <c r="BE23" s="1">
        <v>135.41</v>
      </c>
      <c r="BF23" s="1">
        <v>138.18</v>
      </c>
      <c r="BG23" s="1">
        <v>145.57</v>
      </c>
    </row>
    <row r="24" spans="1:59" ht="15">
      <c r="A24" s="1" t="s">
        <v>104</v>
      </c>
      <c r="B24" s="1" t="s">
        <v>105</v>
      </c>
      <c r="C24" s="1" t="s">
        <v>66</v>
      </c>
      <c r="D24" s="1" t="s">
        <v>67</v>
      </c>
      <c r="E24" s="1"/>
      <c r="F24" s="1">
        <v>115.85</v>
      </c>
      <c r="G24" s="1">
        <v>129.72</v>
      </c>
      <c r="H24" s="1">
        <v>136.58000000000001</v>
      </c>
      <c r="I24" s="1">
        <v>141.5</v>
      </c>
      <c r="J24" s="1">
        <v>145.54</v>
      </c>
      <c r="K24" s="1">
        <v>169.53</v>
      </c>
      <c r="L24" s="1">
        <v>159.47</v>
      </c>
      <c r="M24" s="1">
        <v>159.86000000000001</v>
      </c>
      <c r="N24" s="1">
        <v>168.13</v>
      </c>
      <c r="O24" s="1">
        <v>163.63999999999999</v>
      </c>
      <c r="P24" s="1">
        <v>163.4</v>
      </c>
      <c r="Q24" s="1">
        <v>173.09</v>
      </c>
      <c r="R24" s="1">
        <v>171.16</v>
      </c>
      <c r="S24" s="1">
        <v>159.80000000000001</v>
      </c>
      <c r="T24" s="1">
        <v>162.21</v>
      </c>
      <c r="U24" s="1">
        <v>176.84</v>
      </c>
      <c r="V24" s="1">
        <v>155.75</v>
      </c>
      <c r="W24" s="1">
        <v>166.51</v>
      </c>
      <c r="X24" s="1">
        <v>170.21</v>
      </c>
      <c r="Y24" s="1">
        <v>157.63</v>
      </c>
      <c r="Z24" s="1">
        <v>177.01</v>
      </c>
      <c r="AA24" s="1">
        <v>190.49</v>
      </c>
      <c r="AB24" s="1">
        <v>159.81</v>
      </c>
      <c r="AC24" s="1">
        <v>181.34</v>
      </c>
      <c r="AD24" s="1">
        <v>137.32</v>
      </c>
      <c r="AE24" s="1">
        <v>166.13</v>
      </c>
      <c r="AF24" s="1">
        <v>152.47</v>
      </c>
      <c r="AG24" s="1">
        <v>154.24</v>
      </c>
      <c r="AH24" s="1">
        <v>167.3</v>
      </c>
      <c r="AI24" s="1">
        <v>149.71</v>
      </c>
      <c r="AJ24" s="1">
        <v>145.05000000000001</v>
      </c>
      <c r="AK24" s="1">
        <v>126.58</v>
      </c>
      <c r="AL24" s="1">
        <v>92.8</v>
      </c>
      <c r="AM24" s="1">
        <v>109.96</v>
      </c>
      <c r="AN24" s="1">
        <v>126.12</v>
      </c>
      <c r="AO24" s="1">
        <v>90.07</v>
      </c>
      <c r="AP24" s="1">
        <v>109.22</v>
      </c>
      <c r="AQ24" s="1">
        <v>101.87</v>
      </c>
      <c r="AR24" s="1">
        <v>101.02</v>
      </c>
      <c r="AS24" s="1">
        <v>87.32</v>
      </c>
      <c r="AT24" s="1">
        <v>99.08</v>
      </c>
      <c r="AU24" s="1">
        <v>105.59</v>
      </c>
      <c r="AV24" s="1">
        <v>92.37</v>
      </c>
      <c r="AW24" s="1">
        <v>118.25</v>
      </c>
      <c r="AX24" s="1">
        <v>87.44</v>
      </c>
      <c r="AY24" s="1">
        <v>94.31</v>
      </c>
      <c r="AZ24" s="1">
        <v>64.98</v>
      </c>
      <c r="BA24" s="1">
        <v>105.29</v>
      </c>
      <c r="BB24" s="1">
        <v>98.11</v>
      </c>
      <c r="BC24" s="1">
        <v>112.45</v>
      </c>
      <c r="BD24" s="1">
        <v>114.68</v>
      </c>
      <c r="BE24" s="1">
        <v>103.12</v>
      </c>
      <c r="BF24" s="1">
        <v>134.44</v>
      </c>
      <c r="BG24" s="1">
        <v>133.96</v>
      </c>
    </row>
    <row r="25" spans="1:59" ht="15">
      <c r="A25" s="1" t="s">
        <v>106</v>
      </c>
      <c r="B25" s="1" t="s">
        <v>107</v>
      </c>
      <c r="C25" s="1" t="s">
        <v>66</v>
      </c>
      <c r="D25" s="1" t="s">
        <v>67</v>
      </c>
      <c r="E25" s="1"/>
      <c r="F25" s="1">
        <v>73.48</v>
      </c>
      <c r="G25" s="1">
        <v>73.650000000000006</v>
      </c>
      <c r="H25" s="1">
        <v>74.8</v>
      </c>
      <c r="I25" s="1">
        <v>74.8</v>
      </c>
      <c r="J25" s="1">
        <v>75.02</v>
      </c>
      <c r="K25" s="1">
        <v>73.78</v>
      </c>
      <c r="L25" s="1">
        <v>74.489999999999995</v>
      </c>
      <c r="M25" s="1">
        <v>75.069999999999993</v>
      </c>
      <c r="N25" s="1">
        <v>75.58</v>
      </c>
      <c r="O25" s="1">
        <v>76.53</v>
      </c>
      <c r="P25" s="1">
        <v>77.22</v>
      </c>
      <c r="Q25" s="1">
        <v>78.8</v>
      </c>
      <c r="R25" s="1">
        <v>78.8</v>
      </c>
      <c r="S25" s="1">
        <v>85.69</v>
      </c>
      <c r="T25" s="1">
        <v>121.05</v>
      </c>
      <c r="U25" s="1">
        <v>158.88</v>
      </c>
      <c r="V25" s="1">
        <v>200.17</v>
      </c>
      <c r="W25" s="1">
        <v>201.38</v>
      </c>
      <c r="X25" s="1">
        <v>201.83</v>
      </c>
      <c r="Y25" s="1">
        <v>204.47</v>
      </c>
      <c r="Z25" s="1">
        <v>91.82</v>
      </c>
      <c r="AA25" s="1">
        <v>73.849999999999994</v>
      </c>
      <c r="AB25" s="1">
        <v>75.31</v>
      </c>
      <c r="AC25" s="1">
        <v>76.41</v>
      </c>
      <c r="AD25" s="1">
        <v>84.61</v>
      </c>
      <c r="AE25" s="1">
        <v>89.39</v>
      </c>
      <c r="AF25" s="1">
        <v>98.84</v>
      </c>
      <c r="AG25" s="1">
        <v>98.8</v>
      </c>
      <c r="AH25" s="1">
        <v>98.62</v>
      </c>
      <c r="AI25" s="1">
        <v>61.6</v>
      </c>
      <c r="AJ25" s="1">
        <v>65.489999999999995</v>
      </c>
      <c r="AK25" s="1">
        <v>74.61</v>
      </c>
      <c r="AL25" s="1">
        <v>80.02</v>
      </c>
      <c r="AM25" s="1">
        <v>92.51</v>
      </c>
      <c r="AN25" s="1">
        <v>110.23</v>
      </c>
      <c r="AO25" s="1">
        <v>110.45</v>
      </c>
      <c r="AP25" s="1">
        <v>109.46</v>
      </c>
      <c r="AQ25" s="1">
        <v>128.04</v>
      </c>
      <c r="AR25" s="1">
        <v>112</v>
      </c>
      <c r="AS25" s="1">
        <v>110.2</v>
      </c>
      <c r="AT25" s="1">
        <v>106.98</v>
      </c>
      <c r="AU25" s="1">
        <v>95.06</v>
      </c>
      <c r="AV25" s="1">
        <v>97.93</v>
      </c>
      <c r="AW25" s="1">
        <v>94.43</v>
      </c>
      <c r="AX25" s="1">
        <v>85.75</v>
      </c>
      <c r="AY25" s="1">
        <v>119.82</v>
      </c>
      <c r="AZ25" s="1">
        <v>111.02</v>
      </c>
      <c r="BA25" s="1">
        <v>109.38</v>
      </c>
      <c r="BB25" s="1">
        <v>109.16</v>
      </c>
      <c r="BC25" s="1">
        <v>108.31</v>
      </c>
      <c r="BD25" s="1">
        <v>105.34</v>
      </c>
      <c r="BE25" s="1">
        <v>105.31</v>
      </c>
      <c r="BF25" s="1">
        <v>104.51</v>
      </c>
      <c r="BG25" s="1">
        <v>104.09</v>
      </c>
    </row>
    <row r="26" spans="1:59" ht="15">
      <c r="A26" s="1" t="s">
        <v>108</v>
      </c>
      <c r="B26" s="1" t="s">
        <v>109</v>
      </c>
      <c r="C26" s="1" t="s">
        <v>66</v>
      </c>
      <c r="D26" s="1" t="s">
        <v>67</v>
      </c>
      <c r="E26" s="1"/>
      <c r="F26" s="1">
        <v>38.56</v>
      </c>
      <c r="G26" s="1">
        <v>40.4</v>
      </c>
      <c r="H26" s="1">
        <v>42.7</v>
      </c>
      <c r="I26" s="1">
        <v>44.14</v>
      </c>
      <c r="J26" s="1">
        <v>45.61</v>
      </c>
      <c r="K26" s="1">
        <v>49.08</v>
      </c>
      <c r="L26" s="1">
        <v>52.35</v>
      </c>
      <c r="M26" s="1">
        <v>52.79</v>
      </c>
      <c r="N26" s="1">
        <v>53.11</v>
      </c>
      <c r="O26" s="1">
        <v>58</v>
      </c>
      <c r="P26" s="1">
        <v>54.89</v>
      </c>
      <c r="Q26" s="1">
        <v>63.13</v>
      </c>
      <c r="R26" s="1">
        <v>63.86</v>
      </c>
      <c r="S26" s="1">
        <v>65.62</v>
      </c>
      <c r="T26" s="1">
        <v>68.38</v>
      </c>
      <c r="U26" s="1">
        <v>75.66</v>
      </c>
      <c r="V26" s="1">
        <v>75.14</v>
      </c>
      <c r="W26" s="1">
        <v>73.760000000000005</v>
      </c>
      <c r="X26" s="1">
        <v>74.03</v>
      </c>
      <c r="Y26" s="1">
        <v>73.83</v>
      </c>
      <c r="Z26" s="1">
        <v>79.94</v>
      </c>
      <c r="AA26" s="1">
        <v>77.81</v>
      </c>
      <c r="AB26" s="1">
        <v>74.38</v>
      </c>
      <c r="AC26" s="1">
        <v>78.209999999999994</v>
      </c>
      <c r="AD26" s="1">
        <v>75.459999999999994</v>
      </c>
      <c r="AE26" s="1">
        <v>73.349999999999994</v>
      </c>
      <c r="AF26" s="1">
        <v>73.87</v>
      </c>
      <c r="AG26" s="1">
        <v>75.25</v>
      </c>
      <c r="AH26" s="1">
        <v>78.819999999999993</v>
      </c>
      <c r="AI26" s="1">
        <v>78.06</v>
      </c>
      <c r="AJ26" s="1">
        <v>72.23</v>
      </c>
      <c r="AK26" s="1">
        <v>67.78</v>
      </c>
      <c r="AL26" s="1">
        <v>68.319999999999993</v>
      </c>
      <c r="AM26" s="1">
        <v>69.28</v>
      </c>
      <c r="AN26" s="1">
        <v>74.010000000000005</v>
      </c>
      <c r="AO26" s="1">
        <v>73.95</v>
      </c>
      <c r="AP26" s="1">
        <v>78.05</v>
      </c>
      <c r="AQ26" s="1">
        <v>81.510000000000005</v>
      </c>
      <c r="AR26" s="1">
        <v>88.29</v>
      </c>
      <c r="AS26" s="1">
        <v>87.2</v>
      </c>
      <c r="AT26" s="1">
        <v>91.28</v>
      </c>
      <c r="AU26" s="1">
        <v>87.95</v>
      </c>
      <c r="AV26" s="1">
        <v>92.57</v>
      </c>
      <c r="AW26" s="1">
        <v>98.98</v>
      </c>
      <c r="AX26" s="1">
        <v>97.77</v>
      </c>
      <c r="AY26" s="1">
        <v>103.25</v>
      </c>
      <c r="AZ26" s="1">
        <v>109.07</v>
      </c>
      <c r="BA26" s="1">
        <v>109.7</v>
      </c>
      <c r="BB26" s="1">
        <v>102.09</v>
      </c>
      <c r="BC26" s="1">
        <v>132.16</v>
      </c>
      <c r="BD26" s="1">
        <v>136.4</v>
      </c>
      <c r="BE26" s="1">
        <v>136.63999999999999</v>
      </c>
      <c r="BF26" s="1">
        <v>137.47</v>
      </c>
      <c r="BG26" s="1">
        <v>140.80000000000001</v>
      </c>
    </row>
    <row r="27" spans="1:59" ht="15">
      <c r="A27" s="1" t="s">
        <v>110</v>
      </c>
      <c r="B27" s="1" t="s">
        <v>111</v>
      </c>
      <c r="C27" s="1" t="s">
        <v>66</v>
      </c>
      <c r="D27" s="1" t="s">
        <v>67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>
        <v>78.94</v>
      </c>
      <c r="AL27" s="1">
        <v>71.38</v>
      </c>
      <c r="AM27" s="1">
        <v>61.38</v>
      </c>
      <c r="AN27" s="1">
        <v>61.05</v>
      </c>
      <c r="AO27" s="1">
        <v>64.680000000000007</v>
      </c>
      <c r="AP27" s="1">
        <v>79.73</v>
      </c>
      <c r="AQ27" s="1">
        <v>85.99</v>
      </c>
      <c r="AR27" s="1">
        <v>83.61</v>
      </c>
      <c r="AS27" s="1">
        <v>64.75</v>
      </c>
      <c r="AT27" s="1">
        <v>73.430000000000007</v>
      </c>
      <c r="AU27" s="1">
        <v>79.48</v>
      </c>
      <c r="AV27" s="1">
        <v>72.81</v>
      </c>
      <c r="AW27" s="1">
        <v>103.54</v>
      </c>
      <c r="AX27" s="1">
        <v>96.4</v>
      </c>
      <c r="AY27" s="1">
        <v>100.06</v>
      </c>
      <c r="AZ27" s="1">
        <v>93.97</v>
      </c>
      <c r="BA27" s="1">
        <v>102.35</v>
      </c>
      <c r="BB27" s="1">
        <v>106.6</v>
      </c>
      <c r="BC27" s="1">
        <v>97.85</v>
      </c>
      <c r="BD27" s="1">
        <v>99.46</v>
      </c>
      <c r="BE27" s="1">
        <v>83</v>
      </c>
      <c r="BF27" s="1">
        <v>110.02</v>
      </c>
      <c r="BG27" s="1">
        <v>85.02</v>
      </c>
    </row>
    <row r="28" spans="1:59" ht="15">
      <c r="A28" s="1" t="s">
        <v>112</v>
      </c>
      <c r="B28" s="1" t="s">
        <v>113</v>
      </c>
      <c r="C28" s="1" t="s">
        <v>66</v>
      </c>
      <c r="D28" s="1" t="s">
        <v>67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>
        <v>77.87</v>
      </c>
      <c r="AL28" s="1">
        <v>102.43</v>
      </c>
      <c r="AM28" s="1">
        <v>70.58</v>
      </c>
      <c r="AN28" s="1">
        <v>76.48</v>
      </c>
      <c r="AO28" s="1">
        <v>87.86</v>
      </c>
      <c r="AP28" s="1">
        <v>69.23</v>
      </c>
      <c r="AQ28" s="1">
        <v>66.12</v>
      </c>
      <c r="AR28" s="1">
        <v>59.36</v>
      </c>
      <c r="AS28" s="1">
        <v>75.91</v>
      </c>
      <c r="AT28" s="1">
        <v>74.81</v>
      </c>
      <c r="AU28" s="1">
        <v>79.38</v>
      </c>
      <c r="AV28" s="1">
        <v>85.38</v>
      </c>
      <c r="AW28" s="1">
        <v>105.59</v>
      </c>
      <c r="AX28" s="1">
        <v>94.44</v>
      </c>
      <c r="AY28" s="1">
        <v>99.97</v>
      </c>
      <c r="AZ28" s="1">
        <v>104.65</v>
      </c>
      <c r="BA28" s="1">
        <v>119.93</v>
      </c>
      <c r="BB28" s="1">
        <v>112.07</v>
      </c>
      <c r="BC28" s="1">
        <v>109.11</v>
      </c>
      <c r="BD28" s="1">
        <v>102.22</v>
      </c>
      <c r="BE28" s="1">
        <v>113.69</v>
      </c>
      <c r="BF28" s="1">
        <v>96.92</v>
      </c>
      <c r="BG28" s="1">
        <v>125.04</v>
      </c>
    </row>
    <row r="29" spans="1:59" ht="15">
      <c r="A29" s="1" t="s">
        <v>114</v>
      </c>
      <c r="B29" s="1" t="s">
        <v>115</v>
      </c>
      <c r="C29" s="1" t="s">
        <v>66</v>
      </c>
      <c r="D29" s="1" t="s">
        <v>67</v>
      </c>
      <c r="E29" s="1"/>
      <c r="F29" s="1">
        <v>12.99</v>
      </c>
      <c r="G29" s="1">
        <v>10.59</v>
      </c>
      <c r="H29" s="1">
        <v>11.67</v>
      </c>
      <c r="I29" s="1">
        <v>14.73</v>
      </c>
      <c r="J29" s="1">
        <v>15.7</v>
      </c>
      <c r="K29" s="1">
        <v>18.54</v>
      </c>
      <c r="L29" s="1">
        <v>21.02</v>
      </c>
      <c r="M29" s="1">
        <v>23.99</v>
      </c>
      <c r="N29" s="1">
        <v>21.94</v>
      </c>
      <c r="O29" s="1">
        <v>24.02</v>
      </c>
      <c r="P29" s="1">
        <v>25.08</v>
      </c>
      <c r="Q29" s="1">
        <v>26.17</v>
      </c>
      <c r="R29" s="1">
        <v>27.92</v>
      </c>
      <c r="S29" s="1">
        <v>30.94</v>
      </c>
      <c r="T29" s="1">
        <v>28.54</v>
      </c>
      <c r="U29" s="1">
        <v>26.41</v>
      </c>
      <c r="V29" s="1">
        <v>33.299999999999997</v>
      </c>
      <c r="W29" s="1">
        <v>38.090000000000003</v>
      </c>
      <c r="X29" s="1">
        <v>34.31</v>
      </c>
      <c r="Y29" s="1">
        <v>39.979999999999997</v>
      </c>
      <c r="Z29" s="1">
        <v>39.47</v>
      </c>
      <c r="AA29" s="1">
        <v>42.33</v>
      </c>
      <c r="AB29" s="1">
        <v>38.159999999999997</v>
      </c>
      <c r="AC29" s="1">
        <v>38.11</v>
      </c>
      <c r="AD29" s="1">
        <v>37.53</v>
      </c>
      <c r="AE29" s="1">
        <v>38.39</v>
      </c>
      <c r="AF29" s="1">
        <v>43.92</v>
      </c>
      <c r="AG29" s="1">
        <v>41.81</v>
      </c>
      <c r="AH29" s="1">
        <v>46.74</v>
      </c>
      <c r="AI29" s="1">
        <v>50.52</v>
      </c>
      <c r="AJ29" s="1">
        <v>49.14</v>
      </c>
      <c r="AK29" s="1">
        <v>59.78</v>
      </c>
      <c r="AL29" s="1">
        <v>68.7</v>
      </c>
      <c r="AM29" s="1">
        <v>61.5</v>
      </c>
      <c r="AN29" s="1">
        <v>67.03</v>
      </c>
      <c r="AO29" s="1">
        <v>76.150000000000006</v>
      </c>
      <c r="AP29" s="1">
        <v>78.489999999999995</v>
      </c>
      <c r="AQ29" s="1">
        <v>75.849999999999994</v>
      </c>
      <c r="AR29" s="1">
        <v>81.760000000000005</v>
      </c>
      <c r="AS29" s="1">
        <v>90.74</v>
      </c>
      <c r="AT29" s="1">
        <v>90.19</v>
      </c>
      <c r="AU29" s="1">
        <v>79.55</v>
      </c>
      <c r="AV29" s="1">
        <v>83.38</v>
      </c>
      <c r="AW29" s="1">
        <v>98.76</v>
      </c>
      <c r="AX29" s="1">
        <v>96.53</v>
      </c>
      <c r="AY29" s="1">
        <v>104.71</v>
      </c>
      <c r="AZ29" s="1">
        <v>95.93</v>
      </c>
      <c r="BA29" s="1">
        <v>95.34</v>
      </c>
      <c r="BB29" s="1">
        <v>93.7</v>
      </c>
      <c r="BC29" s="1">
        <v>92.29</v>
      </c>
      <c r="BD29" s="1">
        <v>85.06</v>
      </c>
      <c r="BE29" s="1">
        <v>101.93</v>
      </c>
      <c r="BF29" s="1">
        <v>92.79</v>
      </c>
      <c r="BG29" s="1">
        <v>95.91</v>
      </c>
    </row>
    <row r="30" spans="1:59" ht="15">
      <c r="A30" s="1" t="s">
        <v>116</v>
      </c>
      <c r="B30" s="1" t="s">
        <v>117</v>
      </c>
      <c r="C30" s="1" t="s">
        <v>66</v>
      </c>
      <c r="D30" s="1" t="s">
        <v>67</v>
      </c>
      <c r="E30" s="1"/>
      <c r="F30" s="1">
        <v>74.069999999999993</v>
      </c>
      <c r="G30" s="1">
        <v>64.56</v>
      </c>
      <c r="H30" s="1">
        <v>76.8</v>
      </c>
      <c r="I30" s="1">
        <v>81.290000000000006</v>
      </c>
      <c r="J30" s="1">
        <v>86.43</v>
      </c>
      <c r="K30" s="1">
        <v>83.45</v>
      </c>
      <c r="L30" s="1">
        <v>74.34</v>
      </c>
      <c r="M30" s="1">
        <v>72.47</v>
      </c>
      <c r="N30" s="1">
        <v>57.02</v>
      </c>
      <c r="O30" s="1">
        <v>88.39</v>
      </c>
      <c r="P30" s="1">
        <v>59.31</v>
      </c>
      <c r="Q30" s="1">
        <v>52.92</v>
      </c>
      <c r="R30" s="1">
        <v>68.27</v>
      </c>
      <c r="S30" s="1">
        <v>74.64</v>
      </c>
      <c r="T30" s="1">
        <v>74.319999999999993</v>
      </c>
      <c r="U30" s="1">
        <v>76.540000000000006</v>
      </c>
      <c r="V30" s="1">
        <v>72.66</v>
      </c>
      <c r="W30" s="1">
        <v>75.56</v>
      </c>
      <c r="X30" s="1">
        <v>76.239999999999995</v>
      </c>
      <c r="Y30" s="1">
        <v>68.31</v>
      </c>
      <c r="Z30" s="1">
        <v>71.569999999999993</v>
      </c>
      <c r="AA30" s="1">
        <v>75.040000000000006</v>
      </c>
      <c r="AB30" s="1">
        <v>74.709999999999994</v>
      </c>
      <c r="AC30" s="1">
        <v>71.02</v>
      </c>
      <c r="AD30" s="1">
        <v>74.45</v>
      </c>
      <c r="AE30" s="1">
        <v>73.650000000000006</v>
      </c>
      <c r="AF30" s="1">
        <v>73.08</v>
      </c>
      <c r="AG30" s="1">
        <v>81.03</v>
      </c>
      <c r="AH30" s="1">
        <v>95.28</v>
      </c>
      <c r="AI30" s="1">
        <v>92.84</v>
      </c>
      <c r="AJ30" s="1">
        <v>94.47</v>
      </c>
      <c r="AK30" s="1">
        <v>94.26</v>
      </c>
      <c r="AL30" s="1">
        <v>94.49</v>
      </c>
      <c r="AM30" s="1">
        <v>94.93</v>
      </c>
      <c r="AN30" s="1">
        <v>99.34</v>
      </c>
      <c r="AO30" s="1">
        <v>88.74</v>
      </c>
      <c r="AP30" s="1">
        <v>95.79</v>
      </c>
      <c r="AQ30" s="1">
        <v>100.67</v>
      </c>
      <c r="AR30" s="1">
        <v>103.4</v>
      </c>
      <c r="AS30" s="1">
        <v>105.03</v>
      </c>
      <c r="AT30" s="1">
        <v>106.61</v>
      </c>
      <c r="AU30" s="1">
        <v>94.54</v>
      </c>
      <c r="AV30" s="1">
        <v>101.56</v>
      </c>
      <c r="AW30" s="1">
        <v>100.52</v>
      </c>
      <c r="AX30" s="1">
        <v>98.52</v>
      </c>
      <c r="AY30" s="1">
        <v>100.96</v>
      </c>
      <c r="AZ30" s="1">
        <v>105.72</v>
      </c>
      <c r="BA30" s="1">
        <v>107.35</v>
      </c>
      <c r="BB30" s="1">
        <v>113.6</v>
      </c>
      <c r="BC30" s="1">
        <v>112.67</v>
      </c>
      <c r="BD30" s="1">
        <v>114.08</v>
      </c>
      <c r="BE30" s="1">
        <v>119.92</v>
      </c>
      <c r="BF30" s="1">
        <v>115.66</v>
      </c>
      <c r="BG30" s="1">
        <v>115.74</v>
      </c>
    </row>
    <row r="31" spans="1:59" ht="15">
      <c r="A31" s="1" t="s">
        <v>118</v>
      </c>
      <c r="B31" s="1" t="s">
        <v>119</v>
      </c>
      <c r="C31" s="1" t="s">
        <v>66</v>
      </c>
      <c r="D31" s="1" t="s">
        <v>67</v>
      </c>
      <c r="E31" s="1"/>
      <c r="F31" s="1">
        <v>20.8</v>
      </c>
      <c r="G31" s="1">
        <v>21.6</v>
      </c>
      <c r="H31" s="1">
        <v>23.54</v>
      </c>
      <c r="I31" s="1">
        <v>24.42</v>
      </c>
      <c r="J31" s="1">
        <v>25.76</v>
      </c>
      <c r="K31" s="1">
        <v>26.83</v>
      </c>
      <c r="L31" s="1">
        <v>27.83</v>
      </c>
      <c r="M31" s="1">
        <v>30.76</v>
      </c>
      <c r="N31" s="1">
        <v>30.35</v>
      </c>
      <c r="O31" s="1">
        <v>31.67</v>
      </c>
      <c r="P31" s="1">
        <v>33.24</v>
      </c>
      <c r="Q31" s="1">
        <v>35.619999999999997</v>
      </c>
      <c r="R31" s="1">
        <v>40.18</v>
      </c>
      <c r="S31" s="1">
        <v>40.64</v>
      </c>
      <c r="T31" s="1">
        <v>43.18</v>
      </c>
      <c r="U31" s="1">
        <v>43.34</v>
      </c>
      <c r="V31" s="1">
        <v>41.24</v>
      </c>
      <c r="W31" s="1">
        <v>40.65</v>
      </c>
      <c r="X31" s="1">
        <v>39.64</v>
      </c>
      <c r="Y31" s="1">
        <v>41.06</v>
      </c>
      <c r="Z31" s="1">
        <v>42.57</v>
      </c>
      <c r="AA31" s="1">
        <v>44.12</v>
      </c>
      <c r="AB31" s="1">
        <v>30.49</v>
      </c>
      <c r="AC31" s="1">
        <v>42.13</v>
      </c>
      <c r="AD31" s="1">
        <v>48.15</v>
      </c>
      <c r="AE31" s="1">
        <v>50.15</v>
      </c>
      <c r="AF31" s="1">
        <v>51.14</v>
      </c>
      <c r="AG31" s="1">
        <v>52.12</v>
      </c>
      <c r="AH31" s="1">
        <v>52.89</v>
      </c>
      <c r="AI31" s="1">
        <v>53.3</v>
      </c>
      <c r="AJ31" s="1">
        <v>58.38</v>
      </c>
      <c r="AK31" s="1">
        <v>55.87</v>
      </c>
      <c r="AL31" s="1">
        <v>60.42</v>
      </c>
      <c r="AM31" s="1">
        <v>64.39</v>
      </c>
      <c r="AN31" s="1">
        <v>71.400000000000006</v>
      </c>
      <c r="AO31" s="1">
        <v>74.680000000000007</v>
      </c>
      <c r="AP31" s="1">
        <v>75.97</v>
      </c>
      <c r="AQ31" s="1">
        <v>77.819999999999993</v>
      </c>
      <c r="AR31" s="1">
        <v>78.599999999999994</v>
      </c>
      <c r="AS31" s="1">
        <v>84.54</v>
      </c>
      <c r="AT31" s="1">
        <v>87.46</v>
      </c>
      <c r="AU31" s="1">
        <v>91.08</v>
      </c>
      <c r="AV31" s="1">
        <v>97.78</v>
      </c>
      <c r="AW31" s="1">
        <v>95.02</v>
      </c>
      <c r="AX31" s="1">
        <v>101.67</v>
      </c>
      <c r="AY31" s="1">
        <v>103.31</v>
      </c>
      <c r="AZ31" s="1">
        <v>103.15</v>
      </c>
      <c r="BA31" s="1">
        <v>102.2</v>
      </c>
      <c r="BB31" s="1">
        <v>121.81</v>
      </c>
      <c r="BC31" s="1">
        <v>114.02</v>
      </c>
      <c r="BD31" s="1">
        <v>116.8</v>
      </c>
      <c r="BE31" s="1">
        <v>134.41</v>
      </c>
      <c r="BF31" s="1">
        <v>141.91</v>
      </c>
      <c r="BG31" s="1">
        <v>153.6</v>
      </c>
    </row>
    <row r="32" spans="1:59" ht="15">
      <c r="A32" s="1" t="s">
        <v>120</v>
      </c>
      <c r="B32" s="1" t="s">
        <v>121</v>
      </c>
      <c r="C32" s="1" t="s">
        <v>66</v>
      </c>
      <c r="D32" s="1" t="s">
        <v>67</v>
      </c>
      <c r="E32" s="1"/>
      <c r="F32" s="1">
        <v>23.31</v>
      </c>
      <c r="G32" s="1">
        <v>24.67</v>
      </c>
      <c r="H32" s="1">
        <v>24.82</v>
      </c>
      <c r="I32" s="1">
        <v>24.47</v>
      </c>
      <c r="J32" s="1">
        <v>29.29</v>
      </c>
      <c r="K32" s="1">
        <v>26.84</v>
      </c>
      <c r="L32" s="1">
        <v>29.56</v>
      </c>
      <c r="M32" s="1">
        <v>29.61</v>
      </c>
      <c r="N32" s="1">
        <v>30.41</v>
      </c>
      <c r="O32" s="1">
        <v>31.12</v>
      </c>
      <c r="P32" s="1">
        <v>33.58</v>
      </c>
      <c r="Q32" s="1">
        <v>34.71</v>
      </c>
      <c r="R32" s="1">
        <v>32.74</v>
      </c>
      <c r="S32" s="1">
        <v>36.25</v>
      </c>
      <c r="T32" s="1">
        <v>36.6</v>
      </c>
      <c r="U32" s="1">
        <v>37.549999999999997</v>
      </c>
      <c r="V32" s="1">
        <v>41.21</v>
      </c>
      <c r="W32" s="1">
        <v>39.4</v>
      </c>
      <c r="X32" s="1">
        <v>41.1</v>
      </c>
      <c r="Y32" s="1">
        <v>45.45</v>
      </c>
      <c r="Z32" s="1">
        <v>47.54</v>
      </c>
      <c r="AA32" s="1">
        <v>48.78</v>
      </c>
      <c r="AB32" s="1">
        <v>47.47</v>
      </c>
      <c r="AC32" s="1">
        <v>52.21</v>
      </c>
      <c r="AD32" s="1">
        <v>58.64</v>
      </c>
      <c r="AE32" s="1">
        <v>53.92</v>
      </c>
      <c r="AF32" s="1">
        <v>59.99</v>
      </c>
      <c r="AG32" s="1">
        <v>60.94</v>
      </c>
      <c r="AH32" s="1">
        <v>63.55</v>
      </c>
      <c r="AI32" s="1">
        <v>59.02</v>
      </c>
      <c r="AJ32" s="1">
        <v>59.91</v>
      </c>
      <c r="AK32" s="1">
        <v>63.87</v>
      </c>
      <c r="AL32" s="1">
        <v>62.73</v>
      </c>
      <c r="AM32" s="1">
        <v>68.08</v>
      </c>
      <c r="AN32" s="1">
        <v>69.97</v>
      </c>
      <c r="AO32" s="1">
        <v>66.05</v>
      </c>
      <c r="AP32" s="1">
        <v>70.38</v>
      </c>
      <c r="AQ32" s="1">
        <v>71.150000000000006</v>
      </c>
      <c r="AR32" s="1">
        <v>75.73</v>
      </c>
      <c r="AS32" s="1">
        <v>77.459999999999994</v>
      </c>
      <c r="AT32" s="1">
        <v>82.78</v>
      </c>
      <c r="AU32" s="1">
        <v>87.51</v>
      </c>
      <c r="AV32" s="1">
        <v>95.49</v>
      </c>
      <c r="AW32" s="1">
        <v>98.99</v>
      </c>
      <c r="AX32" s="1">
        <v>97.95</v>
      </c>
      <c r="AY32" s="1">
        <v>103.06</v>
      </c>
      <c r="AZ32" s="1">
        <v>112.28</v>
      </c>
      <c r="BA32" s="1">
        <v>121.77</v>
      </c>
      <c r="BB32" s="1">
        <v>118.93</v>
      </c>
      <c r="BC32" s="1">
        <v>126.72</v>
      </c>
      <c r="BD32" s="1">
        <v>135.22</v>
      </c>
      <c r="BE32" s="1">
        <v>130.58000000000001</v>
      </c>
      <c r="BF32" s="1">
        <v>140.32</v>
      </c>
      <c r="BG32" s="1">
        <v>143.47999999999999</v>
      </c>
    </row>
    <row r="33" spans="1:59" ht="15">
      <c r="A33" s="1" t="s">
        <v>122</v>
      </c>
      <c r="B33" s="1" t="s">
        <v>123</v>
      </c>
      <c r="C33" s="1" t="s">
        <v>66</v>
      </c>
      <c r="D33" s="1" t="s">
        <v>67</v>
      </c>
      <c r="E33" s="1"/>
      <c r="F33" s="1">
        <v>271.57</v>
      </c>
      <c r="G33" s="1">
        <v>283.52999999999997</v>
      </c>
      <c r="H33" s="1">
        <v>326.17</v>
      </c>
      <c r="I33" s="1">
        <v>289.42</v>
      </c>
      <c r="J33" s="1">
        <v>329.93</v>
      </c>
      <c r="K33" s="1">
        <v>298.01</v>
      </c>
      <c r="L33" s="1">
        <v>347.76</v>
      </c>
      <c r="M33" s="1">
        <v>272.62</v>
      </c>
      <c r="N33" s="1">
        <v>251.37</v>
      </c>
      <c r="O33" s="1">
        <v>286.89</v>
      </c>
      <c r="P33" s="1">
        <v>249.33</v>
      </c>
      <c r="Q33" s="1">
        <v>217.89</v>
      </c>
      <c r="R33" s="1">
        <v>207.69</v>
      </c>
      <c r="S33" s="1">
        <v>188.8</v>
      </c>
      <c r="T33" s="1">
        <v>173.05</v>
      </c>
      <c r="U33" s="1">
        <v>183.67</v>
      </c>
      <c r="V33" s="1">
        <v>208.15</v>
      </c>
      <c r="W33" s="1">
        <v>185.73</v>
      </c>
      <c r="X33" s="1">
        <v>211.75</v>
      </c>
      <c r="Y33" s="1">
        <v>242.11</v>
      </c>
      <c r="Z33" s="1">
        <v>197.96</v>
      </c>
      <c r="AA33" s="1">
        <v>171.94</v>
      </c>
      <c r="AB33" s="1">
        <v>156.94</v>
      </c>
      <c r="AC33" s="1">
        <v>167.49</v>
      </c>
      <c r="AD33" s="1">
        <v>160.79</v>
      </c>
      <c r="AE33" s="1">
        <v>181.27</v>
      </c>
      <c r="AF33" s="1">
        <v>146.38</v>
      </c>
      <c r="AG33" s="1">
        <v>145.6</v>
      </c>
      <c r="AH33" s="1">
        <v>123.38</v>
      </c>
      <c r="AI33" s="1">
        <v>131.38</v>
      </c>
      <c r="AJ33" s="1">
        <v>129.69999999999999</v>
      </c>
      <c r="AK33" s="1">
        <v>119.42</v>
      </c>
      <c r="AL33" s="1">
        <v>106.87</v>
      </c>
      <c r="AM33" s="1">
        <v>106.15</v>
      </c>
      <c r="AN33" s="1">
        <v>109.25</v>
      </c>
      <c r="AO33" s="1">
        <v>136.33000000000001</v>
      </c>
      <c r="AP33" s="1">
        <v>132.35</v>
      </c>
      <c r="AQ33" s="1">
        <v>113.62</v>
      </c>
      <c r="AR33" s="1">
        <v>124.92</v>
      </c>
      <c r="AS33" s="1">
        <v>128.66999999999999</v>
      </c>
      <c r="AT33" s="1">
        <v>107.22</v>
      </c>
      <c r="AU33" s="1">
        <v>106.33</v>
      </c>
      <c r="AV33" s="1">
        <v>104.33</v>
      </c>
      <c r="AW33" s="1">
        <v>95.51</v>
      </c>
      <c r="AX33" s="1">
        <v>109.53</v>
      </c>
      <c r="AY33" s="1">
        <v>94.95</v>
      </c>
      <c r="AZ33" s="1">
        <v>96.01</v>
      </c>
      <c r="BA33" s="1">
        <v>83.11</v>
      </c>
      <c r="BB33" s="1">
        <v>93.06</v>
      </c>
      <c r="BC33" s="1">
        <v>74.66</v>
      </c>
      <c r="BD33" s="1">
        <v>79.900000000000006</v>
      </c>
      <c r="BE33" s="1">
        <v>75.45</v>
      </c>
      <c r="BF33" s="1">
        <v>61.44</v>
      </c>
      <c r="BG33" s="1">
        <v>62.4</v>
      </c>
    </row>
    <row r="34" spans="1:59" ht="15">
      <c r="A34" s="1" t="s">
        <v>124</v>
      </c>
      <c r="B34" s="1" t="s">
        <v>125</v>
      </c>
      <c r="C34" s="1" t="s">
        <v>66</v>
      </c>
      <c r="D34" s="1" t="s">
        <v>67</v>
      </c>
      <c r="E34" s="1"/>
      <c r="F34" s="1">
        <v>90.53</v>
      </c>
      <c r="G34" s="1">
        <v>88.14</v>
      </c>
      <c r="H34" s="1">
        <v>78.36</v>
      </c>
      <c r="I34" s="1">
        <v>76.87</v>
      </c>
      <c r="J34" s="1">
        <v>66.680000000000007</v>
      </c>
      <c r="K34" s="1">
        <v>65.52</v>
      </c>
      <c r="L34" s="1">
        <v>71.63</v>
      </c>
      <c r="M34" s="1">
        <v>67.31</v>
      </c>
      <c r="N34" s="1">
        <v>78.16</v>
      </c>
      <c r="O34" s="1">
        <v>76.98</v>
      </c>
      <c r="P34" s="1">
        <v>64.930000000000007</v>
      </c>
      <c r="Q34" s="1">
        <v>63.66</v>
      </c>
      <c r="R34" s="1">
        <v>81.819999999999993</v>
      </c>
      <c r="S34" s="1">
        <v>101.12</v>
      </c>
      <c r="T34" s="1">
        <v>101.19</v>
      </c>
      <c r="U34" s="1">
        <v>86.87</v>
      </c>
      <c r="V34" s="1">
        <v>72.650000000000006</v>
      </c>
      <c r="W34" s="1">
        <v>72.209999999999994</v>
      </c>
      <c r="X34" s="1">
        <v>74.16</v>
      </c>
      <c r="Y34" s="1">
        <v>70.61</v>
      </c>
      <c r="Z34" s="1">
        <v>70.19</v>
      </c>
      <c r="AA34" s="1">
        <v>72.41</v>
      </c>
      <c r="AB34" s="1">
        <v>77.489999999999995</v>
      </c>
      <c r="AC34" s="1">
        <v>69.63</v>
      </c>
      <c r="AD34" s="1">
        <v>53.45</v>
      </c>
      <c r="AE34" s="1">
        <v>56.58</v>
      </c>
      <c r="AF34" s="1">
        <v>55.07</v>
      </c>
      <c r="AG34" s="1">
        <v>59.62</v>
      </c>
      <c r="AH34" s="1">
        <v>56.68</v>
      </c>
      <c r="AI34" s="1">
        <v>60.93</v>
      </c>
      <c r="AJ34" s="1">
        <v>60.25</v>
      </c>
      <c r="AK34" s="1">
        <v>57.81</v>
      </c>
      <c r="AL34" s="1">
        <v>63.82</v>
      </c>
      <c r="AM34" s="1">
        <v>66.040000000000006</v>
      </c>
      <c r="AN34" s="1">
        <v>72.069999999999993</v>
      </c>
      <c r="AO34" s="1">
        <v>75.8</v>
      </c>
      <c r="AP34" s="1">
        <v>73.180000000000007</v>
      </c>
      <c r="AQ34" s="1">
        <v>69.84</v>
      </c>
      <c r="AR34" s="1">
        <v>81.62</v>
      </c>
      <c r="AS34" s="1">
        <v>90.97</v>
      </c>
      <c r="AT34" s="1">
        <v>93.3</v>
      </c>
      <c r="AU34" s="1">
        <v>95.17</v>
      </c>
      <c r="AV34" s="1">
        <v>99.39</v>
      </c>
      <c r="AW34" s="1">
        <v>111.13</v>
      </c>
      <c r="AX34" s="1">
        <v>99.33</v>
      </c>
      <c r="AY34" s="1">
        <v>89.55</v>
      </c>
      <c r="AZ34" s="1">
        <v>89.51</v>
      </c>
      <c r="BA34" s="1">
        <v>91.5</v>
      </c>
      <c r="BB34" s="1">
        <v>93.75</v>
      </c>
      <c r="BC34" s="1">
        <v>96.72</v>
      </c>
      <c r="BD34" s="1">
        <v>99.87</v>
      </c>
      <c r="BE34" s="1">
        <v>101.83</v>
      </c>
      <c r="BF34" s="1">
        <v>102.22</v>
      </c>
      <c r="BG34" s="1">
        <v>100.58</v>
      </c>
    </row>
    <row r="35" spans="1:59" ht="15">
      <c r="A35" s="1" t="s">
        <v>126</v>
      </c>
      <c r="B35" s="1" t="s">
        <v>127</v>
      </c>
      <c r="C35" s="1" t="s">
        <v>66</v>
      </c>
      <c r="D35" s="1" t="s">
        <v>67</v>
      </c>
      <c r="E35" s="1"/>
      <c r="F35" s="1">
        <v>28.96</v>
      </c>
      <c r="G35" s="1">
        <v>29.88</v>
      </c>
      <c r="H35" s="1">
        <v>30.78</v>
      </c>
      <c r="I35" s="1">
        <v>31.6</v>
      </c>
      <c r="J35" s="1">
        <v>32.42</v>
      </c>
      <c r="K35" s="1">
        <v>33.19</v>
      </c>
      <c r="L35" s="1">
        <v>34.049999999999997</v>
      </c>
      <c r="M35" s="1">
        <v>34.9</v>
      </c>
      <c r="N35" s="1">
        <v>35.74</v>
      </c>
      <c r="O35" s="1">
        <v>36.49</v>
      </c>
      <c r="P35" s="1">
        <v>37.380000000000003</v>
      </c>
      <c r="Q35" s="1">
        <v>38.19</v>
      </c>
      <c r="R35" s="1">
        <v>39.049999999999997</v>
      </c>
      <c r="S35" s="1">
        <v>39.880000000000003</v>
      </c>
      <c r="T35" s="1">
        <v>40.770000000000003</v>
      </c>
      <c r="U35" s="1">
        <v>41.62</v>
      </c>
      <c r="V35" s="1">
        <v>42.55</v>
      </c>
      <c r="W35" s="1">
        <v>43.71</v>
      </c>
      <c r="X35" s="1">
        <v>44.82</v>
      </c>
      <c r="Y35" s="1">
        <v>47.95</v>
      </c>
      <c r="Z35" s="1">
        <v>52.27</v>
      </c>
      <c r="AA35" s="1">
        <v>52.43</v>
      </c>
      <c r="AB35" s="1">
        <v>53.48</v>
      </c>
      <c r="AC35" s="1">
        <v>59.42</v>
      </c>
      <c r="AD35" s="1">
        <v>54.94</v>
      </c>
      <c r="AE35" s="1">
        <v>56.23</v>
      </c>
      <c r="AF35" s="1">
        <v>63.95</v>
      </c>
      <c r="AG35" s="1">
        <v>51.36</v>
      </c>
      <c r="AH35" s="1">
        <v>51.82</v>
      </c>
      <c r="AI35" s="1">
        <v>61.97</v>
      </c>
      <c r="AJ35" s="1">
        <v>63.67</v>
      </c>
      <c r="AK35" s="1">
        <v>63.59</v>
      </c>
      <c r="AL35" s="1">
        <v>63.07</v>
      </c>
      <c r="AM35" s="1">
        <v>64.260000000000005</v>
      </c>
      <c r="AN35" s="1">
        <v>66.16</v>
      </c>
      <c r="AO35" s="1">
        <v>65.59</v>
      </c>
      <c r="AP35" s="1">
        <v>64.260000000000005</v>
      </c>
      <c r="AQ35" s="1">
        <v>62.33</v>
      </c>
      <c r="AR35" s="1">
        <v>72.5</v>
      </c>
      <c r="AS35" s="1">
        <v>63.25</v>
      </c>
      <c r="AT35" s="1">
        <v>64.94</v>
      </c>
      <c r="AU35" s="1">
        <v>64.42</v>
      </c>
      <c r="AV35" s="1">
        <v>68.61</v>
      </c>
      <c r="AW35" s="1">
        <v>78.8</v>
      </c>
      <c r="AX35" s="1">
        <v>107.31</v>
      </c>
      <c r="AY35" s="1">
        <v>113.89</v>
      </c>
      <c r="AZ35" s="1">
        <v>114.47</v>
      </c>
      <c r="BA35" s="1">
        <v>89.44</v>
      </c>
      <c r="BB35" s="1">
        <v>87.47</v>
      </c>
      <c r="BC35" s="1">
        <v>94.13</v>
      </c>
      <c r="BD35" s="1">
        <v>113.94</v>
      </c>
      <c r="BE35" s="1">
        <v>103.74</v>
      </c>
      <c r="BF35" s="1">
        <v>95.52</v>
      </c>
      <c r="BG35" s="1">
        <v>99.19</v>
      </c>
    </row>
    <row r="36" spans="1:59" ht="15">
      <c r="A36" s="1" t="s">
        <v>128</v>
      </c>
      <c r="B36" s="1" t="s">
        <v>129</v>
      </c>
      <c r="C36" s="1" t="s">
        <v>66</v>
      </c>
      <c r="D36" s="1" t="s">
        <v>67</v>
      </c>
      <c r="E36" s="1"/>
      <c r="F36" s="1">
        <v>74.959999999999994</v>
      </c>
      <c r="G36" s="1">
        <v>47.5</v>
      </c>
      <c r="H36" s="1">
        <v>50.5</v>
      </c>
      <c r="I36" s="1">
        <v>55.16</v>
      </c>
      <c r="J36" s="1">
        <v>53.48</v>
      </c>
      <c r="K36" s="1">
        <v>57.51</v>
      </c>
      <c r="L36" s="1">
        <v>71.52</v>
      </c>
      <c r="M36" s="1">
        <v>58.49</v>
      </c>
      <c r="N36" s="1">
        <v>69.849999999999994</v>
      </c>
      <c r="O36" s="1">
        <v>52.19</v>
      </c>
      <c r="P36" s="1">
        <v>93.79</v>
      </c>
      <c r="Q36" s="1">
        <v>81.400000000000006</v>
      </c>
      <c r="R36" s="1">
        <v>65.760000000000005</v>
      </c>
      <c r="S36" s="1">
        <v>97.55</v>
      </c>
      <c r="T36" s="1">
        <v>85.11</v>
      </c>
      <c r="U36" s="1">
        <v>108.42</v>
      </c>
      <c r="V36" s="1">
        <v>94.82</v>
      </c>
      <c r="W36" s="1">
        <v>82.87</v>
      </c>
      <c r="X36" s="1">
        <v>71.400000000000006</v>
      </c>
      <c r="Y36" s="1">
        <v>83.67</v>
      </c>
      <c r="Z36" s="1">
        <v>88.19</v>
      </c>
      <c r="AA36" s="1">
        <v>75.2</v>
      </c>
      <c r="AB36" s="1">
        <v>70.95</v>
      </c>
      <c r="AC36" s="1">
        <v>66.08</v>
      </c>
      <c r="AD36" s="1">
        <v>72.239999999999995</v>
      </c>
      <c r="AE36" s="1">
        <v>73.39</v>
      </c>
      <c r="AF36" s="1">
        <v>72.08</v>
      </c>
      <c r="AG36" s="1">
        <v>103.81</v>
      </c>
      <c r="AH36" s="1">
        <v>99.7</v>
      </c>
      <c r="AI36" s="1">
        <v>94.91</v>
      </c>
      <c r="AJ36" s="1">
        <v>95.31</v>
      </c>
      <c r="AK36" s="1">
        <v>75.930000000000007</v>
      </c>
      <c r="AL36" s="1">
        <v>89.28</v>
      </c>
      <c r="AM36" s="1">
        <v>97.35</v>
      </c>
      <c r="AN36" s="1">
        <v>92.92</v>
      </c>
      <c r="AO36" s="1">
        <v>110.69</v>
      </c>
      <c r="AP36" s="1">
        <v>94.18</v>
      </c>
      <c r="AQ36" s="1">
        <v>82.76</v>
      </c>
      <c r="AR36" s="1">
        <v>88.49</v>
      </c>
      <c r="AS36" s="1">
        <v>94.84</v>
      </c>
      <c r="AT36" s="1">
        <v>101.08</v>
      </c>
      <c r="AU36" s="1">
        <v>105.65</v>
      </c>
      <c r="AV36" s="1">
        <v>110.56</v>
      </c>
      <c r="AW36" s="1">
        <v>108.82</v>
      </c>
      <c r="AX36" s="1">
        <v>99.98</v>
      </c>
      <c r="AY36" s="1">
        <v>91.19</v>
      </c>
      <c r="AZ36" s="1">
        <v>77.680000000000007</v>
      </c>
      <c r="BA36" s="1">
        <v>85.7</v>
      </c>
      <c r="BB36" s="1">
        <v>87.13</v>
      </c>
      <c r="BC36" s="1">
        <v>94.92</v>
      </c>
      <c r="BD36" s="1">
        <v>110.82</v>
      </c>
      <c r="BE36" s="1">
        <v>88.67</v>
      </c>
      <c r="BF36" s="1">
        <v>80.8</v>
      </c>
      <c r="BG36" s="1">
        <v>94.93</v>
      </c>
    </row>
    <row r="37" spans="1:59" ht="15">
      <c r="A37" s="1" t="s">
        <v>130</v>
      </c>
      <c r="B37" s="1" t="s">
        <v>131</v>
      </c>
      <c r="C37" s="1" t="s">
        <v>66</v>
      </c>
      <c r="D37" s="1" t="s">
        <v>67</v>
      </c>
      <c r="E37" s="1"/>
      <c r="F37" s="1">
        <v>51.26</v>
      </c>
      <c r="G37" s="1">
        <v>51.78</v>
      </c>
      <c r="H37" s="1">
        <v>53.35</v>
      </c>
      <c r="I37" s="1">
        <v>51.98</v>
      </c>
      <c r="J37" s="1">
        <v>55.66</v>
      </c>
      <c r="K37" s="1">
        <v>55.15</v>
      </c>
      <c r="L37" s="1">
        <v>59.52</v>
      </c>
      <c r="M37" s="1">
        <v>62.34</v>
      </c>
      <c r="N37" s="1">
        <v>64.91</v>
      </c>
      <c r="O37" s="1">
        <v>64.58</v>
      </c>
      <c r="P37" s="1">
        <v>63.75</v>
      </c>
      <c r="Q37" s="1">
        <v>67.53</v>
      </c>
      <c r="R37" s="1">
        <v>69.08</v>
      </c>
      <c r="S37" s="1">
        <v>74.92</v>
      </c>
      <c r="T37" s="1">
        <v>74.069999999999993</v>
      </c>
      <c r="U37" s="1">
        <v>76.03</v>
      </c>
      <c r="V37" s="1">
        <v>75.459999999999994</v>
      </c>
      <c r="W37" s="1">
        <v>72.78</v>
      </c>
      <c r="X37" s="1">
        <v>76.78</v>
      </c>
      <c r="Y37" s="1">
        <v>76.25</v>
      </c>
      <c r="Z37" s="1">
        <v>76.63</v>
      </c>
      <c r="AA37" s="1">
        <v>79.349999999999994</v>
      </c>
      <c r="AB37" s="1">
        <v>75.92</v>
      </c>
      <c r="AC37" s="1">
        <v>73.63</v>
      </c>
      <c r="AD37" s="1">
        <v>69.650000000000006</v>
      </c>
      <c r="AE37" s="1">
        <v>77.87</v>
      </c>
      <c r="AF37" s="1">
        <v>71.180000000000007</v>
      </c>
      <c r="AG37" s="1">
        <v>76.84</v>
      </c>
      <c r="AH37" s="1">
        <v>76.900000000000006</v>
      </c>
      <c r="AI37" s="1">
        <v>76.59</v>
      </c>
      <c r="AJ37" s="1">
        <v>76.099999999999994</v>
      </c>
      <c r="AK37" s="1">
        <v>76.63</v>
      </c>
      <c r="AL37" s="1">
        <v>77</v>
      </c>
      <c r="AM37" s="1">
        <v>81.98</v>
      </c>
      <c r="AN37" s="1">
        <v>86.45</v>
      </c>
      <c r="AO37" s="1">
        <v>94.96</v>
      </c>
      <c r="AP37" s="1">
        <v>100.39</v>
      </c>
      <c r="AQ37" s="1">
        <v>101.7</v>
      </c>
      <c r="AR37" s="1">
        <v>97.71</v>
      </c>
      <c r="AS37" s="1">
        <v>100.04</v>
      </c>
      <c r="AT37" s="1">
        <v>102.43</v>
      </c>
      <c r="AU37" s="1">
        <v>100.2</v>
      </c>
      <c r="AV37" s="1">
        <v>94.81</v>
      </c>
      <c r="AW37" s="1">
        <v>98.26</v>
      </c>
      <c r="AX37" s="1">
        <v>100</v>
      </c>
      <c r="AY37" s="1">
        <v>101.74</v>
      </c>
      <c r="AZ37" s="1">
        <v>106.29</v>
      </c>
      <c r="BA37" s="1">
        <v>108.5</v>
      </c>
      <c r="BB37" s="1">
        <v>112.87</v>
      </c>
      <c r="BC37" s="1">
        <v>111.25</v>
      </c>
      <c r="BD37" s="1">
        <v>115.66</v>
      </c>
      <c r="BE37" s="1">
        <v>117.79</v>
      </c>
      <c r="BF37" s="1">
        <v>120.76</v>
      </c>
      <c r="BG37" s="1">
        <v>126.17</v>
      </c>
    </row>
    <row r="38" spans="1:59" ht="15">
      <c r="A38" s="1" t="s">
        <v>132</v>
      </c>
      <c r="B38" s="1" t="s">
        <v>133</v>
      </c>
      <c r="C38" s="1" t="s">
        <v>66</v>
      </c>
      <c r="D38" s="1" t="s">
        <v>67</v>
      </c>
      <c r="E38" s="1"/>
      <c r="F38" s="1">
        <v>24.7</v>
      </c>
      <c r="G38" s="1">
        <v>37.67</v>
      </c>
      <c r="H38" s="1">
        <v>43.39</v>
      </c>
      <c r="I38" s="1">
        <v>38.19</v>
      </c>
      <c r="J38" s="1">
        <v>42.57</v>
      </c>
      <c r="K38" s="1">
        <v>50.31</v>
      </c>
      <c r="L38" s="1">
        <v>40.03</v>
      </c>
      <c r="M38" s="1">
        <v>45.26</v>
      </c>
      <c r="N38" s="1">
        <v>47.84</v>
      </c>
      <c r="O38" s="1">
        <v>42.26</v>
      </c>
      <c r="P38" s="1">
        <v>51.97</v>
      </c>
      <c r="Q38" s="1">
        <v>46.32</v>
      </c>
      <c r="R38" s="1">
        <v>48.83</v>
      </c>
      <c r="S38" s="1">
        <v>42.9</v>
      </c>
      <c r="T38" s="1">
        <v>51.21</v>
      </c>
      <c r="U38" s="1">
        <v>56.39</v>
      </c>
      <c r="V38" s="1">
        <v>57.83</v>
      </c>
      <c r="W38" s="1">
        <v>61.56</v>
      </c>
      <c r="X38" s="1">
        <v>56.18</v>
      </c>
      <c r="Y38" s="1">
        <v>58.99</v>
      </c>
      <c r="Z38" s="1">
        <v>67.569999999999993</v>
      </c>
      <c r="AA38" s="1">
        <v>72.34</v>
      </c>
      <c r="AB38" s="1">
        <v>66.87</v>
      </c>
      <c r="AC38" s="1">
        <v>64.3</v>
      </c>
      <c r="AD38" s="1">
        <v>70.97</v>
      </c>
      <c r="AE38" s="1">
        <v>80.430000000000007</v>
      </c>
      <c r="AF38" s="1">
        <v>76.92</v>
      </c>
      <c r="AG38" s="1">
        <v>58.3</v>
      </c>
      <c r="AH38" s="1">
        <v>70.459999999999994</v>
      </c>
      <c r="AI38" s="1">
        <v>82.3</v>
      </c>
      <c r="AJ38" s="1">
        <v>80.97</v>
      </c>
      <c r="AK38" s="1">
        <v>76.12</v>
      </c>
      <c r="AL38" s="1">
        <v>82.51</v>
      </c>
      <c r="AM38" s="1">
        <v>85.24</v>
      </c>
      <c r="AN38" s="1">
        <v>87.15</v>
      </c>
      <c r="AO38" s="1">
        <v>92.04</v>
      </c>
      <c r="AP38" s="1">
        <v>87.57</v>
      </c>
      <c r="AQ38" s="1">
        <v>93.71</v>
      </c>
      <c r="AR38" s="1">
        <v>101.51</v>
      </c>
      <c r="AS38" s="1">
        <v>96.08</v>
      </c>
      <c r="AT38" s="1">
        <v>79.27</v>
      </c>
      <c r="AU38" s="1">
        <v>70.78</v>
      </c>
      <c r="AV38" s="1">
        <v>90.53</v>
      </c>
      <c r="AW38" s="1">
        <v>97.8</v>
      </c>
      <c r="AX38" s="1">
        <v>102.48</v>
      </c>
      <c r="AY38" s="1">
        <v>99.73</v>
      </c>
      <c r="AZ38" s="1">
        <v>97.35</v>
      </c>
      <c r="BA38" s="1">
        <v>114.44</v>
      </c>
      <c r="BB38" s="1">
        <v>110.38</v>
      </c>
      <c r="BC38" s="1">
        <v>107.28</v>
      </c>
      <c r="BD38" s="1">
        <v>108.94</v>
      </c>
      <c r="BE38" s="1">
        <v>121</v>
      </c>
      <c r="BF38" s="1">
        <v>144.51</v>
      </c>
      <c r="BG38" s="1">
        <v>129.46</v>
      </c>
    </row>
    <row r="39" spans="1:59" ht="15">
      <c r="A39" s="1" t="s">
        <v>134</v>
      </c>
      <c r="B39" s="1" t="s">
        <v>135</v>
      </c>
      <c r="C39" s="1" t="s">
        <v>66</v>
      </c>
      <c r="D39" s="1" t="s">
        <v>67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>
        <v>88.759474162134737</v>
      </c>
      <c r="AL39" s="1">
        <v>105.35265793014558</v>
      </c>
      <c r="AM39" s="1">
        <v>92.672617213678222</v>
      </c>
      <c r="AN39" s="1">
        <v>101.23395952132242</v>
      </c>
      <c r="AO39" s="1">
        <v>101.58063657245917</v>
      </c>
      <c r="AP39" s="1">
        <v>102.40929775806538</v>
      </c>
      <c r="AQ39" s="1">
        <v>101.72327071509565</v>
      </c>
      <c r="AR39" s="1">
        <v>97.761258096367484</v>
      </c>
      <c r="AS39" s="1">
        <v>91.36762502109103</v>
      </c>
      <c r="AT39" s="1">
        <v>102.71629829604446</v>
      </c>
      <c r="AU39" s="1">
        <v>93.974625911413511</v>
      </c>
      <c r="AV39" s="1">
        <v>89.167017977895455</v>
      </c>
      <c r="AW39" s="1">
        <v>112.46599871095229</v>
      </c>
      <c r="AX39" s="1">
        <v>96.407909476942152</v>
      </c>
      <c r="AY39" s="1">
        <v>91.126091812105642</v>
      </c>
      <c r="AZ39" s="1">
        <v>82.143315524278179</v>
      </c>
      <c r="BA39" s="1">
        <v>102.13419211486966</v>
      </c>
      <c r="BB39" s="1">
        <v>99.360959693970671</v>
      </c>
      <c r="BC39" s="1">
        <v>92.416740140688944</v>
      </c>
      <c r="BD39" s="1">
        <v>101.23163261179458</v>
      </c>
      <c r="BE39" s="1">
        <v>92.560319477583235</v>
      </c>
      <c r="BF39" s="1">
        <v>104.31943073234677</v>
      </c>
      <c r="BG39" s="1"/>
    </row>
    <row r="40" spans="1:59" ht="15">
      <c r="A40" s="1" t="s">
        <v>136</v>
      </c>
      <c r="B40" s="1" t="s">
        <v>137</v>
      </c>
      <c r="C40" s="1" t="s">
        <v>66</v>
      </c>
      <c r="D40" s="1" t="s">
        <v>67</v>
      </c>
      <c r="E40" s="1"/>
      <c r="F40" s="1">
        <v>112.42</v>
      </c>
      <c r="G40" s="1">
        <v>122.21</v>
      </c>
      <c r="H40" s="1">
        <v>113.4</v>
      </c>
      <c r="I40" s="1">
        <v>119.19</v>
      </c>
      <c r="J40" s="1">
        <v>92.06</v>
      </c>
      <c r="K40" s="1">
        <v>110.17</v>
      </c>
      <c r="L40" s="1">
        <v>133.59</v>
      </c>
      <c r="M40" s="1">
        <v>113.34</v>
      </c>
      <c r="N40" s="1">
        <v>121.16</v>
      </c>
      <c r="O40" s="1">
        <v>109.96</v>
      </c>
      <c r="P40" s="1">
        <v>116.64</v>
      </c>
      <c r="Q40" s="1">
        <v>96.44</v>
      </c>
      <c r="R40" s="1">
        <v>117.16</v>
      </c>
      <c r="S40" s="1">
        <v>98.79</v>
      </c>
      <c r="T40" s="1">
        <v>118.38</v>
      </c>
      <c r="U40" s="1">
        <v>105.82</v>
      </c>
      <c r="V40" s="1">
        <v>97.06</v>
      </c>
      <c r="W40" s="1">
        <v>109.8</v>
      </c>
      <c r="X40" s="1">
        <v>129.06</v>
      </c>
      <c r="Y40" s="1">
        <v>107.46</v>
      </c>
      <c r="Z40" s="1">
        <v>107.84</v>
      </c>
      <c r="AA40" s="1">
        <v>147.66</v>
      </c>
      <c r="AB40" s="1">
        <v>112.59</v>
      </c>
      <c r="AC40" s="1">
        <v>129.07</v>
      </c>
      <c r="AD40" s="1">
        <v>115.99</v>
      </c>
      <c r="AE40" s="1">
        <v>120.56</v>
      </c>
      <c r="AF40" s="1">
        <v>98.19</v>
      </c>
      <c r="AG40" s="1">
        <v>134.54</v>
      </c>
      <c r="AH40" s="1">
        <v>124.58</v>
      </c>
      <c r="AI40" s="1">
        <v>118.68</v>
      </c>
      <c r="AJ40" s="1">
        <v>103.25</v>
      </c>
      <c r="AK40" s="1">
        <v>131</v>
      </c>
      <c r="AL40" s="1">
        <v>115.52</v>
      </c>
      <c r="AM40" s="1">
        <v>105.73</v>
      </c>
      <c r="AN40" s="1">
        <v>105.31</v>
      </c>
      <c r="AO40" s="1">
        <v>123.57</v>
      </c>
      <c r="AP40" s="1">
        <v>103.61</v>
      </c>
      <c r="AQ40" s="1">
        <v>123.09</v>
      </c>
      <c r="AR40" s="1">
        <v>97.48</v>
      </c>
      <c r="AS40" s="1">
        <v>118.73</v>
      </c>
      <c r="AT40" s="1">
        <v>95.01</v>
      </c>
      <c r="AU40" s="1">
        <v>102.32</v>
      </c>
      <c r="AV40" s="1">
        <v>89.33</v>
      </c>
      <c r="AW40" s="1">
        <v>108.59</v>
      </c>
      <c r="AX40" s="1">
        <v>97.23</v>
      </c>
      <c r="AY40" s="1">
        <v>94.18</v>
      </c>
      <c r="AZ40" s="1">
        <v>104.04</v>
      </c>
      <c r="BA40" s="1">
        <v>101.81</v>
      </c>
      <c r="BB40" s="1">
        <v>107.67</v>
      </c>
      <c r="BC40" s="1">
        <v>93.06</v>
      </c>
      <c r="BD40" s="1">
        <v>115.33</v>
      </c>
      <c r="BE40" s="1">
        <v>99.1</v>
      </c>
      <c r="BF40" s="1">
        <v>89.76</v>
      </c>
      <c r="BG40" s="1">
        <v>108.58</v>
      </c>
    </row>
    <row r="41" spans="1:59" ht="15">
      <c r="A41" s="1" t="s">
        <v>138</v>
      </c>
      <c r="B41" s="1" t="s">
        <v>139</v>
      </c>
      <c r="C41" s="1" t="s">
        <v>66</v>
      </c>
      <c r="D41" s="1" t="s">
        <v>67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</row>
    <row r="42" spans="1:59" ht="15">
      <c r="A42" s="1" t="s">
        <v>140</v>
      </c>
      <c r="B42" s="1" t="s">
        <v>141</v>
      </c>
      <c r="C42" s="1" t="s">
        <v>66</v>
      </c>
      <c r="D42" s="1" t="s">
        <v>67</v>
      </c>
      <c r="E42" s="1"/>
      <c r="F42" s="1">
        <v>29.61</v>
      </c>
      <c r="G42" s="1">
        <v>30.71</v>
      </c>
      <c r="H42" s="1">
        <v>30.15</v>
      </c>
      <c r="I42" s="1">
        <v>31.07</v>
      </c>
      <c r="J42" s="1">
        <v>28.44</v>
      </c>
      <c r="K42" s="1">
        <v>32.65</v>
      </c>
      <c r="L42" s="1">
        <v>32.869999999999997</v>
      </c>
      <c r="M42" s="1">
        <v>34.01</v>
      </c>
      <c r="N42" s="1">
        <v>29</v>
      </c>
      <c r="O42" s="1">
        <v>30.86</v>
      </c>
      <c r="P42" s="1">
        <v>34.58</v>
      </c>
      <c r="Q42" s="1">
        <v>34.93</v>
      </c>
      <c r="R42" s="1">
        <v>30.52</v>
      </c>
      <c r="S42" s="1">
        <v>32.17</v>
      </c>
      <c r="T42" s="1">
        <v>32.340000000000003</v>
      </c>
      <c r="U42" s="1">
        <v>32.47</v>
      </c>
      <c r="V42" s="1">
        <v>38.22</v>
      </c>
      <c r="W42" s="1">
        <v>37.270000000000003</v>
      </c>
      <c r="X42" s="1">
        <v>41.53</v>
      </c>
      <c r="Y42" s="1">
        <v>40.869999999999997</v>
      </c>
      <c r="Z42" s="1">
        <v>43.21</v>
      </c>
      <c r="AA42" s="1">
        <v>43.8</v>
      </c>
      <c r="AB42" s="1">
        <v>40.78</v>
      </c>
      <c r="AC42" s="1">
        <v>45.12</v>
      </c>
      <c r="AD42" s="1">
        <v>45.25</v>
      </c>
      <c r="AE42" s="1">
        <v>47.03</v>
      </c>
      <c r="AF42" s="1">
        <v>49.53</v>
      </c>
      <c r="AG42" s="1">
        <v>53.19</v>
      </c>
      <c r="AH42" s="1">
        <v>57.6</v>
      </c>
      <c r="AI42" s="1">
        <v>60.51</v>
      </c>
      <c r="AJ42" s="1">
        <v>63</v>
      </c>
      <c r="AK42" s="1">
        <v>66.41</v>
      </c>
      <c r="AL42" s="1">
        <v>69.099999999999994</v>
      </c>
      <c r="AM42" s="1">
        <v>74.08</v>
      </c>
      <c r="AN42" s="1">
        <v>78.099999999999994</v>
      </c>
      <c r="AO42" s="1">
        <v>81.12</v>
      </c>
      <c r="AP42" s="1">
        <v>78.78</v>
      </c>
      <c r="AQ42" s="1">
        <v>80.58</v>
      </c>
      <c r="AR42" s="1">
        <v>79.41</v>
      </c>
      <c r="AS42" s="1">
        <v>81.62</v>
      </c>
      <c r="AT42" s="1">
        <v>88.58</v>
      </c>
      <c r="AU42" s="1">
        <v>90.21</v>
      </c>
      <c r="AV42" s="1">
        <v>93.89</v>
      </c>
      <c r="AW42" s="1">
        <v>95.34</v>
      </c>
      <c r="AX42" s="1">
        <v>100.9</v>
      </c>
      <c r="AY42" s="1">
        <v>103.76</v>
      </c>
      <c r="AZ42" s="1">
        <v>96.98</v>
      </c>
      <c r="BA42" s="1">
        <v>99.32</v>
      </c>
      <c r="BB42" s="1">
        <v>101.62</v>
      </c>
      <c r="BC42" s="1">
        <v>107.38</v>
      </c>
      <c r="BD42" s="1">
        <v>112.24</v>
      </c>
      <c r="BE42" s="1">
        <v>107.65</v>
      </c>
      <c r="BF42" s="1">
        <v>111.86</v>
      </c>
      <c r="BG42" s="1">
        <v>111.67</v>
      </c>
    </row>
    <row r="43" spans="1:59" ht="15">
      <c r="A43" s="1" t="s">
        <v>142</v>
      </c>
      <c r="B43" s="1" t="s">
        <v>143</v>
      </c>
      <c r="C43" s="1" t="s">
        <v>66</v>
      </c>
      <c r="D43" s="1" t="s">
        <v>67</v>
      </c>
      <c r="E43" s="1"/>
      <c r="F43" s="1">
        <v>18.02</v>
      </c>
      <c r="G43" s="1">
        <v>18.920000000000002</v>
      </c>
      <c r="H43" s="1">
        <v>19.68</v>
      </c>
      <c r="I43" s="1">
        <v>21.08</v>
      </c>
      <c r="J43" s="1">
        <v>22.81</v>
      </c>
      <c r="K43" s="1">
        <v>24.59</v>
      </c>
      <c r="L43" s="1">
        <v>24.86</v>
      </c>
      <c r="M43" s="1">
        <v>24.68</v>
      </c>
      <c r="N43" s="1">
        <v>24.82</v>
      </c>
      <c r="O43" s="1">
        <v>26.62</v>
      </c>
      <c r="P43" s="1">
        <v>27.53</v>
      </c>
      <c r="Q43" s="1">
        <v>26.66</v>
      </c>
      <c r="R43" s="1">
        <v>30.06</v>
      </c>
      <c r="S43" s="1">
        <v>30.22</v>
      </c>
      <c r="T43" s="1">
        <v>30.83</v>
      </c>
      <c r="U43" s="1">
        <v>30.47</v>
      </c>
      <c r="V43" s="1">
        <v>31.07</v>
      </c>
      <c r="W43" s="1">
        <v>34.409999999999997</v>
      </c>
      <c r="X43" s="1">
        <v>35.369999999999997</v>
      </c>
      <c r="Y43" s="1">
        <v>35</v>
      </c>
      <c r="Z43" s="1">
        <v>36.979999999999997</v>
      </c>
      <c r="AA43" s="1">
        <v>40.76</v>
      </c>
      <c r="AB43" s="1">
        <v>44.07</v>
      </c>
      <c r="AC43" s="1">
        <v>47.98</v>
      </c>
      <c r="AD43" s="1">
        <v>46.14</v>
      </c>
      <c r="AE43" s="1">
        <v>47.06</v>
      </c>
      <c r="AF43" s="1">
        <v>49.54</v>
      </c>
      <c r="AG43" s="1">
        <v>49.82</v>
      </c>
      <c r="AH43" s="1">
        <v>50.91</v>
      </c>
      <c r="AI43" s="1">
        <v>55.08</v>
      </c>
      <c r="AJ43" s="1">
        <v>55.87</v>
      </c>
      <c r="AK43" s="1">
        <v>57.83</v>
      </c>
      <c r="AL43" s="1">
        <v>61.78</v>
      </c>
      <c r="AM43" s="1">
        <v>63.39</v>
      </c>
      <c r="AN43" s="1">
        <v>67.959999999999994</v>
      </c>
      <c r="AO43" s="1">
        <v>73.510000000000005</v>
      </c>
      <c r="AP43" s="1">
        <v>75.88</v>
      </c>
      <c r="AQ43" s="1">
        <v>78.22</v>
      </c>
      <c r="AR43" s="1">
        <v>80.760000000000005</v>
      </c>
      <c r="AS43" s="1">
        <v>84.76</v>
      </c>
      <c r="AT43" s="1">
        <v>86.89</v>
      </c>
      <c r="AU43" s="1">
        <v>90.76</v>
      </c>
      <c r="AV43" s="1">
        <v>90.52</v>
      </c>
      <c r="AW43" s="1">
        <v>97.34</v>
      </c>
      <c r="AX43" s="1">
        <v>100.11</v>
      </c>
      <c r="AY43" s="1">
        <v>102.54</v>
      </c>
      <c r="AZ43" s="1">
        <v>108.04</v>
      </c>
      <c r="BA43" s="1">
        <v>114.72</v>
      </c>
      <c r="BB43" s="1">
        <v>116.77</v>
      </c>
      <c r="BC43" s="1">
        <v>120.51</v>
      </c>
      <c r="BD43" s="1">
        <v>126.75</v>
      </c>
      <c r="BE43" s="1">
        <v>131.28</v>
      </c>
      <c r="BF43" s="1">
        <v>133.6</v>
      </c>
      <c r="BG43" s="1">
        <v>137.6</v>
      </c>
    </row>
    <row r="44" spans="1:59" ht="15">
      <c r="A44" s="1" t="s">
        <v>144</v>
      </c>
      <c r="B44" s="1" t="s">
        <v>145</v>
      </c>
      <c r="C44" s="1" t="s">
        <v>66</v>
      </c>
      <c r="D44" s="1" t="s">
        <v>67</v>
      </c>
      <c r="E44" s="1"/>
      <c r="F44" s="1">
        <v>17.98</v>
      </c>
      <c r="G44" s="1">
        <v>18.73</v>
      </c>
      <c r="H44" s="1">
        <v>20.87</v>
      </c>
      <c r="I44" s="1">
        <v>23.36</v>
      </c>
      <c r="J44" s="1">
        <v>22.25</v>
      </c>
      <c r="K44" s="1">
        <v>25.11</v>
      </c>
      <c r="L44" s="1">
        <v>23.11</v>
      </c>
      <c r="M44" s="1">
        <v>27.28</v>
      </c>
      <c r="N44" s="1">
        <v>27.33</v>
      </c>
      <c r="O44" s="1">
        <v>29.25</v>
      </c>
      <c r="P44" s="1">
        <v>30.58</v>
      </c>
      <c r="Q44" s="1">
        <v>30.56</v>
      </c>
      <c r="R44" s="1">
        <v>33.26</v>
      </c>
      <c r="S44" s="1">
        <v>34.42</v>
      </c>
      <c r="T44" s="1">
        <v>39.869999999999997</v>
      </c>
      <c r="U44" s="1">
        <v>39.99</v>
      </c>
      <c r="V44" s="1">
        <v>40.369999999999997</v>
      </c>
      <c r="W44" s="1">
        <v>40.9</v>
      </c>
      <c r="X44" s="1">
        <v>45.32</v>
      </c>
      <c r="Y44" s="1">
        <v>47.1</v>
      </c>
      <c r="Z44" s="1">
        <v>51.07</v>
      </c>
      <c r="AA44" s="1">
        <v>47.78</v>
      </c>
      <c r="AB44" s="1">
        <v>47.58</v>
      </c>
      <c r="AC44" s="1">
        <v>50.67</v>
      </c>
      <c r="AD44" s="1">
        <v>55.35</v>
      </c>
      <c r="AE44" s="1">
        <v>56.97</v>
      </c>
      <c r="AF44" s="1">
        <v>59.38</v>
      </c>
      <c r="AG44" s="1">
        <v>62.18</v>
      </c>
      <c r="AH44" s="1">
        <v>63.51</v>
      </c>
      <c r="AI44" s="1">
        <v>68.099999999999994</v>
      </c>
      <c r="AJ44" s="1">
        <v>66.23</v>
      </c>
      <c r="AK44" s="1">
        <v>69.010000000000005</v>
      </c>
      <c r="AL44" s="1">
        <v>67.290000000000006</v>
      </c>
      <c r="AM44" s="1">
        <v>69.44</v>
      </c>
      <c r="AN44" s="1">
        <v>77.11</v>
      </c>
      <c r="AO44" s="1">
        <v>80.73</v>
      </c>
      <c r="AP44" s="1">
        <v>85.03</v>
      </c>
      <c r="AQ44" s="1">
        <v>89.82</v>
      </c>
      <c r="AR44" s="1">
        <v>91.59</v>
      </c>
      <c r="AS44" s="1">
        <v>98.91</v>
      </c>
      <c r="AT44" s="1">
        <v>93.46</v>
      </c>
      <c r="AU44" s="1">
        <v>94.67</v>
      </c>
      <c r="AV44" s="1">
        <v>94.38</v>
      </c>
      <c r="AW44" s="1">
        <v>95.83</v>
      </c>
      <c r="AX44" s="1">
        <v>99.85</v>
      </c>
      <c r="AY44" s="1">
        <v>104.32</v>
      </c>
      <c r="AZ44" s="1">
        <v>99.24</v>
      </c>
      <c r="BA44" s="1">
        <v>105.6</v>
      </c>
      <c r="BB44" s="1">
        <v>98.88</v>
      </c>
      <c r="BC44" s="1">
        <v>106</v>
      </c>
      <c r="BD44" s="1">
        <v>109.65</v>
      </c>
      <c r="BE44" s="1">
        <v>119.5</v>
      </c>
      <c r="BF44" s="1">
        <v>123.37</v>
      </c>
      <c r="BG44" s="1">
        <v>135.29</v>
      </c>
    </row>
    <row r="45" spans="1:59" ht="15">
      <c r="A45" s="1" t="s">
        <v>146</v>
      </c>
      <c r="B45" s="1" t="s">
        <v>147</v>
      </c>
      <c r="C45" s="1" t="s">
        <v>66</v>
      </c>
      <c r="D45" s="1" t="s">
        <v>67</v>
      </c>
      <c r="E45" s="1"/>
      <c r="F45" s="1">
        <v>26.06</v>
      </c>
      <c r="G45" s="1">
        <v>28.11</v>
      </c>
      <c r="H45" s="1">
        <v>31.16</v>
      </c>
      <c r="I45" s="1">
        <v>31.93</v>
      </c>
      <c r="J45" s="1">
        <v>29.82</v>
      </c>
      <c r="K45" s="1">
        <v>30.9</v>
      </c>
      <c r="L45" s="1">
        <v>34.64</v>
      </c>
      <c r="M45" s="1">
        <v>36.32</v>
      </c>
      <c r="N45" s="1">
        <v>36.03</v>
      </c>
      <c r="O45" s="1">
        <v>39.270000000000003</v>
      </c>
      <c r="P45" s="1">
        <v>39.979999999999997</v>
      </c>
      <c r="Q45" s="1">
        <v>41.88</v>
      </c>
      <c r="R45" s="1">
        <v>42.85</v>
      </c>
      <c r="S45" s="1">
        <v>46.9</v>
      </c>
      <c r="T45" s="1">
        <v>46.84</v>
      </c>
      <c r="U45" s="1">
        <v>44.05</v>
      </c>
      <c r="V45" s="1">
        <v>44.84</v>
      </c>
      <c r="W45" s="1">
        <v>44.28</v>
      </c>
      <c r="X45" s="1">
        <v>45.36</v>
      </c>
      <c r="Y45" s="1">
        <v>46.51</v>
      </c>
      <c r="Z45" s="1">
        <v>47.51</v>
      </c>
      <c r="AA45" s="1">
        <v>49.41</v>
      </c>
      <c r="AB45" s="1">
        <v>48.79</v>
      </c>
      <c r="AC45" s="1">
        <v>49.26</v>
      </c>
      <c r="AD45" s="1">
        <v>52.41</v>
      </c>
      <c r="AE45" s="1">
        <v>56.85</v>
      </c>
      <c r="AF45" s="1">
        <v>48.78</v>
      </c>
      <c r="AG45" s="1">
        <v>51.85</v>
      </c>
      <c r="AH45" s="1">
        <v>52.74</v>
      </c>
      <c r="AI45" s="1">
        <v>54.79</v>
      </c>
      <c r="AJ45" s="1">
        <v>56.37</v>
      </c>
      <c r="AK45" s="1">
        <v>56.18</v>
      </c>
      <c r="AL45" s="1">
        <v>59.39</v>
      </c>
      <c r="AM45" s="1">
        <v>62.87</v>
      </c>
      <c r="AN45" s="1">
        <v>67.56</v>
      </c>
      <c r="AO45" s="1">
        <v>71.75</v>
      </c>
      <c r="AP45" s="1">
        <v>67.77</v>
      </c>
      <c r="AQ45" s="1">
        <v>72.459999999999994</v>
      </c>
      <c r="AR45" s="1">
        <v>75.8</v>
      </c>
      <c r="AS45" s="1">
        <v>77.819999999999993</v>
      </c>
      <c r="AT45" s="1">
        <v>78.58</v>
      </c>
      <c r="AU45" s="1">
        <v>80.61</v>
      </c>
      <c r="AV45" s="1">
        <v>83.34</v>
      </c>
      <c r="AW45" s="1">
        <v>85.96</v>
      </c>
      <c r="AX45" s="1">
        <v>103.61</v>
      </c>
      <c r="AY45" s="1">
        <v>110.43</v>
      </c>
      <c r="AZ45" s="1">
        <v>117.2</v>
      </c>
      <c r="BA45" s="1">
        <v>121.03</v>
      </c>
      <c r="BB45" s="1">
        <v>131.44</v>
      </c>
      <c r="BC45" s="1">
        <v>145.34</v>
      </c>
      <c r="BD45" s="1">
        <v>149.16999999999999</v>
      </c>
      <c r="BE45" s="1">
        <v>158.81</v>
      </c>
      <c r="BF45" s="1">
        <v>162.66999999999999</v>
      </c>
      <c r="BG45" s="1">
        <v>170.12</v>
      </c>
    </row>
    <row r="46" spans="1:59" ht="15">
      <c r="A46" s="1" t="s">
        <v>148</v>
      </c>
      <c r="B46" s="1" t="s">
        <v>149</v>
      </c>
      <c r="C46" s="1" t="s">
        <v>66</v>
      </c>
      <c r="D46" s="1" t="s">
        <v>67</v>
      </c>
      <c r="E46" s="1"/>
      <c r="F46" s="1">
        <v>61.45</v>
      </c>
      <c r="G46" s="1">
        <v>62.15</v>
      </c>
      <c r="H46" s="1">
        <v>62.71</v>
      </c>
      <c r="I46" s="1">
        <v>62.76</v>
      </c>
      <c r="J46" s="1">
        <v>62.91</v>
      </c>
      <c r="K46" s="1">
        <v>63.72</v>
      </c>
      <c r="L46" s="1">
        <v>66.209999999999994</v>
      </c>
      <c r="M46" s="1">
        <v>70.2</v>
      </c>
      <c r="N46" s="1">
        <v>71.819999999999993</v>
      </c>
      <c r="O46" s="1">
        <v>74.319999999999993</v>
      </c>
      <c r="P46" s="1">
        <v>74.95</v>
      </c>
      <c r="Q46" s="1">
        <v>76.599999999999994</v>
      </c>
      <c r="R46" s="1">
        <v>78.45</v>
      </c>
      <c r="S46" s="1">
        <v>80.38</v>
      </c>
      <c r="T46" s="1">
        <v>82.51</v>
      </c>
      <c r="U46" s="1">
        <v>83.7</v>
      </c>
      <c r="V46" s="1">
        <v>84.29</v>
      </c>
      <c r="W46" s="1">
        <v>81.489999999999995</v>
      </c>
      <c r="X46" s="1">
        <v>85.6</v>
      </c>
      <c r="Y46" s="1">
        <v>89.51</v>
      </c>
      <c r="Z46" s="1">
        <v>90.81</v>
      </c>
      <c r="AA46" s="1">
        <v>95.97</v>
      </c>
      <c r="AB46" s="1">
        <v>98.54</v>
      </c>
      <c r="AC46" s="1">
        <v>101.26</v>
      </c>
      <c r="AD46" s="1">
        <v>104.79</v>
      </c>
      <c r="AE46" s="1">
        <v>107.17</v>
      </c>
      <c r="AF46" s="1">
        <v>109.72</v>
      </c>
      <c r="AG46" s="1">
        <v>112.99</v>
      </c>
      <c r="AH46" s="1">
        <v>116.32</v>
      </c>
      <c r="AI46" s="1">
        <v>122.11</v>
      </c>
      <c r="AJ46" s="1">
        <v>126.78</v>
      </c>
      <c r="AK46" s="1">
        <v>129.83000000000001</v>
      </c>
      <c r="AL46" s="1">
        <v>130.46</v>
      </c>
      <c r="AM46" s="1">
        <v>133.81</v>
      </c>
      <c r="AN46" s="1">
        <v>109.42</v>
      </c>
      <c r="AO46" s="1">
        <v>108.42</v>
      </c>
      <c r="AP46" s="1">
        <v>105.19</v>
      </c>
      <c r="AQ46" s="1">
        <v>107.23</v>
      </c>
      <c r="AR46" s="1">
        <v>104.56</v>
      </c>
      <c r="AS46" s="1">
        <v>102.47</v>
      </c>
      <c r="AT46" s="1">
        <v>100.06</v>
      </c>
      <c r="AU46" s="1">
        <v>98.08</v>
      </c>
      <c r="AV46" s="1">
        <v>98.77</v>
      </c>
      <c r="AW46" s="1">
        <v>99.47</v>
      </c>
      <c r="AX46" s="1">
        <v>100.04</v>
      </c>
      <c r="AY46" s="1">
        <v>100.49</v>
      </c>
      <c r="AZ46" s="1">
        <v>101.53</v>
      </c>
      <c r="BA46" s="1">
        <v>102.34</v>
      </c>
      <c r="BB46" s="1">
        <v>103.16</v>
      </c>
      <c r="BC46" s="1">
        <v>104.33</v>
      </c>
      <c r="BD46" s="1">
        <v>109.08</v>
      </c>
      <c r="BE46" s="1">
        <v>110.27</v>
      </c>
      <c r="BF46" s="1">
        <v>108.84</v>
      </c>
      <c r="BG46" s="1">
        <v>111.7</v>
      </c>
    </row>
    <row r="47" spans="1:59" ht="15">
      <c r="A47" s="1" t="s">
        <v>150</v>
      </c>
      <c r="B47" s="1" t="s">
        <v>151</v>
      </c>
      <c r="C47" s="1" t="s">
        <v>66</v>
      </c>
      <c r="D47" s="1" t="s">
        <v>67</v>
      </c>
      <c r="E47" s="1"/>
      <c r="F47" s="1">
        <v>42.45</v>
      </c>
      <c r="G47" s="1">
        <v>43.67</v>
      </c>
      <c r="H47" s="1">
        <v>44.33</v>
      </c>
      <c r="I47" s="1">
        <v>46.22</v>
      </c>
      <c r="J47" s="1">
        <v>48.41</v>
      </c>
      <c r="K47" s="1">
        <v>49.65</v>
      </c>
      <c r="L47" s="1">
        <v>54.41</v>
      </c>
      <c r="M47" s="1">
        <v>53.97</v>
      </c>
      <c r="N47" s="1">
        <v>53.07</v>
      </c>
      <c r="O47" s="1">
        <v>52.58</v>
      </c>
      <c r="P47" s="1">
        <v>53.75</v>
      </c>
      <c r="Q47" s="1">
        <v>51.26</v>
      </c>
      <c r="R47" s="1">
        <v>53.13</v>
      </c>
      <c r="S47" s="1">
        <v>51.06</v>
      </c>
      <c r="T47" s="1">
        <v>52.52</v>
      </c>
      <c r="U47" s="1">
        <v>53.4</v>
      </c>
      <c r="V47" s="1">
        <v>54.88</v>
      </c>
      <c r="W47" s="1">
        <v>53</v>
      </c>
      <c r="X47" s="1">
        <v>54.25</v>
      </c>
      <c r="Y47" s="1">
        <v>55.77</v>
      </c>
      <c r="Z47" s="1">
        <v>58.13</v>
      </c>
      <c r="AA47" s="1">
        <v>61.45</v>
      </c>
      <c r="AB47" s="1">
        <v>60.15</v>
      </c>
      <c r="AC47" s="1">
        <v>62.97</v>
      </c>
      <c r="AD47" s="1">
        <v>65.77</v>
      </c>
      <c r="AE47" s="1">
        <v>63.62</v>
      </c>
      <c r="AF47" s="1">
        <v>65.13</v>
      </c>
      <c r="AG47" s="1">
        <v>67.569999999999993</v>
      </c>
      <c r="AH47" s="1">
        <v>66.25</v>
      </c>
      <c r="AI47" s="1">
        <v>65.83</v>
      </c>
      <c r="AJ47" s="1">
        <v>63.01</v>
      </c>
      <c r="AK47" s="1">
        <v>64.150000000000006</v>
      </c>
      <c r="AL47" s="1">
        <v>65.25</v>
      </c>
      <c r="AM47" s="1">
        <v>70.19</v>
      </c>
      <c r="AN47" s="1">
        <v>76.95</v>
      </c>
      <c r="AO47" s="1">
        <v>80.13</v>
      </c>
      <c r="AP47" s="1">
        <v>80.17</v>
      </c>
      <c r="AQ47" s="1">
        <v>78.12</v>
      </c>
      <c r="AR47" s="1">
        <v>84.32</v>
      </c>
      <c r="AS47" s="1">
        <v>86.3</v>
      </c>
      <c r="AT47" s="1">
        <v>88.07</v>
      </c>
      <c r="AU47" s="1">
        <v>89.44</v>
      </c>
      <c r="AV47" s="1">
        <v>91.15</v>
      </c>
      <c r="AW47" s="1">
        <v>95.71</v>
      </c>
      <c r="AX47" s="1">
        <v>100.25</v>
      </c>
      <c r="AY47" s="1">
        <v>104.05</v>
      </c>
      <c r="AZ47" s="1">
        <v>107.32</v>
      </c>
      <c r="BA47" s="1">
        <v>112.58</v>
      </c>
      <c r="BB47" s="1">
        <v>116.77</v>
      </c>
      <c r="BC47" s="1">
        <v>114.45</v>
      </c>
      <c r="BD47" s="1">
        <v>116.33</v>
      </c>
      <c r="BE47" s="1">
        <v>120.98</v>
      </c>
      <c r="BF47" s="1">
        <v>123.91</v>
      </c>
      <c r="BG47" s="1">
        <v>124.87</v>
      </c>
    </row>
    <row r="48" spans="1:59" ht="15">
      <c r="A48" s="1" t="s">
        <v>152</v>
      </c>
      <c r="B48" s="1" t="s">
        <v>153</v>
      </c>
      <c r="C48" s="1" t="s">
        <v>66</v>
      </c>
      <c r="D48" s="1" t="s">
        <v>67</v>
      </c>
      <c r="E48" s="1"/>
      <c r="F48" s="1">
        <v>31.77</v>
      </c>
      <c r="G48" s="1">
        <v>34.770000000000003</v>
      </c>
      <c r="H48" s="1">
        <v>32.729999999999997</v>
      </c>
      <c r="I48" s="1">
        <v>34.9</v>
      </c>
      <c r="J48" s="1">
        <v>35.270000000000003</v>
      </c>
      <c r="K48" s="1">
        <v>36.68</v>
      </c>
      <c r="L48" s="1">
        <v>37.61</v>
      </c>
      <c r="M48" s="1">
        <v>40.03</v>
      </c>
      <c r="N48" s="1">
        <v>40.1</v>
      </c>
      <c r="O48" s="1">
        <v>41.49</v>
      </c>
      <c r="P48" s="1">
        <v>42.35</v>
      </c>
      <c r="Q48" s="1">
        <v>44.27</v>
      </c>
      <c r="R48" s="1">
        <v>46.83</v>
      </c>
      <c r="S48" s="1">
        <v>50.05</v>
      </c>
      <c r="T48" s="1">
        <v>54.72</v>
      </c>
      <c r="U48" s="1">
        <v>55.71</v>
      </c>
      <c r="V48" s="1">
        <v>58.2</v>
      </c>
      <c r="W48" s="1">
        <v>63.06</v>
      </c>
      <c r="X48" s="1">
        <v>64.16</v>
      </c>
      <c r="Y48" s="1">
        <v>65.430000000000007</v>
      </c>
      <c r="Z48" s="1">
        <v>66.7</v>
      </c>
      <c r="AA48" s="1">
        <v>63.19</v>
      </c>
      <c r="AB48" s="1">
        <v>63.56</v>
      </c>
      <c r="AC48" s="1">
        <v>65.760000000000005</v>
      </c>
      <c r="AD48" s="1">
        <v>63.56</v>
      </c>
      <c r="AE48" s="1">
        <v>66.63</v>
      </c>
      <c r="AF48" s="1">
        <v>67.430000000000007</v>
      </c>
      <c r="AG48" s="1">
        <v>70.44</v>
      </c>
      <c r="AH48" s="1">
        <v>74.17</v>
      </c>
      <c r="AI48" s="1">
        <v>78.88</v>
      </c>
      <c r="AJ48" s="1">
        <v>81.099999999999994</v>
      </c>
      <c r="AK48" s="1">
        <v>84.25</v>
      </c>
      <c r="AL48" s="1">
        <v>80.489999999999995</v>
      </c>
      <c r="AM48" s="1">
        <v>79.88</v>
      </c>
      <c r="AN48" s="1">
        <v>83.14</v>
      </c>
      <c r="AO48" s="1">
        <v>82.52</v>
      </c>
      <c r="AP48" s="1">
        <v>83.45</v>
      </c>
      <c r="AQ48" s="1">
        <v>80.150000000000006</v>
      </c>
      <c r="AR48" s="1">
        <v>87.61</v>
      </c>
      <c r="AS48" s="1">
        <v>88.24</v>
      </c>
      <c r="AT48" s="1">
        <v>89.36</v>
      </c>
      <c r="AU48" s="1">
        <v>92.25</v>
      </c>
      <c r="AV48" s="1">
        <v>97.61</v>
      </c>
      <c r="AW48" s="1">
        <v>100.21</v>
      </c>
      <c r="AX48" s="1">
        <v>99.18</v>
      </c>
      <c r="AY48" s="1">
        <v>100.61</v>
      </c>
      <c r="AZ48" s="1">
        <v>104.43</v>
      </c>
      <c r="BA48" s="1">
        <v>102.52</v>
      </c>
      <c r="BB48" s="1">
        <v>99.81</v>
      </c>
      <c r="BC48" s="1">
        <v>96.03</v>
      </c>
      <c r="BD48" s="1">
        <v>96.39</v>
      </c>
      <c r="BE48" s="1">
        <v>102.13</v>
      </c>
      <c r="BF48" s="1">
        <v>107.98</v>
      </c>
      <c r="BG48" s="1">
        <v>111.49</v>
      </c>
    </row>
    <row r="49" spans="1:59" ht="15">
      <c r="A49" s="1" t="s">
        <v>154</v>
      </c>
      <c r="B49" s="1" t="s">
        <v>155</v>
      </c>
      <c r="C49" s="1" t="s">
        <v>66</v>
      </c>
      <c r="D49" s="1" t="s">
        <v>67</v>
      </c>
      <c r="E49" s="1"/>
      <c r="F49" s="1">
        <v>42.52</v>
      </c>
      <c r="G49" s="1">
        <v>42.13</v>
      </c>
      <c r="H49" s="1">
        <v>47.15</v>
      </c>
      <c r="I49" s="1">
        <v>47.16</v>
      </c>
      <c r="J49" s="1">
        <v>47.71</v>
      </c>
      <c r="K49" s="1">
        <v>48.35</v>
      </c>
      <c r="L49" s="1">
        <v>49.07</v>
      </c>
      <c r="M49" s="1">
        <v>49.32</v>
      </c>
      <c r="N49" s="1">
        <v>51.94</v>
      </c>
      <c r="O49" s="1">
        <v>50.01</v>
      </c>
      <c r="P49" s="1">
        <v>51.4</v>
      </c>
      <c r="Q49" s="1">
        <v>49.99</v>
      </c>
      <c r="R49" s="1">
        <v>49.27</v>
      </c>
      <c r="S49" s="1">
        <v>53.18</v>
      </c>
      <c r="T49" s="1">
        <v>53</v>
      </c>
      <c r="U49" s="1">
        <v>52.38</v>
      </c>
      <c r="V49" s="1">
        <v>55.91</v>
      </c>
      <c r="W49" s="1">
        <v>56.04</v>
      </c>
      <c r="X49" s="1">
        <v>57.67</v>
      </c>
      <c r="Y49" s="1">
        <v>59.26</v>
      </c>
      <c r="Z49" s="1">
        <v>54.86</v>
      </c>
      <c r="AA49" s="1">
        <v>60.09</v>
      </c>
      <c r="AB49" s="1">
        <v>61.7</v>
      </c>
      <c r="AC49" s="1">
        <v>57.83</v>
      </c>
      <c r="AD49" s="1">
        <v>61.01</v>
      </c>
      <c r="AE49" s="1">
        <v>64.709999999999994</v>
      </c>
      <c r="AF49" s="1">
        <v>70.27</v>
      </c>
      <c r="AG49" s="1">
        <v>72.790000000000006</v>
      </c>
      <c r="AH49" s="1">
        <v>72.849999999999994</v>
      </c>
      <c r="AI49" s="1">
        <v>79.97</v>
      </c>
      <c r="AJ49" s="1">
        <v>82.08</v>
      </c>
      <c r="AK49" s="1">
        <v>84</v>
      </c>
      <c r="AL49" s="1">
        <v>87.4</v>
      </c>
      <c r="AM49" s="1">
        <v>87.23</v>
      </c>
      <c r="AN49" s="1">
        <v>87.81</v>
      </c>
      <c r="AO49" s="1">
        <v>90.51</v>
      </c>
      <c r="AP49" s="1">
        <v>89.5</v>
      </c>
      <c r="AQ49" s="1">
        <v>93.82</v>
      </c>
      <c r="AR49" s="1">
        <v>95.18</v>
      </c>
      <c r="AS49" s="1">
        <v>96.13</v>
      </c>
      <c r="AT49" s="1">
        <v>97.98</v>
      </c>
      <c r="AU49" s="1">
        <v>97.67</v>
      </c>
      <c r="AV49" s="1">
        <v>99.36</v>
      </c>
      <c r="AW49" s="1">
        <v>100.21</v>
      </c>
      <c r="AX49" s="1">
        <v>95.63</v>
      </c>
      <c r="AY49" s="1">
        <v>104.15</v>
      </c>
      <c r="AZ49" s="1">
        <v>107.87</v>
      </c>
      <c r="BA49" s="1">
        <v>107.98</v>
      </c>
      <c r="BB49" s="1">
        <v>105.95</v>
      </c>
      <c r="BC49" s="1">
        <v>105.39</v>
      </c>
      <c r="BD49" s="1">
        <v>104.97</v>
      </c>
      <c r="BE49" s="1">
        <v>100.27</v>
      </c>
      <c r="BF49" s="1">
        <v>105.83</v>
      </c>
      <c r="BG49" s="1">
        <v>108.4</v>
      </c>
    </row>
    <row r="50" spans="1:59" ht="15">
      <c r="A50" s="1" t="s">
        <v>156</v>
      </c>
      <c r="B50" s="1" t="s">
        <v>157</v>
      </c>
      <c r="C50" s="1" t="s">
        <v>66</v>
      </c>
      <c r="D50" s="1" t="s">
        <v>67</v>
      </c>
      <c r="E50" s="1"/>
      <c r="F50" s="1">
        <v>44.7</v>
      </c>
      <c r="G50" s="1">
        <v>49</v>
      </c>
      <c r="H50" s="1">
        <v>50.89</v>
      </c>
      <c r="I50" s="1">
        <v>54.88</v>
      </c>
      <c r="J50" s="1">
        <v>60.51</v>
      </c>
      <c r="K50" s="1">
        <v>62.62</v>
      </c>
      <c r="L50" s="1">
        <v>62.9</v>
      </c>
      <c r="M50" s="1">
        <v>43.96</v>
      </c>
      <c r="N50" s="1">
        <v>44.63</v>
      </c>
      <c r="O50" s="1">
        <v>36.340000000000003</v>
      </c>
      <c r="P50" s="1">
        <v>30.81</v>
      </c>
      <c r="Q50" s="1">
        <v>29.53</v>
      </c>
      <c r="R50" s="1">
        <v>28.23</v>
      </c>
      <c r="S50" s="1">
        <v>29.14</v>
      </c>
      <c r="T50" s="1">
        <v>29.89</v>
      </c>
      <c r="U50" s="1">
        <v>35.75</v>
      </c>
      <c r="V50" s="1">
        <v>35.11</v>
      </c>
      <c r="W50" s="1">
        <v>38.93</v>
      </c>
      <c r="X50" s="1">
        <v>42.82</v>
      </c>
      <c r="Y50" s="1">
        <v>60.72</v>
      </c>
      <c r="Z50" s="1">
        <v>37.11</v>
      </c>
      <c r="AA50" s="1">
        <v>35.61</v>
      </c>
      <c r="AB50" s="1">
        <v>32.270000000000003</v>
      </c>
      <c r="AC50" s="1">
        <v>44.93</v>
      </c>
      <c r="AD50" s="1">
        <v>38.78</v>
      </c>
      <c r="AE50" s="1">
        <v>49.57</v>
      </c>
      <c r="AF50" s="1">
        <v>83.56</v>
      </c>
      <c r="AG50" s="1">
        <v>77.459999999999994</v>
      </c>
      <c r="AH50" s="1">
        <v>77.02</v>
      </c>
      <c r="AI50" s="1">
        <v>67.45</v>
      </c>
      <c r="AJ50" s="1">
        <v>55.21</v>
      </c>
      <c r="AK50" s="1">
        <v>51.81</v>
      </c>
      <c r="AL50" s="1">
        <v>52.39</v>
      </c>
      <c r="AM50" s="1">
        <v>47.87</v>
      </c>
      <c r="AN50" s="1">
        <v>49.03</v>
      </c>
      <c r="AO50" s="1">
        <v>57.62</v>
      </c>
      <c r="AP50" s="1">
        <v>54.26</v>
      </c>
      <c r="AQ50" s="1">
        <v>57.51</v>
      </c>
      <c r="AR50" s="1">
        <v>82.69</v>
      </c>
      <c r="AS50" s="1">
        <v>108.26</v>
      </c>
      <c r="AT50" s="1">
        <v>106.67</v>
      </c>
      <c r="AU50" s="1">
        <v>98.02</v>
      </c>
      <c r="AV50" s="1">
        <v>103.18</v>
      </c>
      <c r="AW50" s="1">
        <v>102.43</v>
      </c>
      <c r="AX50" s="1">
        <v>98.73</v>
      </c>
      <c r="AY50" s="1">
        <v>98.84</v>
      </c>
      <c r="AZ50" s="1">
        <v>105.17</v>
      </c>
      <c r="BA50" s="1">
        <v>102.79</v>
      </c>
      <c r="BB50" s="1">
        <v>94.74</v>
      </c>
      <c r="BC50" s="1">
        <v>86.58</v>
      </c>
      <c r="BD50" s="1">
        <v>106.6</v>
      </c>
      <c r="BE50" s="1">
        <v>112.46</v>
      </c>
      <c r="BF50" s="1">
        <v>117.92</v>
      </c>
      <c r="BG50" s="1">
        <v>123.24</v>
      </c>
    </row>
    <row r="51" spans="1:59" ht="15">
      <c r="A51" s="1" t="s">
        <v>158</v>
      </c>
      <c r="B51" s="1" t="s">
        <v>159</v>
      </c>
      <c r="C51" s="1" t="s">
        <v>66</v>
      </c>
      <c r="D51" s="1" t="s">
        <v>67</v>
      </c>
      <c r="E51" s="1"/>
      <c r="F51" s="1">
        <v>16.34</v>
      </c>
      <c r="G51" s="1">
        <v>17.5</v>
      </c>
      <c r="H51" s="1">
        <v>18.11</v>
      </c>
      <c r="I51" s="1">
        <v>18.239999999999998</v>
      </c>
      <c r="J51" s="1">
        <v>19.989999999999998</v>
      </c>
      <c r="K51" s="1">
        <v>22.17</v>
      </c>
      <c r="L51" s="1">
        <v>23.13</v>
      </c>
      <c r="M51" s="1">
        <v>26.39</v>
      </c>
      <c r="N51" s="1">
        <v>29.46</v>
      </c>
      <c r="O51" s="1">
        <v>31.77</v>
      </c>
      <c r="P51" s="1">
        <v>34.64</v>
      </c>
      <c r="Q51" s="1">
        <v>34.770000000000003</v>
      </c>
      <c r="R51" s="1">
        <v>37.39</v>
      </c>
      <c r="S51" s="1">
        <v>34.619999999999997</v>
      </c>
      <c r="T51" s="1">
        <v>36.99</v>
      </c>
      <c r="U51" s="1">
        <v>36.44</v>
      </c>
      <c r="V51" s="1">
        <v>37.299999999999997</v>
      </c>
      <c r="W51" s="1">
        <v>39.22</v>
      </c>
      <c r="X51" s="1">
        <v>39.28</v>
      </c>
      <c r="Y51" s="1">
        <v>39.01</v>
      </c>
      <c r="Z51" s="1">
        <v>40.18</v>
      </c>
      <c r="AA51" s="1">
        <v>38.85</v>
      </c>
      <c r="AB51" s="1">
        <v>41.57</v>
      </c>
      <c r="AC51" s="1">
        <v>43.31</v>
      </c>
      <c r="AD51" s="1">
        <v>40.590000000000003</v>
      </c>
      <c r="AE51" s="1">
        <v>42.68</v>
      </c>
      <c r="AF51" s="1">
        <v>43.97</v>
      </c>
      <c r="AG51" s="1">
        <v>46.64</v>
      </c>
      <c r="AH51" s="1">
        <v>56.86</v>
      </c>
      <c r="AI51" s="1">
        <v>61.94</v>
      </c>
      <c r="AJ51" s="1">
        <v>63.49</v>
      </c>
      <c r="AK51" s="1">
        <v>69.05</v>
      </c>
      <c r="AL51" s="1">
        <v>69.39</v>
      </c>
      <c r="AM51" s="1">
        <v>70.760000000000005</v>
      </c>
      <c r="AN51" s="1">
        <v>74.19</v>
      </c>
      <c r="AO51" s="1">
        <v>79.72</v>
      </c>
      <c r="AP51" s="1">
        <v>80.98</v>
      </c>
      <c r="AQ51" s="1">
        <v>86.28</v>
      </c>
      <c r="AR51" s="1">
        <v>88.7</v>
      </c>
      <c r="AS51" s="1">
        <v>89.29</v>
      </c>
      <c r="AT51" s="1">
        <v>89.9</v>
      </c>
      <c r="AU51" s="1">
        <v>85.38</v>
      </c>
      <c r="AV51" s="1">
        <v>89.54</v>
      </c>
      <c r="AW51" s="1">
        <v>91.83</v>
      </c>
      <c r="AX51" s="1">
        <v>96.63</v>
      </c>
      <c r="AY51" s="1">
        <v>111.54</v>
      </c>
      <c r="AZ51" s="1">
        <v>107</v>
      </c>
      <c r="BA51" s="1">
        <v>103.23</v>
      </c>
      <c r="BB51" s="1">
        <v>103.94</v>
      </c>
      <c r="BC51" s="1">
        <v>111.07</v>
      </c>
      <c r="BD51" s="1">
        <v>116.89</v>
      </c>
      <c r="BE51" s="1">
        <v>119.26</v>
      </c>
      <c r="BF51" s="1">
        <v>120.92</v>
      </c>
      <c r="BG51" s="1">
        <v>127.41</v>
      </c>
    </row>
    <row r="52" spans="1:59" ht="15">
      <c r="A52" s="1" t="s">
        <v>160</v>
      </c>
      <c r="B52" s="1" t="s">
        <v>161</v>
      </c>
      <c r="C52" s="1" t="s">
        <v>66</v>
      </c>
      <c r="D52" s="1" t="s">
        <v>67</v>
      </c>
      <c r="E52" s="1"/>
      <c r="F52" s="1">
        <v>89.660565557216188</v>
      </c>
      <c r="G52" s="1">
        <v>89.83606992796966</v>
      </c>
      <c r="H52" s="1">
        <v>92.121610839999917</v>
      </c>
      <c r="I52" s="1">
        <v>96.107541886600487</v>
      </c>
      <c r="J52" s="1">
        <v>101.37931316292999</v>
      </c>
      <c r="K52" s="1">
        <v>101.2795065446377</v>
      </c>
      <c r="L52" s="1">
        <v>101.19083495336061</v>
      </c>
      <c r="M52" s="1">
        <v>96.836017828301976</v>
      </c>
      <c r="N52" s="1">
        <v>95.566829060990344</v>
      </c>
      <c r="O52" s="1">
        <v>96.815893054705711</v>
      </c>
      <c r="P52" s="1">
        <v>99.277244806122866</v>
      </c>
      <c r="Q52" s="1">
        <v>96.029494541282887</v>
      </c>
      <c r="R52" s="1">
        <v>89.075823404600939</v>
      </c>
      <c r="S52" s="1">
        <v>94.596651523710975</v>
      </c>
      <c r="T52" s="1">
        <v>91.431239165056894</v>
      </c>
      <c r="U52" s="1">
        <v>93.349834966640913</v>
      </c>
      <c r="V52" s="1">
        <v>95.667350772760685</v>
      </c>
      <c r="W52" s="1">
        <v>101.15436518598051</v>
      </c>
      <c r="X52" s="1">
        <v>95.801788346632378</v>
      </c>
      <c r="Y52" s="1">
        <v>96.106826793122465</v>
      </c>
      <c r="Z52" s="1">
        <v>96.32891439615976</v>
      </c>
      <c r="AA52" s="1">
        <v>95.037455574817699</v>
      </c>
      <c r="AB52" s="1">
        <v>89.116481576638122</v>
      </c>
      <c r="AC52" s="1">
        <v>94.460272981827458</v>
      </c>
      <c r="AD52" s="1">
        <v>94.076267784119423</v>
      </c>
      <c r="AE52" s="1">
        <v>97.491554235243314</v>
      </c>
      <c r="AF52" s="1">
        <v>94.67337083828366</v>
      </c>
      <c r="AG52" s="1">
        <v>97.053508401837604</v>
      </c>
      <c r="AH52" s="1">
        <v>91.838025197851067</v>
      </c>
      <c r="AI52" s="1">
        <v>92.271780470388507</v>
      </c>
      <c r="AJ52" s="1">
        <v>95.938473357149363</v>
      </c>
      <c r="AK52" s="1">
        <v>104.37616777318873</v>
      </c>
      <c r="AL52" s="1">
        <v>107.89677727800692</v>
      </c>
      <c r="AM52" s="1">
        <v>108.96042774848733</v>
      </c>
      <c r="AN52" s="1">
        <v>116.36236033968984</v>
      </c>
      <c r="AO52" s="1">
        <v>120.58978866944602</v>
      </c>
      <c r="AP52" s="1">
        <v>115.73021770510161</v>
      </c>
      <c r="AQ52" s="1">
        <v>106.15062116084192</v>
      </c>
      <c r="AR52" s="1">
        <v>110.31992260645445</v>
      </c>
      <c r="AS52" s="1">
        <v>103.94895049816479</v>
      </c>
      <c r="AT52" s="1">
        <v>105.74015750444637</v>
      </c>
      <c r="AU52" s="1">
        <v>102.06968483787301</v>
      </c>
      <c r="AV52" s="1">
        <v>104.13068639779836</v>
      </c>
      <c r="AW52" s="1">
        <v>104.11025515556861</v>
      </c>
      <c r="AX52" s="1">
        <v>93.240221352078336</v>
      </c>
      <c r="AY52" s="1">
        <v>102.64952349235313</v>
      </c>
      <c r="AZ52" s="1">
        <v>101.2866574794181</v>
      </c>
      <c r="BA52" s="1">
        <v>94.831508653141881</v>
      </c>
      <c r="BB52" s="1">
        <v>99.995607282920645</v>
      </c>
      <c r="BC52" s="1">
        <v>100.7862963572117</v>
      </c>
      <c r="BD52" s="1">
        <v>104.19606637293353</v>
      </c>
      <c r="BE52" s="1">
        <v>107.31448687445923</v>
      </c>
      <c r="BF52" s="1">
        <v>113.41127171202575</v>
      </c>
      <c r="BG52" s="1"/>
    </row>
    <row r="53" spans="1:59" ht="15">
      <c r="A53" s="1" t="s">
        <v>162</v>
      </c>
      <c r="B53" s="1" t="s">
        <v>163</v>
      </c>
      <c r="C53" s="1" t="s">
        <v>66</v>
      </c>
      <c r="D53" s="1" t="s">
        <v>67</v>
      </c>
      <c r="E53" s="1"/>
      <c r="F53" s="1">
        <v>87.17</v>
      </c>
      <c r="G53" s="1">
        <v>64.83</v>
      </c>
      <c r="H53" s="1">
        <v>57.31</v>
      </c>
      <c r="I53" s="1">
        <v>62.87</v>
      </c>
      <c r="J53" s="1">
        <v>78.98</v>
      </c>
      <c r="K53" s="1">
        <v>64.040000000000006</v>
      </c>
      <c r="L53" s="1">
        <v>80.92</v>
      </c>
      <c r="M53" s="1">
        <v>74.03</v>
      </c>
      <c r="N53" s="1">
        <v>69.510000000000005</v>
      </c>
      <c r="O53" s="1">
        <v>117.77</v>
      </c>
      <c r="P53" s="1">
        <v>83.7</v>
      </c>
      <c r="Q53" s="1">
        <v>75.36</v>
      </c>
      <c r="R53" s="1">
        <v>81.67</v>
      </c>
      <c r="S53" s="1">
        <v>90.31</v>
      </c>
      <c r="T53" s="1">
        <v>87.63</v>
      </c>
      <c r="U53" s="1">
        <v>90.52</v>
      </c>
      <c r="V53" s="1">
        <v>99.5</v>
      </c>
      <c r="W53" s="1">
        <v>113.42</v>
      </c>
      <c r="X53" s="1">
        <v>122.71</v>
      </c>
      <c r="Y53" s="1">
        <v>106.73</v>
      </c>
      <c r="Z53" s="1">
        <v>114.31</v>
      </c>
      <c r="AA53" s="1">
        <v>120.97</v>
      </c>
      <c r="AB53" s="1">
        <v>115.18</v>
      </c>
      <c r="AC53" s="1">
        <v>128</v>
      </c>
      <c r="AD53" s="1">
        <v>118.27</v>
      </c>
      <c r="AE53" s="1">
        <v>119.2</v>
      </c>
      <c r="AF53" s="1">
        <v>120.83</v>
      </c>
      <c r="AG53" s="1">
        <v>128.97999999999999</v>
      </c>
      <c r="AH53" s="1">
        <v>134.94999999999999</v>
      </c>
      <c r="AI53" s="1">
        <v>134.51</v>
      </c>
      <c r="AJ53" s="1">
        <v>130.94999999999999</v>
      </c>
      <c r="AK53" s="1">
        <v>116.4</v>
      </c>
      <c r="AL53" s="1">
        <v>79.2</v>
      </c>
      <c r="AM53" s="1">
        <v>78.37</v>
      </c>
      <c r="AN53" s="1">
        <v>71.59</v>
      </c>
      <c r="AO53" s="1">
        <v>87.36</v>
      </c>
      <c r="AP53" s="1">
        <v>84.35</v>
      </c>
      <c r="AQ53" s="1">
        <v>77.2</v>
      </c>
      <c r="AR53" s="1">
        <v>94.42</v>
      </c>
      <c r="AS53" s="1">
        <v>112.12</v>
      </c>
      <c r="AT53" s="1">
        <v>110.94</v>
      </c>
      <c r="AU53" s="1">
        <v>118.68</v>
      </c>
      <c r="AV53" s="1">
        <v>116.34</v>
      </c>
      <c r="AW53" s="1">
        <v>123.08</v>
      </c>
      <c r="AX53" s="1">
        <v>96.79</v>
      </c>
      <c r="AY53" s="1">
        <v>80.14</v>
      </c>
      <c r="AZ53" s="1">
        <v>83.28</v>
      </c>
      <c r="BA53" s="1">
        <v>83.63</v>
      </c>
      <c r="BB53" s="1">
        <v>87.46</v>
      </c>
      <c r="BC53" s="1">
        <v>76.95</v>
      </c>
      <c r="BD53" s="1">
        <v>81.34</v>
      </c>
      <c r="BE53" s="1">
        <v>86.73</v>
      </c>
      <c r="BF53" s="1">
        <v>90.47</v>
      </c>
      <c r="BG53" s="1">
        <v>91.54</v>
      </c>
    </row>
    <row r="54" spans="1:59" ht="15">
      <c r="A54" s="1" t="s">
        <v>164</v>
      </c>
      <c r="B54" s="1" t="s">
        <v>165</v>
      </c>
      <c r="C54" s="1" t="s">
        <v>66</v>
      </c>
      <c r="D54" s="1" t="s">
        <v>67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</row>
    <row r="55" spans="1:59" ht="15">
      <c r="A55" s="1" t="s">
        <v>166</v>
      </c>
      <c r="B55" s="1" t="s">
        <v>167</v>
      </c>
      <c r="C55" s="1" t="s">
        <v>66</v>
      </c>
      <c r="D55" s="1" t="s">
        <v>67</v>
      </c>
      <c r="E55" s="1"/>
      <c r="F55" s="1"/>
      <c r="G55" s="1"/>
      <c r="H55" s="1"/>
      <c r="I55" s="1"/>
      <c r="J55" s="1"/>
      <c r="K55" s="1">
        <v>217.03</v>
      </c>
      <c r="L55" s="1">
        <v>221.44</v>
      </c>
      <c r="M55" s="1">
        <v>221.52</v>
      </c>
      <c r="N55" s="1">
        <v>226.21</v>
      </c>
      <c r="O55" s="1">
        <v>226.72</v>
      </c>
      <c r="P55" s="1">
        <v>226.76</v>
      </c>
      <c r="Q55" s="1">
        <v>228.99</v>
      </c>
      <c r="R55" s="1">
        <v>230.27</v>
      </c>
      <c r="S55" s="1">
        <v>219.34</v>
      </c>
      <c r="T55" s="1">
        <v>229.56</v>
      </c>
      <c r="U55" s="1">
        <v>231.18</v>
      </c>
      <c r="V55" s="1">
        <v>231.82</v>
      </c>
      <c r="W55" s="1">
        <v>225.44</v>
      </c>
      <c r="X55" s="1">
        <v>230.67</v>
      </c>
      <c r="Y55" s="1">
        <v>250.22</v>
      </c>
      <c r="Z55" s="1">
        <v>231.56</v>
      </c>
      <c r="AA55" s="1">
        <v>242.7</v>
      </c>
      <c r="AB55" s="1">
        <v>289.19</v>
      </c>
      <c r="AC55" s="1">
        <v>242.44</v>
      </c>
      <c r="AD55" s="1">
        <v>243.96</v>
      </c>
      <c r="AE55" s="1">
        <v>168.06</v>
      </c>
      <c r="AF55" s="1">
        <v>214.92</v>
      </c>
      <c r="AG55" s="1">
        <v>94.31</v>
      </c>
      <c r="AH55" s="1">
        <v>197.84</v>
      </c>
      <c r="AI55" s="1">
        <v>107.67</v>
      </c>
      <c r="AJ55" s="1">
        <v>99.42</v>
      </c>
      <c r="AK55" s="1">
        <v>118.24</v>
      </c>
      <c r="AL55" s="1">
        <v>111.77</v>
      </c>
      <c r="AM55" s="1">
        <v>105.66</v>
      </c>
      <c r="AN55" s="1">
        <v>105.4</v>
      </c>
      <c r="AO55" s="1">
        <v>96.46</v>
      </c>
      <c r="AP55" s="1">
        <v>92.87</v>
      </c>
      <c r="AQ55" s="1">
        <v>101.53</v>
      </c>
      <c r="AR55" s="1">
        <v>99.27</v>
      </c>
      <c r="AS55" s="1">
        <v>99.01</v>
      </c>
      <c r="AT55" s="1">
        <v>100.07</v>
      </c>
      <c r="AU55" s="1">
        <v>100.21</v>
      </c>
      <c r="AV55" s="1">
        <v>100.28</v>
      </c>
      <c r="AW55" s="1">
        <v>98.27</v>
      </c>
      <c r="AX55" s="1">
        <v>100.35</v>
      </c>
      <c r="AY55" s="1">
        <v>101.38</v>
      </c>
      <c r="AZ55" s="1">
        <v>102.42</v>
      </c>
      <c r="BA55" s="1">
        <v>103.5</v>
      </c>
      <c r="BB55" s="1">
        <v>103.43</v>
      </c>
      <c r="BC55" s="1">
        <v>99.36</v>
      </c>
      <c r="BD55" s="1">
        <v>103.26</v>
      </c>
      <c r="BE55" s="1">
        <v>105.87</v>
      </c>
      <c r="BF55" s="1">
        <v>106.66</v>
      </c>
      <c r="BG55" s="1">
        <v>105.57</v>
      </c>
    </row>
    <row r="56" spans="1:59" ht="15">
      <c r="A56" s="1" t="s">
        <v>168</v>
      </c>
      <c r="B56" s="1" t="s">
        <v>169</v>
      </c>
      <c r="C56" s="1" t="s">
        <v>66</v>
      </c>
      <c r="D56" s="1" t="s">
        <v>67</v>
      </c>
      <c r="E56" s="1"/>
      <c r="F56" s="1">
        <v>102.09</v>
      </c>
      <c r="G56" s="1">
        <v>102.3</v>
      </c>
      <c r="H56" s="1">
        <v>91.45</v>
      </c>
      <c r="I56" s="1">
        <v>90.47</v>
      </c>
      <c r="J56" s="1">
        <v>126.57</v>
      </c>
      <c r="K56" s="1">
        <v>123.83</v>
      </c>
      <c r="L56" s="1">
        <v>148.69999999999999</v>
      </c>
      <c r="M56" s="1">
        <v>148.47</v>
      </c>
      <c r="N56" s="1">
        <v>162.41999999999999</v>
      </c>
      <c r="O56" s="1">
        <v>149.06</v>
      </c>
      <c r="P56" s="1">
        <v>170.2</v>
      </c>
      <c r="Q56" s="1">
        <v>161.71</v>
      </c>
      <c r="R56" s="1">
        <v>114.06</v>
      </c>
      <c r="S56" s="1">
        <v>135.53</v>
      </c>
      <c r="T56" s="1">
        <v>115</v>
      </c>
      <c r="U56" s="1">
        <v>124.22</v>
      </c>
      <c r="V56" s="1">
        <v>123</v>
      </c>
      <c r="W56" s="1">
        <v>125.16</v>
      </c>
      <c r="X56" s="1">
        <v>133.9</v>
      </c>
      <c r="Y56" s="1">
        <v>137.68</v>
      </c>
      <c r="Z56" s="1">
        <v>139.25</v>
      </c>
      <c r="AA56" s="1">
        <v>135.88</v>
      </c>
      <c r="AB56" s="1">
        <v>137.13</v>
      </c>
      <c r="AC56" s="1">
        <v>141.11000000000001</v>
      </c>
      <c r="AD56" s="1">
        <v>135.79</v>
      </c>
      <c r="AE56" s="1">
        <v>123.1</v>
      </c>
      <c r="AF56" s="1">
        <v>128.66999999999999</v>
      </c>
      <c r="AG56" s="1">
        <v>143.85</v>
      </c>
      <c r="AH56" s="1">
        <v>152.74</v>
      </c>
      <c r="AI56" s="1">
        <v>136.38</v>
      </c>
      <c r="AJ56" s="1">
        <v>104.43</v>
      </c>
      <c r="AK56" s="1">
        <v>131.86000000000001</v>
      </c>
      <c r="AL56" s="1">
        <v>138.49</v>
      </c>
      <c r="AM56" s="1">
        <v>108.12</v>
      </c>
      <c r="AN56" s="1">
        <v>136.38</v>
      </c>
      <c r="AO56" s="1">
        <v>126.6</v>
      </c>
      <c r="AP56" s="1">
        <v>99.39</v>
      </c>
      <c r="AQ56" s="1">
        <v>116.03</v>
      </c>
      <c r="AR56" s="1">
        <v>119.93</v>
      </c>
      <c r="AS56" s="1">
        <v>110.99</v>
      </c>
      <c r="AT56" s="1">
        <v>105.9</v>
      </c>
      <c r="AU56" s="1">
        <v>109.29</v>
      </c>
      <c r="AV56" s="1">
        <v>104.33</v>
      </c>
      <c r="AW56" s="1">
        <v>114.53</v>
      </c>
      <c r="AX56" s="1">
        <v>93.6</v>
      </c>
      <c r="AY56" s="1">
        <v>91.87</v>
      </c>
      <c r="AZ56" s="1">
        <v>85.12</v>
      </c>
      <c r="BA56" s="1">
        <v>71.040000000000006</v>
      </c>
      <c r="BB56" s="1">
        <v>67.45</v>
      </c>
      <c r="BC56" s="1">
        <v>67.7</v>
      </c>
      <c r="BD56" s="1">
        <v>73.7</v>
      </c>
      <c r="BE56" s="1">
        <v>63.55</v>
      </c>
      <c r="BF56" s="1">
        <v>61.11</v>
      </c>
      <c r="BG56" s="1">
        <v>63.93</v>
      </c>
    </row>
    <row r="57" spans="1:59" ht="15">
      <c r="A57" s="1" t="s">
        <v>170</v>
      </c>
      <c r="B57" s="1" t="s">
        <v>171</v>
      </c>
      <c r="C57" s="1" t="s">
        <v>66</v>
      </c>
      <c r="D57" s="1" t="s">
        <v>67</v>
      </c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>
        <v>108.86</v>
      </c>
      <c r="AM57" s="1">
        <v>97.06</v>
      </c>
      <c r="AN57" s="1">
        <v>100.53</v>
      </c>
      <c r="AO57" s="1">
        <v>104.79</v>
      </c>
      <c r="AP57" s="1">
        <v>100.53</v>
      </c>
      <c r="AQ57" s="1">
        <v>101.79</v>
      </c>
      <c r="AR57" s="1">
        <v>106.8</v>
      </c>
      <c r="AS57" s="1">
        <v>102.26</v>
      </c>
      <c r="AT57" s="1">
        <v>105.94</v>
      </c>
      <c r="AU57" s="1">
        <v>94.18</v>
      </c>
      <c r="AV57" s="1">
        <v>76.52</v>
      </c>
      <c r="AW57" s="1">
        <v>110.85</v>
      </c>
      <c r="AX57" s="1">
        <v>100.15</v>
      </c>
      <c r="AY57" s="1">
        <v>89</v>
      </c>
      <c r="AZ57" s="1">
        <v>96.05</v>
      </c>
      <c r="BA57" s="1">
        <v>106.43</v>
      </c>
      <c r="BB57" s="1">
        <v>101.44</v>
      </c>
      <c r="BC57" s="1">
        <v>89.67</v>
      </c>
      <c r="BD57" s="1">
        <v>105.7</v>
      </c>
      <c r="BE57" s="1">
        <v>89.82</v>
      </c>
      <c r="BF57" s="1">
        <v>101.65</v>
      </c>
      <c r="BG57" s="1">
        <v>120.02</v>
      </c>
    </row>
    <row r="58" spans="1:59" ht="15">
      <c r="A58" s="1" t="s">
        <v>172</v>
      </c>
      <c r="B58" s="1" t="s">
        <v>173</v>
      </c>
      <c r="C58" s="1" t="s">
        <v>66</v>
      </c>
      <c r="D58" s="1" t="s">
        <v>67</v>
      </c>
      <c r="E58" s="1"/>
      <c r="F58" s="1">
        <v>73.34</v>
      </c>
      <c r="G58" s="1">
        <v>89.52</v>
      </c>
      <c r="H58" s="1">
        <v>95.93</v>
      </c>
      <c r="I58" s="1">
        <v>87.73</v>
      </c>
      <c r="J58" s="1">
        <v>79.73</v>
      </c>
      <c r="K58" s="1">
        <v>85.71</v>
      </c>
      <c r="L58" s="1">
        <v>97.42</v>
      </c>
      <c r="M58" s="1">
        <v>95.35</v>
      </c>
      <c r="N58" s="1">
        <v>84.96</v>
      </c>
      <c r="O58" s="1">
        <v>90.46</v>
      </c>
      <c r="P58" s="1">
        <v>87.9</v>
      </c>
      <c r="Q58" s="1">
        <v>87.75</v>
      </c>
      <c r="R58" s="1">
        <v>91.89</v>
      </c>
      <c r="S58" s="1">
        <v>92.77</v>
      </c>
      <c r="T58" s="1">
        <v>82.98</v>
      </c>
      <c r="U58" s="1">
        <v>75.73</v>
      </c>
      <c r="V58" s="1">
        <v>86.23</v>
      </c>
      <c r="W58" s="1">
        <v>90.33</v>
      </c>
      <c r="X58" s="1">
        <v>92.26</v>
      </c>
      <c r="Y58" s="1">
        <v>84.08</v>
      </c>
      <c r="Z58" s="1">
        <v>81.92</v>
      </c>
      <c r="AA58" s="1">
        <v>98.76</v>
      </c>
      <c r="AB58" s="1">
        <v>83.77</v>
      </c>
      <c r="AC58" s="1">
        <v>98.08</v>
      </c>
      <c r="AD58" s="1">
        <v>98.07</v>
      </c>
      <c r="AE58" s="1">
        <v>100.2</v>
      </c>
      <c r="AF58" s="1">
        <v>94.42</v>
      </c>
      <c r="AG58" s="1">
        <v>101.89</v>
      </c>
      <c r="AH58" s="1">
        <v>99.09</v>
      </c>
      <c r="AI58" s="1">
        <v>93.3</v>
      </c>
      <c r="AJ58" s="1">
        <v>83.99</v>
      </c>
      <c r="AK58" s="1">
        <v>85.2</v>
      </c>
      <c r="AL58" s="1">
        <v>85.42</v>
      </c>
      <c r="AM58" s="1">
        <v>82.41</v>
      </c>
      <c r="AN58" s="1">
        <v>86.41</v>
      </c>
      <c r="AO58" s="1">
        <v>90.88</v>
      </c>
      <c r="AP58" s="1">
        <v>91.62</v>
      </c>
      <c r="AQ58" s="1">
        <v>95.46</v>
      </c>
      <c r="AR58" s="1">
        <v>100.21</v>
      </c>
      <c r="AS58" s="1">
        <v>107.46</v>
      </c>
      <c r="AT58" s="1">
        <v>104.55</v>
      </c>
      <c r="AU58" s="1">
        <v>96.28</v>
      </c>
      <c r="AV58" s="1">
        <v>84.83</v>
      </c>
      <c r="AW58" s="1">
        <v>107.11</v>
      </c>
      <c r="AX58" s="1">
        <v>99.36</v>
      </c>
      <c r="AY58" s="1">
        <v>93.53</v>
      </c>
      <c r="AZ58" s="1">
        <v>94.55</v>
      </c>
      <c r="BA58" s="1">
        <v>102.62</v>
      </c>
      <c r="BB58" s="1">
        <v>105.96</v>
      </c>
      <c r="BC58" s="1">
        <v>94.4</v>
      </c>
      <c r="BD58" s="1">
        <v>94.48</v>
      </c>
      <c r="BE58" s="1">
        <v>97.69</v>
      </c>
      <c r="BF58" s="1">
        <v>97.86</v>
      </c>
      <c r="BG58" s="1">
        <v>112.67</v>
      </c>
    </row>
    <row r="59" spans="1:59" ht="15">
      <c r="A59" s="1" t="s">
        <v>174</v>
      </c>
      <c r="B59" s="1" t="s">
        <v>175</v>
      </c>
      <c r="C59" s="1" t="s">
        <v>66</v>
      </c>
      <c r="D59" s="1" t="s">
        <v>67</v>
      </c>
      <c r="E59" s="1"/>
      <c r="F59" s="1">
        <v>2.61</v>
      </c>
      <c r="G59" s="1">
        <v>2.61</v>
      </c>
      <c r="H59" s="1">
        <v>2.61</v>
      </c>
      <c r="I59" s="1">
        <v>2.88</v>
      </c>
      <c r="J59" s="1">
        <v>3.56</v>
      </c>
      <c r="K59" s="1">
        <v>3.74</v>
      </c>
      <c r="L59" s="1">
        <v>3.96999999999999</v>
      </c>
      <c r="M59" s="1">
        <v>4.2</v>
      </c>
      <c r="N59" s="1">
        <v>4.2</v>
      </c>
      <c r="O59" s="1">
        <v>4.47</v>
      </c>
      <c r="P59" s="1">
        <v>4.47</v>
      </c>
      <c r="Q59" s="1">
        <v>4.93</v>
      </c>
      <c r="R59" s="1">
        <v>5.24</v>
      </c>
      <c r="S59" s="1">
        <v>5.83</v>
      </c>
      <c r="T59" s="1">
        <v>5.96</v>
      </c>
      <c r="U59" s="1">
        <v>6.58</v>
      </c>
      <c r="V59" s="1">
        <v>7.12</v>
      </c>
      <c r="W59" s="1">
        <v>7.82</v>
      </c>
      <c r="X59" s="1">
        <v>11.14</v>
      </c>
      <c r="Y59" s="1">
        <v>38.72</v>
      </c>
      <c r="Z59" s="1">
        <v>39.83</v>
      </c>
      <c r="AA59" s="1">
        <v>42.97</v>
      </c>
      <c r="AB59" s="1">
        <v>43.18</v>
      </c>
      <c r="AC59" s="1">
        <v>49.14</v>
      </c>
      <c r="AD59" s="1">
        <v>52.02</v>
      </c>
      <c r="AE59" s="1">
        <v>56.61</v>
      </c>
      <c r="AF59" s="1">
        <v>56.07</v>
      </c>
      <c r="AG59" s="1">
        <v>51.04</v>
      </c>
      <c r="AH59" s="1">
        <v>56.33</v>
      </c>
      <c r="AI59" s="1">
        <v>77.11</v>
      </c>
      <c r="AJ59" s="1">
        <v>77.22</v>
      </c>
      <c r="AK59" s="1">
        <v>80.19</v>
      </c>
      <c r="AL59" s="1">
        <v>80.95</v>
      </c>
      <c r="AM59" s="1">
        <v>83.29</v>
      </c>
      <c r="AN59" s="1">
        <v>85.41</v>
      </c>
      <c r="AO59" s="1">
        <v>86.44</v>
      </c>
      <c r="AP59" s="1">
        <v>89.04</v>
      </c>
      <c r="AQ59" s="1">
        <v>90.41</v>
      </c>
      <c r="AR59" s="1">
        <v>93.54</v>
      </c>
      <c r="AS59" s="1">
        <v>96.19</v>
      </c>
      <c r="AT59" s="1">
        <v>99.44</v>
      </c>
      <c r="AU59" s="1">
        <v>103.41</v>
      </c>
      <c r="AV59" s="1">
        <v>96.5</v>
      </c>
      <c r="AW59" s="1">
        <v>100.8</v>
      </c>
      <c r="AX59" s="1">
        <v>102.08</v>
      </c>
      <c r="AY59" s="1">
        <v>97.12</v>
      </c>
      <c r="AZ59" s="1">
        <v>103.22</v>
      </c>
      <c r="BA59" s="1">
        <v>106.83</v>
      </c>
      <c r="BB59" s="1">
        <v>111.95</v>
      </c>
      <c r="BC59" s="1">
        <v>112.76</v>
      </c>
      <c r="BD59" s="1">
        <v>118.56</v>
      </c>
      <c r="BE59" s="1">
        <v>133.28</v>
      </c>
      <c r="BF59" s="1">
        <v>127.36</v>
      </c>
      <c r="BG59" s="1">
        <v>125.91</v>
      </c>
    </row>
    <row r="60" spans="1:59" ht="15">
      <c r="A60" s="1" t="s">
        <v>176</v>
      </c>
      <c r="B60" s="1" t="s">
        <v>177</v>
      </c>
      <c r="C60" s="1" t="s">
        <v>66</v>
      </c>
      <c r="D60" s="1" t="s">
        <v>67</v>
      </c>
      <c r="E60" s="1"/>
      <c r="F60" s="1">
        <v>87.97</v>
      </c>
      <c r="G60" s="1">
        <v>85.18</v>
      </c>
      <c r="H60" s="1">
        <v>85.7</v>
      </c>
      <c r="I60" s="1">
        <v>103.24</v>
      </c>
      <c r="J60" s="1">
        <v>116.54</v>
      </c>
      <c r="K60" s="1">
        <v>113.55</v>
      </c>
      <c r="L60" s="1">
        <v>112.9</v>
      </c>
      <c r="M60" s="1">
        <v>122.85</v>
      </c>
      <c r="N60" s="1">
        <v>128.34</v>
      </c>
      <c r="O60" s="1">
        <v>110.36</v>
      </c>
      <c r="P60" s="1">
        <v>105.69</v>
      </c>
      <c r="Q60" s="1">
        <v>105.29</v>
      </c>
      <c r="R60" s="1">
        <v>96.86</v>
      </c>
      <c r="S60" s="1">
        <v>106.57</v>
      </c>
      <c r="T60" s="1">
        <v>111.24</v>
      </c>
      <c r="U60" s="1">
        <v>124.46</v>
      </c>
      <c r="V60" s="1">
        <v>123.46</v>
      </c>
      <c r="W60" s="1">
        <v>138.41</v>
      </c>
      <c r="X60" s="1">
        <v>100.73</v>
      </c>
      <c r="Y60" s="1">
        <v>87.95</v>
      </c>
      <c r="Z60" s="1">
        <v>113.29</v>
      </c>
      <c r="AA60" s="1">
        <v>117.74</v>
      </c>
      <c r="AB60" s="1">
        <v>118.1</v>
      </c>
      <c r="AC60" s="1">
        <v>123.67</v>
      </c>
      <c r="AD60" s="1">
        <v>125.02</v>
      </c>
      <c r="AE60" s="1">
        <v>152.97999999999999</v>
      </c>
      <c r="AF60" s="1">
        <v>165.37</v>
      </c>
      <c r="AG60" s="1">
        <v>185.25</v>
      </c>
      <c r="AH60" s="1">
        <v>159.6</v>
      </c>
      <c r="AI60" s="1">
        <v>162.88999999999999</v>
      </c>
      <c r="AJ60" s="1">
        <v>152.82</v>
      </c>
      <c r="AK60" s="1">
        <v>144.86000000000001</v>
      </c>
      <c r="AL60" s="1">
        <v>150.29</v>
      </c>
      <c r="AM60" s="1">
        <v>128.38999999999999</v>
      </c>
      <c r="AN60" s="1">
        <v>114.79</v>
      </c>
      <c r="AO60" s="1">
        <v>136.27000000000001</v>
      </c>
      <c r="AP60" s="1">
        <v>132.27000000000001</v>
      </c>
      <c r="AQ60" s="1">
        <v>121.38</v>
      </c>
      <c r="AR60" s="1">
        <v>118.58</v>
      </c>
      <c r="AS60" s="1">
        <v>119.22</v>
      </c>
      <c r="AT60" s="1">
        <v>107.59</v>
      </c>
      <c r="AU60" s="1">
        <v>105.43</v>
      </c>
      <c r="AV60" s="1">
        <v>95.31</v>
      </c>
      <c r="AW60" s="1">
        <v>99.08</v>
      </c>
      <c r="AX60" s="1">
        <v>98.46</v>
      </c>
      <c r="AY60" s="1">
        <v>102.46</v>
      </c>
      <c r="AZ60" s="1">
        <v>106.62</v>
      </c>
      <c r="BA60" s="1">
        <v>105.05</v>
      </c>
      <c r="BB60" s="1">
        <v>109.89</v>
      </c>
      <c r="BC60" s="1">
        <v>108.24</v>
      </c>
      <c r="BD60" s="1">
        <v>107.01</v>
      </c>
      <c r="BE60" s="1">
        <v>110.88</v>
      </c>
      <c r="BF60" s="1">
        <v>111.17</v>
      </c>
      <c r="BG60" s="1">
        <v>115.03</v>
      </c>
    </row>
    <row r="61" spans="1:59" ht="15">
      <c r="A61" s="1" t="s">
        <v>178</v>
      </c>
      <c r="B61" s="1" t="s">
        <v>179</v>
      </c>
      <c r="C61" s="1" t="s">
        <v>66</v>
      </c>
      <c r="D61" s="1" t="s">
        <v>67</v>
      </c>
      <c r="E61" s="1"/>
      <c r="F61" s="1">
        <v>58.72</v>
      </c>
      <c r="G61" s="1">
        <v>59.94</v>
      </c>
      <c r="H61" s="1">
        <v>62.08</v>
      </c>
      <c r="I61" s="1">
        <v>67.959999999999994</v>
      </c>
      <c r="J61" s="1">
        <v>61.53</v>
      </c>
      <c r="K61" s="1">
        <v>60.3</v>
      </c>
      <c r="L61" s="1">
        <v>61.21</v>
      </c>
      <c r="M61" s="1">
        <v>66.17</v>
      </c>
      <c r="N61" s="1">
        <v>63.48</v>
      </c>
      <c r="O61" s="1">
        <v>64.349999999999994</v>
      </c>
      <c r="P61" s="1">
        <v>66.25</v>
      </c>
      <c r="Q61" s="1">
        <v>65.400000000000006</v>
      </c>
      <c r="R61" s="1">
        <v>64.37</v>
      </c>
      <c r="S61" s="1">
        <v>71.06</v>
      </c>
      <c r="T61" s="1">
        <v>62.72</v>
      </c>
      <c r="U61" s="1">
        <v>58.45</v>
      </c>
      <c r="V61" s="1">
        <v>73.89</v>
      </c>
      <c r="W61" s="1">
        <v>72.89</v>
      </c>
      <c r="X61" s="1">
        <v>74.959999999999994</v>
      </c>
      <c r="Y61" s="1">
        <v>71.099999999999994</v>
      </c>
      <c r="Z61" s="1">
        <v>75.23</v>
      </c>
      <c r="AA61" s="1">
        <v>85.73</v>
      </c>
      <c r="AB61" s="1">
        <v>69.48</v>
      </c>
      <c r="AC61" s="1">
        <v>100.62</v>
      </c>
      <c r="AD61" s="1">
        <v>94.59</v>
      </c>
      <c r="AE61" s="1">
        <v>95.29</v>
      </c>
      <c r="AF61" s="1">
        <v>85.33</v>
      </c>
      <c r="AG61" s="1">
        <v>94.51</v>
      </c>
      <c r="AH61" s="1">
        <v>103.75</v>
      </c>
      <c r="AI61" s="1">
        <v>115.66</v>
      </c>
      <c r="AJ61" s="1">
        <v>108.61</v>
      </c>
      <c r="AK61" s="1">
        <v>90.19</v>
      </c>
      <c r="AL61" s="1">
        <v>103.35</v>
      </c>
      <c r="AM61" s="1">
        <v>92.14</v>
      </c>
      <c r="AN61" s="1">
        <v>101.4</v>
      </c>
      <c r="AO61" s="1">
        <v>101.56</v>
      </c>
      <c r="AP61" s="1">
        <v>105.8</v>
      </c>
      <c r="AQ61" s="1">
        <v>104.85</v>
      </c>
      <c r="AR61" s="1">
        <v>100.71</v>
      </c>
      <c r="AS61" s="1">
        <v>103.51</v>
      </c>
      <c r="AT61" s="1">
        <v>100.33</v>
      </c>
      <c r="AU61" s="1">
        <v>95.71</v>
      </c>
      <c r="AV61" s="1">
        <v>99.4</v>
      </c>
      <c r="AW61" s="1">
        <v>102.53</v>
      </c>
      <c r="AX61" s="1">
        <v>101.97</v>
      </c>
      <c r="AY61" s="1">
        <v>95.49</v>
      </c>
      <c r="AZ61" s="1">
        <v>96.71</v>
      </c>
      <c r="BA61" s="1">
        <v>104.76</v>
      </c>
      <c r="BB61" s="1">
        <v>112.92</v>
      </c>
      <c r="BC61" s="1">
        <v>100.51</v>
      </c>
      <c r="BD61" s="1">
        <v>102.53</v>
      </c>
      <c r="BE61" s="1">
        <v>105.1</v>
      </c>
      <c r="BF61" s="1">
        <v>104.23</v>
      </c>
      <c r="BG61" s="1">
        <v>115.81</v>
      </c>
    </row>
    <row r="62" spans="1:59" ht="15">
      <c r="A62" s="1" t="s">
        <v>180</v>
      </c>
      <c r="B62" s="1" t="s">
        <v>181</v>
      </c>
      <c r="C62" s="1" t="s">
        <v>66</v>
      </c>
      <c r="D62" s="1" t="s">
        <v>67</v>
      </c>
      <c r="E62" s="1"/>
      <c r="F62" s="1">
        <v>70.650000000000006</v>
      </c>
      <c r="G62" s="1">
        <v>72.209999999999994</v>
      </c>
      <c r="H62" s="1">
        <v>70.73</v>
      </c>
      <c r="I62" s="1">
        <v>72.88</v>
      </c>
      <c r="J62" s="1">
        <v>64.400000000000006</v>
      </c>
      <c r="K62" s="1">
        <v>68.84</v>
      </c>
      <c r="L62" s="1">
        <v>67.849999999999994</v>
      </c>
      <c r="M62" s="1">
        <v>65.260000000000005</v>
      </c>
      <c r="N62" s="1">
        <v>76.86</v>
      </c>
      <c r="O62" s="1">
        <v>80.37</v>
      </c>
      <c r="P62" s="1">
        <v>84.99</v>
      </c>
      <c r="Q62" s="1">
        <v>86.31</v>
      </c>
      <c r="R62" s="1">
        <v>92.65</v>
      </c>
      <c r="S62" s="1">
        <v>93.06</v>
      </c>
      <c r="T62" s="1">
        <v>88.77</v>
      </c>
      <c r="U62" s="1">
        <v>98.49</v>
      </c>
      <c r="V62" s="1">
        <v>97.26</v>
      </c>
      <c r="W62" s="1">
        <v>100.38</v>
      </c>
      <c r="X62" s="1">
        <v>95.8</v>
      </c>
      <c r="Y62" s="1">
        <v>94.23</v>
      </c>
      <c r="Z62" s="1">
        <v>96.24</v>
      </c>
      <c r="AA62" s="1">
        <v>102.78</v>
      </c>
      <c r="AB62" s="1">
        <v>105.96</v>
      </c>
      <c r="AC62" s="1">
        <v>104.5</v>
      </c>
      <c r="AD62" s="1">
        <v>98.76</v>
      </c>
      <c r="AE62" s="1">
        <v>99.04</v>
      </c>
      <c r="AF62" s="1">
        <v>102.99</v>
      </c>
      <c r="AG62" s="1">
        <v>100.45</v>
      </c>
      <c r="AH62" s="1">
        <v>103.22</v>
      </c>
      <c r="AI62" s="1">
        <v>82</v>
      </c>
      <c r="AJ62" s="1">
        <v>86.13</v>
      </c>
      <c r="AK62" s="1">
        <v>84.98</v>
      </c>
      <c r="AL62" s="1">
        <v>84.96</v>
      </c>
      <c r="AM62" s="1">
        <v>81.739999999999995</v>
      </c>
      <c r="AN62" s="1">
        <v>82.64</v>
      </c>
      <c r="AO62" s="1">
        <v>86.62</v>
      </c>
      <c r="AP62" s="1">
        <v>90.17</v>
      </c>
      <c r="AQ62" s="1">
        <v>88.03</v>
      </c>
      <c r="AR62" s="1">
        <v>83.5</v>
      </c>
      <c r="AS62" s="1">
        <v>88.18</v>
      </c>
      <c r="AT62" s="1">
        <v>100.4</v>
      </c>
      <c r="AU62" s="1">
        <v>102.88</v>
      </c>
      <c r="AV62" s="1">
        <v>109.76</v>
      </c>
      <c r="AW62" s="1">
        <v>101.08</v>
      </c>
      <c r="AX62" s="1">
        <v>96.03</v>
      </c>
      <c r="AY62" s="1">
        <v>102.89</v>
      </c>
      <c r="AZ62" s="1">
        <v>103.91</v>
      </c>
      <c r="BA62" s="1">
        <v>96.29</v>
      </c>
      <c r="BB62" s="1">
        <v>114.07</v>
      </c>
      <c r="BC62" s="1">
        <v>129.72</v>
      </c>
      <c r="BD62" s="1">
        <v>129.16999999999999</v>
      </c>
      <c r="BE62" s="1">
        <v>137.37</v>
      </c>
      <c r="BF62" s="1">
        <v>148.88999999999999</v>
      </c>
      <c r="BG62" s="1">
        <v>154.72999999999999</v>
      </c>
    </row>
    <row r="63" spans="1:59" ht="15">
      <c r="A63" s="1" t="s">
        <v>182</v>
      </c>
      <c r="B63" s="1" t="s">
        <v>183</v>
      </c>
      <c r="C63" s="1" t="s">
        <v>66</v>
      </c>
      <c r="D63" s="1" t="s">
        <v>67</v>
      </c>
      <c r="E63" s="1"/>
      <c r="F63" s="1">
        <v>50.06</v>
      </c>
      <c r="G63" s="1">
        <v>53.26</v>
      </c>
      <c r="H63" s="1">
        <v>54.07</v>
      </c>
      <c r="I63" s="1">
        <v>46.42</v>
      </c>
      <c r="J63" s="1">
        <v>54.01</v>
      </c>
      <c r="K63" s="1">
        <v>32.47</v>
      </c>
      <c r="L63" s="1">
        <v>36.020000000000003</v>
      </c>
      <c r="M63" s="1">
        <v>48.3</v>
      </c>
      <c r="N63" s="1">
        <v>43.06</v>
      </c>
      <c r="O63" s="1">
        <v>45.02</v>
      </c>
      <c r="P63" s="1">
        <v>46.16</v>
      </c>
      <c r="Q63" s="1">
        <v>39.74</v>
      </c>
      <c r="R63" s="1">
        <v>36.57</v>
      </c>
      <c r="S63" s="1">
        <v>39.75</v>
      </c>
      <c r="T63" s="1">
        <v>44.69</v>
      </c>
      <c r="U63" s="1">
        <v>40.159999999999997</v>
      </c>
      <c r="V63" s="1">
        <v>29.51</v>
      </c>
      <c r="W63" s="1">
        <v>29.36</v>
      </c>
      <c r="X63" s="1">
        <v>34.729999999999997</v>
      </c>
      <c r="Y63" s="1">
        <v>38.21</v>
      </c>
      <c r="Z63" s="1">
        <v>39.22</v>
      </c>
      <c r="AA63" s="1">
        <v>30.73</v>
      </c>
      <c r="AB63" s="1">
        <v>32.04</v>
      </c>
      <c r="AC63" s="1">
        <v>35.130000000000003</v>
      </c>
      <c r="AD63" s="1">
        <v>48.55</v>
      </c>
      <c r="AE63" s="1">
        <v>49.26</v>
      </c>
      <c r="AF63" s="1">
        <v>46.44</v>
      </c>
      <c r="AG63" s="1">
        <v>40.31</v>
      </c>
      <c r="AH63" s="1">
        <v>46.75</v>
      </c>
      <c r="AI63" s="1">
        <v>41.09</v>
      </c>
      <c r="AJ63" s="1">
        <v>54.72</v>
      </c>
      <c r="AK63" s="1">
        <v>60.58</v>
      </c>
      <c r="AL63" s="1">
        <v>54.32</v>
      </c>
      <c r="AM63" s="1">
        <v>45.48</v>
      </c>
      <c r="AN63" s="1">
        <v>55.26</v>
      </c>
      <c r="AO63" s="1">
        <v>73.040000000000006</v>
      </c>
      <c r="AP63" s="1">
        <v>51.98</v>
      </c>
      <c r="AQ63" s="1">
        <v>60.77</v>
      </c>
      <c r="AR63" s="1">
        <v>66.87</v>
      </c>
      <c r="AS63" s="1">
        <v>56.93</v>
      </c>
      <c r="AT63" s="1">
        <v>65.94</v>
      </c>
      <c r="AU63" s="1">
        <v>67.39</v>
      </c>
      <c r="AV63" s="1">
        <v>86.45</v>
      </c>
      <c r="AW63" s="1">
        <v>98.82</v>
      </c>
      <c r="AX63" s="1">
        <v>98.92</v>
      </c>
      <c r="AY63" s="1">
        <v>102.26</v>
      </c>
      <c r="AZ63" s="1">
        <v>85.91</v>
      </c>
      <c r="BA63" s="1">
        <v>89.19</v>
      </c>
      <c r="BB63" s="1">
        <v>123.23</v>
      </c>
      <c r="BC63" s="1">
        <v>126.86</v>
      </c>
      <c r="BD63" s="1">
        <v>137.88</v>
      </c>
      <c r="BE63" s="1">
        <v>147.34</v>
      </c>
      <c r="BF63" s="1">
        <v>167.66</v>
      </c>
      <c r="BG63" s="1">
        <v>163.03</v>
      </c>
    </row>
    <row r="64" spans="1:59" ht="15">
      <c r="A64" s="1" t="s">
        <v>184</v>
      </c>
      <c r="B64" s="1" t="s">
        <v>185</v>
      </c>
      <c r="C64" s="1" t="s">
        <v>66</v>
      </c>
      <c r="D64" s="1" t="s">
        <v>67</v>
      </c>
      <c r="E64" s="1"/>
      <c r="F64" s="1">
        <v>19.458434808642689</v>
      </c>
      <c r="G64" s="1">
        <v>20.514499113549622</v>
      </c>
      <c r="H64" s="1">
        <v>21.190206522415696</v>
      </c>
      <c r="I64" s="1">
        <v>22.359896684779333</v>
      </c>
      <c r="J64" s="1">
        <v>23.57032112551736</v>
      </c>
      <c r="K64" s="1">
        <v>25.004970819863004</v>
      </c>
      <c r="L64" s="1">
        <v>25.072742617554283</v>
      </c>
      <c r="M64" s="1">
        <v>25.509553142874232</v>
      </c>
      <c r="N64" s="1">
        <v>25.916765786660203</v>
      </c>
      <c r="O64" s="1">
        <v>27.686142997317454</v>
      </c>
      <c r="P64" s="1">
        <v>28.492842639448124</v>
      </c>
      <c r="Q64" s="1">
        <v>27.71070267069495</v>
      </c>
      <c r="R64" s="1">
        <v>30.861069947582166</v>
      </c>
      <c r="S64" s="1">
        <v>31.221407215845396</v>
      </c>
      <c r="T64" s="1">
        <v>32.063266572388841</v>
      </c>
      <c r="U64" s="1">
        <v>32.366935433290116</v>
      </c>
      <c r="V64" s="1">
        <v>33.01852993548232</v>
      </c>
      <c r="W64" s="1">
        <v>36.08302912345377</v>
      </c>
      <c r="X64" s="1">
        <v>37.061337396826715</v>
      </c>
      <c r="Y64" s="1">
        <v>37.788488518110618</v>
      </c>
      <c r="Z64" s="1">
        <v>39.773709450406777</v>
      </c>
      <c r="AA64" s="1">
        <v>42.683008015318407</v>
      </c>
      <c r="AB64" s="1">
        <v>45.330498698535159</v>
      </c>
      <c r="AC64" s="1">
        <v>48.785985472485891</v>
      </c>
      <c r="AD64" s="1">
        <v>48.023411056222102</v>
      </c>
      <c r="AE64" s="1">
        <v>49.080467442547963</v>
      </c>
      <c r="AF64" s="1">
        <v>50.753851817013825</v>
      </c>
      <c r="AG64" s="1">
        <v>51.879625166051987</v>
      </c>
      <c r="AH64" s="1">
        <v>53.444233046822049</v>
      </c>
      <c r="AI64" s="1">
        <v>56.542166651719661</v>
      </c>
      <c r="AJ64" s="1">
        <v>57.545922412571521</v>
      </c>
      <c r="AK64" s="1">
        <v>59.957878441887203</v>
      </c>
      <c r="AL64" s="1">
        <v>63.1569376409429</v>
      </c>
      <c r="AM64" s="1">
        <v>64.625509668482181</v>
      </c>
      <c r="AN64" s="1">
        <v>68.832316518165598</v>
      </c>
      <c r="AO64" s="1">
        <v>73.282539869895743</v>
      </c>
      <c r="AP64" s="1">
        <v>74.949497051439636</v>
      </c>
      <c r="AQ64" s="1">
        <v>76.423609276101587</v>
      </c>
      <c r="AR64" s="1">
        <v>79.603499647959708</v>
      </c>
      <c r="AS64" s="1">
        <v>83.670118569126473</v>
      </c>
      <c r="AT64" s="1">
        <v>86.076980011604562</v>
      </c>
      <c r="AU64" s="1">
        <v>89.791193057410808</v>
      </c>
      <c r="AV64" s="1">
        <v>91.20398580491468</v>
      </c>
      <c r="AW64" s="1">
        <v>97.016658443423026</v>
      </c>
      <c r="AX64" s="1">
        <v>99.789124941449359</v>
      </c>
      <c r="AY64" s="1">
        <v>103.19421661512742</v>
      </c>
      <c r="AZ64" s="1">
        <v>108.40044884489583</v>
      </c>
      <c r="BA64" s="1">
        <v>114.45442410176692</v>
      </c>
      <c r="BB64" s="1">
        <v>116.63352984377295</v>
      </c>
      <c r="BC64" s="1">
        <v>119.70156914575612</v>
      </c>
      <c r="BD64" s="1">
        <v>125.46964035709392</v>
      </c>
      <c r="BE64" s="1">
        <v>130.35971795446764</v>
      </c>
      <c r="BF64" s="1">
        <v>132.40070864621694</v>
      </c>
      <c r="BG64" s="1"/>
    </row>
    <row r="65" spans="1:59" ht="15">
      <c r="A65" s="1" t="s">
        <v>186</v>
      </c>
      <c r="B65" s="1" t="s">
        <v>187</v>
      </c>
      <c r="C65" s="1" t="s">
        <v>66</v>
      </c>
      <c r="D65" s="1" t="s">
        <v>67</v>
      </c>
      <c r="E65" s="1"/>
      <c r="F65" s="1">
        <v>29.640279299197381</v>
      </c>
      <c r="G65" s="1">
        <v>30.431055354656888</v>
      </c>
      <c r="H65" s="1">
        <v>31.493832754478444</v>
      </c>
      <c r="I65" s="1">
        <v>32.727991696004509</v>
      </c>
      <c r="J65" s="1">
        <v>32.204225421766246</v>
      </c>
      <c r="K65" s="1">
        <v>32.33095003010164</v>
      </c>
      <c r="L65" s="1">
        <v>34.42751854914485</v>
      </c>
      <c r="M65" s="1">
        <v>35.629728257743736</v>
      </c>
      <c r="N65" s="1">
        <v>36.572568899065971</v>
      </c>
      <c r="O65" s="1">
        <v>38.234141407487613</v>
      </c>
      <c r="P65" s="1">
        <v>39.225019159361437</v>
      </c>
      <c r="Q65" s="1">
        <v>38.472105376630189</v>
      </c>
      <c r="R65" s="1">
        <v>39.877052815341671</v>
      </c>
      <c r="S65" s="1">
        <v>41.047694696080526</v>
      </c>
      <c r="T65" s="1">
        <v>43.086668527462663</v>
      </c>
      <c r="U65" s="1">
        <v>43.359583528672097</v>
      </c>
      <c r="V65" s="1">
        <v>45.499759864897698</v>
      </c>
      <c r="W65" s="1">
        <v>47.572160117086163</v>
      </c>
      <c r="X65" s="1">
        <v>46.743795482349363</v>
      </c>
      <c r="Y65" s="1">
        <v>48.758294308410029</v>
      </c>
      <c r="Z65" s="1">
        <v>51.659307915835441</v>
      </c>
      <c r="AA65" s="1">
        <v>52.022620206245698</v>
      </c>
      <c r="AB65" s="1">
        <v>53.999037804817341</v>
      </c>
      <c r="AC65" s="1">
        <v>55.849316776515877</v>
      </c>
      <c r="AD65" s="1">
        <v>57.551617645214108</v>
      </c>
      <c r="AE65" s="1">
        <v>58.961157584357245</v>
      </c>
      <c r="AF65" s="1">
        <v>58.867773883390505</v>
      </c>
      <c r="AG65" s="1">
        <v>62.606397414650864</v>
      </c>
      <c r="AH65" s="1">
        <v>64.116072075800645</v>
      </c>
      <c r="AI65" s="1">
        <v>66.714378456185514</v>
      </c>
      <c r="AJ65" s="1">
        <v>68.020092217136309</v>
      </c>
      <c r="AK65" s="1">
        <v>70.292671336648709</v>
      </c>
      <c r="AL65" s="1">
        <v>71.957759990020406</v>
      </c>
      <c r="AM65" s="1">
        <v>73.601759690121298</v>
      </c>
      <c r="AN65" s="1">
        <v>76.676366735313124</v>
      </c>
      <c r="AO65" s="1">
        <v>80.495655561931613</v>
      </c>
      <c r="AP65" s="1">
        <v>80.197592671152307</v>
      </c>
      <c r="AQ65" s="1">
        <v>82.977577761948879</v>
      </c>
      <c r="AR65" s="1">
        <v>86.050148785426472</v>
      </c>
      <c r="AS65" s="1">
        <v>86.821641445651068</v>
      </c>
      <c r="AT65" s="1">
        <v>88.507167212270076</v>
      </c>
      <c r="AU65" s="1">
        <v>87.423770222226821</v>
      </c>
      <c r="AV65" s="1">
        <v>93.852969735704093</v>
      </c>
      <c r="AW65" s="1">
        <v>94.893895542175301</v>
      </c>
      <c r="AX65" s="1">
        <v>100.42185279625393</v>
      </c>
      <c r="AY65" s="1">
        <v>104.68425166157107</v>
      </c>
      <c r="AZ65" s="1">
        <v>110.15071149535076</v>
      </c>
      <c r="BA65" s="1">
        <v>112.75633559873516</v>
      </c>
      <c r="BB65" s="1">
        <v>111.58552757251458</v>
      </c>
      <c r="BC65" s="1">
        <v>118.99086761793849</v>
      </c>
      <c r="BD65" s="1">
        <v>124.19671517900703</v>
      </c>
      <c r="BE65" s="1">
        <v>126.31401427130928</v>
      </c>
      <c r="BF65" s="1">
        <v>130.71365345213178</v>
      </c>
      <c r="BG65" s="1"/>
    </row>
    <row r="66" spans="1:59" ht="15">
      <c r="A66" s="1" t="s">
        <v>188</v>
      </c>
      <c r="B66" s="1" t="s">
        <v>189</v>
      </c>
      <c r="C66" s="1" t="s">
        <v>66</v>
      </c>
      <c r="D66" s="1" t="s">
        <v>67</v>
      </c>
      <c r="E66" s="1"/>
      <c r="F66" s="1">
        <v>22.072101629692433</v>
      </c>
      <c r="G66" s="1">
        <v>23.224701379741902</v>
      </c>
      <c r="H66" s="1">
        <v>23.93533555760121</v>
      </c>
      <c r="I66" s="1">
        <v>25.280442395208397</v>
      </c>
      <c r="J66" s="1">
        <v>26.371159903727715</v>
      </c>
      <c r="K66" s="1">
        <v>28.107064611181222</v>
      </c>
      <c r="L66" s="1">
        <v>28.135240928339506</v>
      </c>
      <c r="M66" s="1">
        <v>29.004302871207045</v>
      </c>
      <c r="N66" s="1">
        <v>29.163417556294686</v>
      </c>
      <c r="O66" s="1">
        <v>30.687360247354491</v>
      </c>
      <c r="P66" s="1">
        <v>31.383993098281881</v>
      </c>
      <c r="Q66" s="1">
        <v>30.75680214488867</v>
      </c>
      <c r="R66" s="1">
        <v>33.917157930397146</v>
      </c>
      <c r="S66" s="1">
        <v>34.230265559060527</v>
      </c>
      <c r="T66" s="1">
        <v>35.286907722052376</v>
      </c>
      <c r="U66" s="1">
        <v>35.589917249940996</v>
      </c>
      <c r="V66" s="1">
        <v>36.408097394158091</v>
      </c>
      <c r="W66" s="1">
        <v>39.621303383266302</v>
      </c>
      <c r="X66" s="1">
        <v>40.523766345484944</v>
      </c>
      <c r="Y66" s="1">
        <v>40.569754197606414</v>
      </c>
      <c r="Z66" s="1">
        <v>42.805685905356938</v>
      </c>
      <c r="AA66" s="1">
        <v>45.380728116400647</v>
      </c>
      <c r="AB66" s="1">
        <v>48.342030636122914</v>
      </c>
      <c r="AC66" s="1">
        <v>51.672996909784644</v>
      </c>
      <c r="AD66" s="1">
        <v>50.972851906531076</v>
      </c>
      <c r="AE66" s="1">
        <v>51.990067861826667</v>
      </c>
      <c r="AF66" s="1">
        <v>53.332560249353605</v>
      </c>
      <c r="AG66" s="1">
        <v>54.484845372772931</v>
      </c>
      <c r="AH66" s="1">
        <v>56.029109320629914</v>
      </c>
      <c r="AI66" s="1">
        <v>58.867482310968327</v>
      </c>
      <c r="AJ66" s="1">
        <v>59.534181291894747</v>
      </c>
      <c r="AK66" s="1">
        <v>62.235983656301151</v>
      </c>
      <c r="AL66" s="1">
        <v>64.984635061851677</v>
      </c>
      <c r="AM66" s="1">
        <v>66.288653067007843</v>
      </c>
      <c r="AN66" s="1">
        <v>70.697545867816686</v>
      </c>
      <c r="AO66" s="1">
        <v>75.214037090154306</v>
      </c>
      <c r="AP66" s="1">
        <v>76.763629596390487</v>
      </c>
      <c r="AQ66" s="1">
        <v>78.046468831788872</v>
      </c>
      <c r="AR66" s="1">
        <v>81.396414812908958</v>
      </c>
      <c r="AS66" s="1">
        <v>85.144656014276791</v>
      </c>
      <c r="AT66" s="1">
        <v>87.55380929989343</v>
      </c>
      <c r="AU66" s="1">
        <v>90.127575943307704</v>
      </c>
      <c r="AV66" s="1">
        <v>91.888448318594115</v>
      </c>
      <c r="AW66" s="1">
        <v>97.273584932464942</v>
      </c>
      <c r="AX66" s="1">
        <v>100.20793078642902</v>
      </c>
      <c r="AY66" s="1">
        <v>102.51848428110588</v>
      </c>
      <c r="AZ66" s="1">
        <v>107.4268376128383</v>
      </c>
      <c r="BA66" s="1">
        <v>113.58149332721112</v>
      </c>
      <c r="BB66" s="1">
        <v>115.62858356903664</v>
      </c>
      <c r="BC66" s="1">
        <v>118.28427853154844</v>
      </c>
      <c r="BD66" s="1">
        <v>124.17717024284049</v>
      </c>
      <c r="BE66" s="1">
        <v>129.19371746537456</v>
      </c>
      <c r="BF66" s="1">
        <v>130.86104361102696</v>
      </c>
      <c r="BG66" s="1"/>
    </row>
    <row r="67" spans="1:59" ht="15">
      <c r="A67" s="1" t="s">
        <v>190</v>
      </c>
      <c r="B67" s="1" t="s">
        <v>191</v>
      </c>
      <c r="C67" s="1" t="s">
        <v>66</v>
      </c>
      <c r="D67" s="1" t="s">
        <v>67</v>
      </c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>
        <v>91.478049073690656</v>
      </c>
      <c r="AL67" s="1">
        <v>91.856523872916867</v>
      </c>
      <c r="AM67" s="1">
        <v>80.180678614325686</v>
      </c>
      <c r="AN67" s="1">
        <v>81.865209234647637</v>
      </c>
      <c r="AO67" s="1">
        <v>80.651104876280058</v>
      </c>
      <c r="AP67" s="1">
        <v>84.522274176382368</v>
      </c>
      <c r="AQ67" s="1">
        <v>75.72165395833251</v>
      </c>
      <c r="AR67" s="1">
        <v>77.745171006315033</v>
      </c>
      <c r="AS67" s="1">
        <v>82.816199107550119</v>
      </c>
      <c r="AT67" s="1">
        <v>88.475772882811341</v>
      </c>
      <c r="AU67" s="1">
        <v>91.465376572112064</v>
      </c>
      <c r="AV67" s="1">
        <v>88.034026893366743</v>
      </c>
      <c r="AW67" s="1">
        <v>98.656698888313414</v>
      </c>
      <c r="AX67" s="1">
        <v>99.96999272223492</v>
      </c>
      <c r="AY67" s="1">
        <v>101.32641409082312</v>
      </c>
      <c r="AZ67" s="1">
        <v>95.200712102792735</v>
      </c>
      <c r="BA67" s="1">
        <v>108.8090489307961</v>
      </c>
      <c r="BB67" s="1">
        <v>107.39501743223705</v>
      </c>
      <c r="BC67" s="1">
        <v>97.705851698483769</v>
      </c>
      <c r="BD67" s="1">
        <v>119.4244065823476</v>
      </c>
      <c r="BE67" s="1">
        <v>108.19866985843218</v>
      </c>
      <c r="BF67" s="1">
        <v>122.3869800469804</v>
      </c>
      <c r="BG67" s="1"/>
    </row>
    <row r="68" spans="1:59" ht="15">
      <c r="A68" s="1" t="s">
        <v>192</v>
      </c>
      <c r="B68" s="1" t="s">
        <v>193</v>
      </c>
      <c r="C68" s="1" t="s">
        <v>66</v>
      </c>
      <c r="D68" s="1" t="s">
        <v>67</v>
      </c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>
        <v>93.429149193403859</v>
      </c>
      <c r="AL68" s="1">
        <v>93.216651635187716</v>
      </c>
      <c r="AM68" s="1">
        <v>85.577821895196038</v>
      </c>
      <c r="AN68" s="1">
        <v>86.444391546816604</v>
      </c>
      <c r="AO68" s="1">
        <v>91.184744771491296</v>
      </c>
      <c r="AP68" s="1">
        <v>92.794030306115829</v>
      </c>
      <c r="AQ68" s="1">
        <v>88.740287646063877</v>
      </c>
      <c r="AR68" s="1">
        <v>91.033009866985523</v>
      </c>
      <c r="AS68" s="1">
        <v>94.071435749273761</v>
      </c>
      <c r="AT68" s="1">
        <v>94.972540201695807</v>
      </c>
      <c r="AU68" s="1">
        <v>95.41073253648284</v>
      </c>
      <c r="AV68" s="1">
        <v>91.422611702711905</v>
      </c>
      <c r="AW68" s="1">
        <v>102.90643113907421</v>
      </c>
      <c r="AX68" s="1">
        <v>99.127359555493555</v>
      </c>
      <c r="AY68" s="1">
        <v>97.996131287480196</v>
      </c>
      <c r="AZ68" s="1">
        <v>94.73157626362044</v>
      </c>
      <c r="BA68" s="1">
        <v>103.49450639495569</v>
      </c>
      <c r="BB68" s="1">
        <v>104.00499997693528</v>
      </c>
      <c r="BC68" s="1">
        <v>96.613699637075342</v>
      </c>
      <c r="BD68" s="1">
        <v>107.95369942435877</v>
      </c>
      <c r="BE68" s="1">
        <v>99.269539577107906</v>
      </c>
      <c r="BF68" s="1">
        <v>108.75042575551615</v>
      </c>
      <c r="BG68" s="1"/>
    </row>
    <row r="69" spans="1:59" ht="15">
      <c r="A69" s="1" t="s">
        <v>194</v>
      </c>
      <c r="B69" s="1" t="s">
        <v>195</v>
      </c>
      <c r="C69" s="1" t="s">
        <v>66</v>
      </c>
      <c r="D69" s="1" t="s">
        <v>67</v>
      </c>
      <c r="E69" s="1"/>
      <c r="F69" s="1">
        <v>43.03</v>
      </c>
      <c r="G69" s="1">
        <v>43.65</v>
      </c>
      <c r="H69" s="1">
        <v>43.96</v>
      </c>
      <c r="I69" s="1">
        <v>53.21</v>
      </c>
      <c r="J69" s="1">
        <v>56.41</v>
      </c>
      <c r="K69" s="1">
        <v>51.37</v>
      </c>
      <c r="L69" s="1">
        <v>49.24</v>
      </c>
      <c r="M69" s="1">
        <v>52.18</v>
      </c>
      <c r="N69" s="1">
        <v>51.24</v>
      </c>
      <c r="O69" s="1">
        <v>50.6</v>
      </c>
      <c r="P69" s="1">
        <v>49.58</v>
      </c>
      <c r="Q69" s="1">
        <v>46.57</v>
      </c>
      <c r="R69" s="1">
        <v>46.69</v>
      </c>
      <c r="S69" s="1">
        <v>52.03</v>
      </c>
      <c r="T69" s="1">
        <v>52.29</v>
      </c>
      <c r="U69" s="1">
        <v>52.04</v>
      </c>
      <c r="V69" s="1">
        <v>53.74</v>
      </c>
      <c r="W69" s="1">
        <v>48.68</v>
      </c>
      <c r="X69" s="1">
        <v>47.82</v>
      </c>
      <c r="Y69" s="1">
        <v>52.03</v>
      </c>
      <c r="Z69" s="1">
        <v>51.48</v>
      </c>
      <c r="AA69" s="1">
        <v>50.22</v>
      </c>
      <c r="AB69" s="1">
        <v>41.59</v>
      </c>
      <c r="AC69" s="1">
        <v>46.58</v>
      </c>
      <c r="AD69" s="1">
        <v>52.31</v>
      </c>
      <c r="AE69" s="1">
        <v>54.17</v>
      </c>
      <c r="AF69" s="1">
        <v>56.05</v>
      </c>
      <c r="AG69" s="1">
        <v>61.54</v>
      </c>
      <c r="AH69" s="1">
        <v>62.44</v>
      </c>
      <c r="AI69" s="1">
        <v>66.28</v>
      </c>
      <c r="AJ69" s="1">
        <v>69.53</v>
      </c>
      <c r="AK69" s="1">
        <v>76.430000000000007</v>
      </c>
      <c r="AL69" s="1">
        <v>79.94</v>
      </c>
      <c r="AM69" s="1">
        <v>89.98</v>
      </c>
      <c r="AN69" s="1">
        <v>87.17</v>
      </c>
      <c r="AO69" s="1">
        <v>94.39</v>
      </c>
      <c r="AP69" s="1">
        <v>104.72</v>
      </c>
      <c r="AQ69" s="1">
        <v>82.47</v>
      </c>
      <c r="AR69" s="1">
        <v>99.43</v>
      </c>
      <c r="AS69" s="1">
        <v>96.33</v>
      </c>
      <c r="AT69" s="1">
        <v>95.37</v>
      </c>
      <c r="AU69" s="1">
        <v>92.38</v>
      </c>
      <c r="AV69" s="1">
        <v>97.11</v>
      </c>
      <c r="AW69" s="1">
        <v>101.48</v>
      </c>
      <c r="AX69" s="1">
        <v>100.47</v>
      </c>
      <c r="AY69" s="1">
        <v>98.05</v>
      </c>
      <c r="AZ69" s="1">
        <v>101.72</v>
      </c>
      <c r="BA69" s="1">
        <v>105.72</v>
      </c>
      <c r="BB69" s="1">
        <v>114.87</v>
      </c>
      <c r="BC69" s="1">
        <v>120.94</v>
      </c>
      <c r="BD69" s="1">
        <v>115.75</v>
      </c>
      <c r="BE69" s="1">
        <v>110.42</v>
      </c>
      <c r="BF69" s="1">
        <v>100.93</v>
      </c>
      <c r="BG69" s="1">
        <v>113.38</v>
      </c>
    </row>
    <row r="70" spans="1:59" ht="15">
      <c r="A70" s="1" t="s">
        <v>196</v>
      </c>
      <c r="B70" s="1" t="s">
        <v>197</v>
      </c>
      <c r="C70" s="1" t="s">
        <v>66</v>
      </c>
      <c r="D70" s="1" t="s">
        <v>67</v>
      </c>
      <c r="E70" s="1"/>
      <c r="F70" s="1">
        <v>21.54</v>
      </c>
      <c r="G70" s="1">
        <v>26.83</v>
      </c>
      <c r="H70" s="1">
        <v>27.67</v>
      </c>
      <c r="I70" s="1">
        <v>28.22</v>
      </c>
      <c r="J70" s="1">
        <v>28.64</v>
      </c>
      <c r="K70" s="1">
        <v>28.74</v>
      </c>
      <c r="L70" s="1">
        <v>27.77</v>
      </c>
      <c r="M70" s="1">
        <v>30.11</v>
      </c>
      <c r="N70" s="1">
        <v>32.43</v>
      </c>
      <c r="O70" s="1">
        <v>32.06</v>
      </c>
      <c r="P70" s="1">
        <v>32.94</v>
      </c>
      <c r="Q70" s="1">
        <v>33.69</v>
      </c>
      <c r="R70" s="1">
        <v>33.72</v>
      </c>
      <c r="S70" s="1">
        <v>34</v>
      </c>
      <c r="T70" s="1">
        <v>34.99</v>
      </c>
      <c r="U70" s="1">
        <v>36.119999999999997</v>
      </c>
      <c r="V70" s="1">
        <v>35.11</v>
      </c>
      <c r="W70" s="1">
        <v>36.770000000000003</v>
      </c>
      <c r="X70" s="1">
        <v>39.28</v>
      </c>
      <c r="Y70" s="1">
        <v>40.24</v>
      </c>
      <c r="Z70" s="1">
        <v>39.92</v>
      </c>
      <c r="AA70" s="1">
        <v>41.69</v>
      </c>
      <c r="AB70" s="1">
        <v>42.2</v>
      </c>
      <c r="AC70" s="1">
        <v>42.11</v>
      </c>
      <c r="AD70" s="1">
        <v>45.52</v>
      </c>
      <c r="AE70" s="1">
        <v>49.39</v>
      </c>
      <c r="AF70" s="1">
        <v>51.63</v>
      </c>
      <c r="AG70" s="1">
        <v>50.02</v>
      </c>
      <c r="AH70" s="1">
        <v>51.67</v>
      </c>
      <c r="AI70" s="1">
        <v>56.08</v>
      </c>
      <c r="AJ70" s="1">
        <v>56.54</v>
      </c>
      <c r="AK70" s="1">
        <v>61.6</v>
      </c>
      <c r="AL70" s="1">
        <v>64</v>
      </c>
      <c r="AM70" s="1">
        <v>62.99</v>
      </c>
      <c r="AN70" s="1">
        <v>68.8</v>
      </c>
      <c r="AO70" s="1">
        <v>75.52</v>
      </c>
      <c r="AP70" s="1">
        <v>76.87</v>
      </c>
      <c r="AQ70" s="1">
        <v>76.069999999999993</v>
      </c>
      <c r="AR70" s="1">
        <v>82.45</v>
      </c>
      <c r="AS70" s="1">
        <v>86.77</v>
      </c>
      <c r="AT70" s="1">
        <v>85.17</v>
      </c>
      <c r="AU70" s="1">
        <v>89.29</v>
      </c>
      <c r="AV70" s="1">
        <v>90.83</v>
      </c>
      <c r="AW70" s="1">
        <v>95.92</v>
      </c>
      <c r="AX70" s="1">
        <v>98.64</v>
      </c>
      <c r="AY70" s="1">
        <v>105.45</v>
      </c>
      <c r="AZ70" s="1">
        <v>108.12</v>
      </c>
      <c r="BA70" s="1">
        <v>112.09</v>
      </c>
      <c r="BB70" s="1">
        <v>114.35</v>
      </c>
      <c r="BC70" s="1">
        <v>103.69</v>
      </c>
      <c r="BD70" s="1">
        <v>108.62</v>
      </c>
      <c r="BE70" s="1">
        <v>115</v>
      </c>
      <c r="BF70" s="1">
        <v>111.19</v>
      </c>
      <c r="BG70" s="1">
        <v>117.78</v>
      </c>
    </row>
    <row r="71" spans="1:59" ht="15">
      <c r="A71" s="1" t="s">
        <v>198</v>
      </c>
      <c r="B71" s="1" t="s">
        <v>199</v>
      </c>
      <c r="C71" s="1" t="s">
        <v>66</v>
      </c>
      <c r="D71" s="1" t="s">
        <v>67</v>
      </c>
      <c r="E71" s="1"/>
      <c r="F71" s="1">
        <v>64.959493773543031</v>
      </c>
      <c r="G71" s="1">
        <v>70.640383389152404</v>
      </c>
      <c r="H71" s="1">
        <v>73.139866420501662</v>
      </c>
      <c r="I71" s="1">
        <v>71.241504538730069</v>
      </c>
      <c r="J71" s="1">
        <v>71.991434326605017</v>
      </c>
      <c r="K71" s="1">
        <v>71.911556718543792</v>
      </c>
      <c r="L71" s="1">
        <v>76.828811418172648</v>
      </c>
      <c r="M71" s="1">
        <v>76.779521730441914</v>
      </c>
      <c r="N71" s="1">
        <v>73.749470138584044</v>
      </c>
      <c r="O71" s="1">
        <v>78.179879246863109</v>
      </c>
      <c r="P71" s="1">
        <v>76.861529745876197</v>
      </c>
      <c r="Q71" s="1">
        <v>75.725914934395945</v>
      </c>
      <c r="R71" s="1">
        <v>83.448024075841303</v>
      </c>
      <c r="S71" s="1">
        <v>82.906031760038417</v>
      </c>
      <c r="T71" s="1">
        <v>79.92243951787006</v>
      </c>
      <c r="U71" s="1">
        <v>76.190040755143386</v>
      </c>
      <c r="V71" s="1">
        <v>75.538874034941486</v>
      </c>
      <c r="W71" s="1">
        <v>82.620763034010096</v>
      </c>
      <c r="X71" s="1">
        <v>87.565789040058974</v>
      </c>
      <c r="Y71" s="1">
        <v>88.124466731744519</v>
      </c>
      <c r="Z71" s="1">
        <v>82.287376449876461</v>
      </c>
      <c r="AA71" s="1">
        <v>90.406254434059804</v>
      </c>
      <c r="AB71" s="1">
        <v>85.836347982344876</v>
      </c>
      <c r="AC71" s="1">
        <v>91.990202814605851</v>
      </c>
      <c r="AD71" s="1">
        <v>91.114753182610855</v>
      </c>
      <c r="AE71" s="1">
        <v>90.513927629695459</v>
      </c>
      <c r="AF71" s="1">
        <v>94.364197672906016</v>
      </c>
      <c r="AG71" s="1">
        <v>89.977058637471075</v>
      </c>
      <c r="AH71" s="1">
        <v>93.789193544142037</v>
      </c>
      <c r="AI71" s="1">
        <v>90.69487607080012</v>
      </c>
      <c r="AJ71" s="1">
        <v>90.938930176489436</v>
      </c>
      <c r="AK71" s="1">
        <v>94.202013688508785</v>
      </c>
      <c r="AL71" s="1">
        <v>90.093292663440138</v>
      </c>
      <c r="AM71" s="1">
        <v>88.028521902339307</v>
      </c>
      <c r="AN71" s="1">
        <v>86.765150268822524</v>
      </c>
      <c r="AO71" s="1">
        <v>96.562041009262842</v>
      </c>
      <c r="AP71" s="1">
        <v>97.63116007212237</v>
      </c>
      <c r="AQ71" s="1">
        <v>95.984444794069248</v>
      </c>
      <c r="AR71" s="1">
        <v>100.78521270116116</v>
      </c>
      <c r="AS71" s="1">
        <v>102.54284761560214</v>
      </c>
      <c r="AT71" s="1">
        <v>98.889550276472036</v>
      </c>
      <c r="AU71" s="1">
        <v>98.39821956202141</v>
      </c>
      <c r="AV71" s="1">
        <v>94.483515379182009</v>
      </c>
      <c r="AW71" s="1">
        <v>105.4281858298731</v>
      </c>
      <c r="AX71" s="1">
        <v>98.389700297813491</v>
      </c>
      <c r="AY71" s="1">
        <v>96.182113872313082</v>
      </c>
      <c r="AZ71" s="1">
        <v>94.889283441137678</v>
      </c>
      <c r="BA71" s="1">
        <v>97.943716415433784</v>
      </c>
      <c r="BB71" s="1">
        <v>100.82775006723601</v>
      </c>
      <c r="BC71" s="1">
        <v>96.297213182824564</v>
      </c>
      <c r="BD71" s="1">
        <v>99.151369245603846</v>
      </c>
      <c r="BE71" s="1">
        <v>91.662454692483522</v>
      </c>
      <c r="BF71" s="1">
        <v>98.434154692838149</v>
      </c>
      <c r="BG71" s="1"/>
    </row>
    <row r="72" spans="1:59" ht="15">
      <c r="A72" s="1" t="s">
        <v>200</v>
      </c>
      <c r="B72" s="1" t="s">
        <v>201</v>
      </c>
      <c r="C72" s="1" t="s">
        <v>66</v>
      </c>
      <c r="D72" s="1" t="s">
        <v>67</v>
      </c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>
        <v>59.92</v>
      </c>
      <c r="AM72" s="1">
        <v>99.38</v>
      </c>
      <c r="AN72" s="1">
        <v>85.07</v>
      </c>
      <c r="AO72" s="1">
        <v>67.52</v>
      </c>
      <c r="AP72" s="1">
        <v>70.39</v>
      </c>
      <c r="AQ72" s="1">
        <v>133.46</v>
      </c>
      <c r="AR72" s="1">
        <v>107.46</v>
      </c>
      <c r="AS72" s="1">
        <v>70.489999999999995</v>
      </c>
      <c r="AT72" s="1">
        <v>90.01</v>
      </c>
      <c r="AU72" s="1">
        <v>56.55</v>
      </c>
      <c r="AV72" s="1">
        <v>66.89</v>
      </c>
      <c r="AW72" s="1">
        <v>68.62</v>
      </c>
      <c r="AX72" s="1">
        <v>119.14</v>
      </c>
      <c r="AY72" s="1">
        <v>112.25</v>
      </c>
      <c r="AZ72" s="1">
        <v>129.5</v>
      </c>
      <c r="BA72" s="1">
        <v>59.44</v>
      </c>
      <c r="BB72" s="1">
        <v>82.52</v>
      </c>
      <c r="BC72" s="1">
        <v>86.18</v>
      </c>
      <c r="BD72" s="1">
        <v>93.25</v>
      </c>
      <c r="BE72" s="1">
        <v>92.64</v>
      </c>
      <c r="BF72" s="1">
        <v>98.07</v>
      </c>
      <c r="BG72" s="1">
        <v>95.71</v>
      </c>
    </row>
    <row r="73" spans="1:59" ht="15">
      <c r="A73" s="1" t="s">
        <v>202</v>
      </c>
      <c r="B73" s="1" t="s">
        <v>203</v>
      </c>
      <c r="C73" s="1" t="s">
        <v>66</v>
      </c>
      <c r="D73" s="1" t="s">
        <v>67</v>
      </c>
      <c r="E73" s="1"/>
      <c r="F73" s="1">
        <v>47.08</v>
      </c>
      <c r="G73" s="1">
        <v>46.08</v>
      </c>
      <c r="H73" s="1">
        <v>55.29</v>
      </c>
      <c r="I73" s="1">
        <v>47.39</v>
      </c>
      <c r="J73" s="1">
        <v>49.01</v>
      </c>
      <c r="K73" s="1">
        <v>53.25</v>
      </c>
      <c r="L73" s="1">
        <v>48.35</v>
      </c>
      <c r="M73" s="1">
        <v>52.86</v>
      </c>
      <c r="N73" s="1">
        <v>50.47</v>
      </c>
      <c r="O73" s="1">
        <v>53.52</v>
      </c>
      <c r="P73" s="1">
        <v>54.84</v>
      </c>
      <c r="Q73" s="1">
        <v>60.79</v>
      </c>
      <c r="R73" s="1">
        <v>67.489999999999995</v>
      </c>
      <c r="S73" s="1">
        <v>66.599999999999994</v>
      </c>
      <c r="T73" s="1">
        <v>66.790000000000006</v>
      </c>
      <c r="U73" s="1">
        <v>64</v>
      </c>
      <c r="V73" s="1">
        <v>58.47</v>
      </c>
      <c r="W73" s="1">
        <v>71.19</v>
      </c>
      <c r="X73" s="1">
        <v>74.59</v>
      </c>
      <c r="Y73" s="1">
        <v>75.7</v>
      </c>
      <c r="Z73" s="1">
        <v>65.34</v>
      </c>
      <c r="AA73" s="1">
        <v>76.28</v>
      </c>
      <c r="AB73" s="1">
        <v>65.5</v>
      </c>
      <c r="AC73" s="1">
        <v>82.15</v>
      </c>
      <c r="AD73" s="1">
        <v>77.849999999999994</v>
      </c>
      <c r="AE73" s="1">
        <v>77</v>
      </c>
      <c r="AF73" s="1">
        <v>89.53</v>
      </c>
      <c r="AG73" s="1">
        <v>76.849999999999994</v>
      </c>
      <c r="AH73" s="1">
        <v>84.89</v>
      </c>
      <c r="AI73" s="1">
        <v>88.91</v>
      </c>
      <c r="AJ73" s="1">
        <v>81.540000000000006</v>
      </c>
      <c r="AK73" s="1">
        <v>85.38</v>
      </c>
      <c r="AL73" s="1">
        <v>79.36</v>
      </c>
      <c r="AM73" s="1">
        <v>73.930000000000007</v>
      </c>
      <c r="AN73" s="1">
        <v>63.37</v>
      </c>
      <c r="AO73" s="1">
        <v>91.72</v>
      </c>
      <c r="AP73" s="1">
        <v>101.8</v>
      </c>
      <c r="AQ73" s="1">
        <v>92.74</v>
      </c>
      <c r="AR73" s="1">
        <v>91.91</v>
      </c>
      <c r="AS73" s="1">
        <v>102.51</v>
      </c>
      <c r="AT73" s="1">
        <v>102.72</v>
      </c>
      <c r="AU73" s="1">
        <v>99.8</v>
      </c>
      <c r="AV73" s="1">
        <v>114.31</v>
      </c>
      <c r="AW73" s="1">
        <v>104.92</v>
      </c>
      <c r="AX73" s="1">
        <v>91.66</v>
      </c>
      <c r="AY73" s="1">
        <v>103.43</v>
      </c>
      <c r="AZ73" s="1">
        <v>102.2</v>
      </c>
      <c r="BA73" s="1">
        <v>99.91</v>
      </c>
      <c r="BB73" s="1">
        <v>102.25</v>
      </c>
      <c r="BC73" s="1">
        <v>105.5</v>
      </c>
      <c r="BD73" s="1">
        <v>109.42</v>
      </c>
      <c r="BE73" s="1">
        <v>87.7</v>
      </c>
      <c r="BF73" s="1">
        <v>121.32</v>
      </c>
      <c r="BG73" s="1">
        <v>103.06</v>
      </c>
    </row>
    <row r="74" spans="1:59" ht="15">
      <c r="A74" s="1" t="s">
        <v>204</v>
      </c>
      <c r="B74" s="1" t="s">
        <v>205</v>
      </c>
      <c r="C74" s="1" t="s">
        <v>66</v>
      </c>
      <c r="D74" s="1" t="s">
        <v>67</v>
      </c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>
        <v>130.53</v>
      </c>
      <c r="AL74" s="1">
        <v>136.16999999999999</v>
      </c>
      <c r="AM74" s="1">
        <v>106.61</v>
      </c>
      <c r="AN74" s="1">
        <v>107.18</v>
      </c>
      <c r="AO74" s="1">
        <v>105.56</v>
      </c>
      <c r="AP74" s="1">
        <v>107.51</v>
      </c>
      <c r="AQ74" s="1">
        <v>89.98</v>
      </c>
      <c r="AR74" s="1">
        <v>85.3</v>
      </c>
      <c r="AS74" s="1">
        <v>126.47</v>
      </c>
      <c r="AT74" s="1">
        <v>105.83</v>
      </c>
      <c r="AU74" s="1">
        <v>92.79</v>
      </c>
      <c r="AV74" s="1">
        <v>90.06</v>
      </c>
      <c r="AW74" s="1">
        <v>90.79</v>
      </c>
      <c r="AX74" s="1">
        <v>116.64</v>
      </c>
      <c r="AY74" s="1">
        <v>92.57</v>
      </c>
      <c r="AZ74" s="1">
        <v>131.52000000000001</v>
      </c>
      <c r="BA74" s="1">
        <v>118.28</v>
      </c>
      <c r="BB74" s="1">
        <v>128.46</v>
      </c>
      <c r="BC74" s="1">
        <v>113.91</v>
      </c>
      <c r="BD74" s="1">
        <v>128.44</v>
      </c>
      <c r="BE74" s="1">
        <v>144.66</v>
      </c>
      <c r="BF74" s="1">
        <v>148.22</v>
      </c>
      <c r="BG74" s="1">
        <v>179.93</v>
      </c>
    </row>
    <row r="75" spans="1:59" ht="15">
      <c r="A75" s="1" t="s">
        <v>206</v>
      </c>
      <c r="B75" s="1" t="s">
        <v>207</v>
      </c>
      <c r="C75" s="1" t="s">
        <v>66</v>
      </c>
      <c r="D75" s="1" t="s">
        <v>67</v>
      </c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>
        <v>52.42</v>
      </c>
      <c r="AM75" s="1">
        <v>53.1</v>
      </c>
      <c r="AN75" s="1">
        <v>61.5</v>
      </c>
      <c r="AO75" s="1">
        <v>73.260000000000005</v>
      </c>
      <c r="AP75" s="1">
        <v>73.86</v>
      </c>
      <c r="AQ75" s="1">
        <v>65.69</v>
      </c>
      <c r="AR75" s="1">
        <v>71.44</v>
      </c>
      <c r="AS75" s="1">
        <v>74.92</v>
      </c>
      <c r="AT75" s="1">
        <v>80.7</v>
      </c>
      <c r="AU75" s="1">
        <v>78.95</v>
      </c>
      <c r="AV75" s="1">
        <v>81.86</v>
      </c>
      <c r="AW75" s="1">
        <v>89.11</v>
      </c>
      <c r="AX75" s="1">
        <v>105.2</v>
      </c>
      <c r="AY75" s="1">
        <v>105.69</v>
      </c>
      <c r="AZ75" s="1">
        <v>107.5</v>
      </c>
      <c r="BA75" s="1">
        <v>112.65</v>
      </c>
      <c r="BB75" s="1">
        <v>126.77</v>
      </c>
      <c r="BC75" s="1">
        <v>136.76</v>
      </c>
      <c r="BD75" s="1">
        <v>144.86000000000001</v>
      </c>
      <c r="BE75" s="1">
        <v>157.38</v>
      </c>
      <c r="BF75" s="1">
        <v>168.34</v>
      </c>
      <c r="BG75" s="1">
        <v>185.49</v>
      </c>
    </row>
    <row r="76" spans="1:59" ht="15">
      <c r="A76" s="1" t="s">
        <v>208</v>
      </c>
      <c r="B76" s="1" t="s">
        <v>209</v>
      </c>
      <c r="C76" s="1" t="s">
        <v>66</v>
      </c>
      <c r="D76" s="1" t="s">
        <v>67</v>
      </c>
      <c r="E76" s="1"/>
      <c r="F76" s="1">
        <v>68.442755050693705</v>
      </c>
      <c r="G76" s="1">
        <v>71.494459410493818</v>
      </c>
      <c r="H76" s="1">
        <v>75.488131093174474</v>
      </c>
      <c r="I76" s="1">
        <v>75.145424422663922</v>
      </c>
      <c r="J76" s="1">
        <v>75.121314985778568</v>
      </c>
      <c r="K76" s="1">
        <v>76.919431422777109</v>
      </c>
      <c r="L76" s="1">
        <v>81.068610950199883</v>
      </c>
      <c r="M76" s="1">
        <v>81.537183272585324</v>
      </c>
      <c r="N76" s="1">
        <v>78.622909819625178</v>
      </c>
      <c r="O76" s="1">
        <v>81.812177929341587</v>
      </c>
      <c r="P76" s="1">
        <v>81.089081435673435</v>
      </c>
      <c r="Q76" s="1">
        <v>82.112628640596071</v>
      </c>
      <c r="R76" s="1">
        <v>88.56823124040676</v>
      </c>
      <c r="S76" s="1">
        <v>87.96549610900513</v>
      </c>
      <c r="T76" s="1">
        <v>84.405071560667366</v>
      </c>
      <c r="U76" s="1">
        <v>83.843166697649266</v>
      </c>
      <c r="V76" s="1">
        <v>82.682818009033937</v>
      </c>
      <c r="W76" s="1">
        <v>89.426134199425121</v>
      </c>
      <c r="X76" s="1">
        <v>93.166437761880019</v>
      </c>
      <c r="Y76" s="1">
        <v>90.240984931462165</v>
      </c>
      <c r="Z76" s="1">
        <v>88.747839033243096</v>
      </c>
      <c r="AA76" s="1">
        <v>96.680985586399629</v>
      </c>
      <c r="AB76" s="1">
        <v>91.769655282338277</v>
      </c>
      <c r="AC76" s="1">
        <v>100.19319126096664</v>
      </c>
      <c r="AD76" s="1">
        <v>96.715202958073633</v>
      </c>
      <c r="AE76" s="1">
        <v>97.979002401634048</v>
      </c>
      <c r="AF76" s="1">
        <v>98.130498069178529</v>
      </c>
      <c r="AG76" s="1">
        <v>95.883683582889873</v>
      </c>
      <c r="AH76" s="1">
        <v>99.32165369977659</v>
      </c>
      <c r="AI76" s="1">
        <v>96.244116896762051</v>
      </c>
      <c r="AJ76" s="1">
        <v>95.372423561250372</v>
      </c>
      <c r="AK76" s="1">
        <v>93.871873613240979</v>
      </c>
      <c r="AL76" s="1">
        <v>93.902789916972594</v>
      </c>
      <c r="AM76" s="1">
        <v>89.493683630679868</v>
      </c>
      <c r="AN76" s="1">
        <v>90.426585835714448</v>
      </c>
      <c r="AO76" s="1">
        <v>98.183876717015906</v>
      </c>
      <c r="AP76" s="1">
        <v>99.040351872102605</v>
      </c>
      <c r="AQ76" s="1">
        <v>97.661660148854864</v>
      </c>
      <c r="AR76" s="1">
        <v>100.55312513969589</v>
      </c>
      <c r="AS76" s="1">
        <v>100.52985817232174</v>
      </c>
      <c r="AT76" s="1">
        <v>99.552742185894843</v>
      </c>
      <c r="AU76" s="1">
        <v>97.731925926275679</v>
      </c>
      <c r="AV76" s="1">
        <v>93.73544111266294</v>
      </c>
      <c r="AW76" s="1">
        <v>106.68344278265245</v>
      </c>
      <c r="AX76" s="1">
        <v>98.029087836793366</v>
      </c>
      <c r="AY76" s="1">
        <v>95.287469380553986</v>
      </c>
      <c r="AZ76" s="1">
        <v>92.141374238478448</v>
      </c>
      <c r="BA76" s="1">
        <v>99.079394105145269</v>
      </c>
      <c r="BB76" s="1">
        <v>100.65039837582046</v>
      </c>
      <c r="BC76" s="1">
        <v>95.792587822524894</v>
      </c>
      <c r="BD76" s="1">
        <v>99.722419873062563</v>
      </c>
      <c r="BE76" s="1">
        <v>91.597181073888066</v>
      </c>
      <c r="BF76" s="1">
        <v>99.174679875560088</v>
      </c>
      <c r="BG76" s="1"/>
    </row>
    <row r="77" spans="1:59" ht="15">
      <c r="A77" s="1" t="s">
        <v>210</v>
      </c>
      <c r="B77" s="1" t="s">
        <v>211</v>
      </c>
      <c r="C77" s="1" t="s">
        <v>66</v>
      </c>
      <c r="D77" s="1" t="s">
        <v>67</v>
      </c>
      <c r="E77" s="1"/>
      <c r="F77" s="1">
        <v>31.460641685848149</v>
      </c>
      <c r="G77" s="1">
        <v>34.090676463036196</v>
      </c>
      <c r="H77" s="1">
        <v>34.039771648281004</v>
      </c>
      <c r="I77" s="1">
        <v>35.579103075639424</v>
      </c>
      <c r="J77" s="1">
        <v>35.653962349548117</v>
      </c>
      <c r="K77" s="1">
        <v>34.802271787852916</v>
      </c>
      <c r="L77" s="1">
        <v>37.794521886813904</v>
      </c>
      <c r="M77" s="1">
        <v>38.525285440178457</v>
      </c>
      <c r="N77" s="1">
        <v>40.063534192087779</v>
      </c>
      <c r="O77" s="1">
        <v>39.820504275476885</v>
      </c>
      <c r="P77" s="1">
        <v>41.457893046200191</v>
      </c>
      <c r="Q77" s="1">
        <v>43.470571874892819</v>
      </c>
      <c r="R77" s="1">
        <v>42.764517051640432</v>
      </c>
      <c r="S77" s="1">
        <v>46.328241813675888</v>
      </c>
      <c r="T77" s="1">
        <v>47.61482043276807</v>
      </c>
      <c r="U77" s="1">
        <v>48.870484536248284</v>
      </c>
      <c r="V77" s="1">
        <v>48.254207025724668</v>
      </c>
      <c r="W77" s="1">
        <v>50.356156788609205</v>
      </c>
      <c r="X77" s="1">
        <v>49.334428975462984</v>
      </c>
      <c r="Y77" s="1">
        <v>53.801414397884272</v>
      </c>
      <c r="Z77" s="1">
        <v>56.209468926928601</v>
      </c>
      <c r="AA77" s="1">
        <v>56.714733007255234</v>
      </c>
      <c r="AB77" s="1">
        <v>56.687761464267069</v>
      </c>
      <c r="AC77" s="1">
        <v>56.88344180957403</v>
      </c>
      <c r="AD77" s="1">
        <v>61.850602102089631</v>
      </c>
      <c r="AE77" s="1">
        <v>62.731899917651006</v>
      </c>
      <c r="AF77" s="1">
        <v>60.58052845706483</v>
      </c>
      <c r="AG77" s="1">
        <v>65.30363548220258</v>
      </c>
      <c r="AH77" s="1">
        <v>61.766378003357076</v>
      </c>
      <c r="AI77" s="1">
        <v>64.126697350663534</v>
      </c>
      <c r="AJ77" s="1">
        <v>64.565592202468736</v>
      </c>
      <c r="AK77" s="1">
        <v>67.391466376048797</v>
      </c>
      <c r="AL77" s="1">
        <v>69.452074142438676</v>
      </c>
      <c r="AM77" s="1">
        <v>72.897047799025145</v>
      </c>
      <c r="AN77" s="1">
        <v>72.935809432199775</v>
      </c>
      <c r="AO77" s="1">
        <v>78.949259847636611</v>
      </c>
      <c r="AP77" s="1">
        <v>78.326412952107745</v>
      </c>
      <c r="AQ77" s="1">
        <v>82.545695057970207</v>
      </c>
      <c r="AR77" s="1">
        <v>81.875074654845392</v>
      </c>
      <c r="AS77" s="1">
        <v>83.732947267159332</v>
      </c>
      <c r="AT77" s="1">
        <v>87.986792591241283</v>
      </c>
      <c r="AU77" s="1">
        <v>91.13882259195249</v>
      </c>
      <c r="AV77" s="1">
        <v>93.267793499083382</v>
      </c>
      <c r="AW77" s="1">
        <v>95.116011147599295</v>
      </c>
      <c r="AX77" s="1">
        <v>99.611555684900608</v>
      </c>
      <c r="AY77" s="1">
        <v>105.27243316750021</v>
      </c>
      <c r="AZ77" s="1">
        <v>104.69321924110604</v>
      </c>
      <c r="BA77" s="1">
        <v>106.32769365239656</v>
      </c>
      <c r="BB77" s="1">
        <v>110.89354763712574</v>
      </c>
      <c r="BC77" s="1">
        <v>113.74595703197818</v>
      </c>
      <c r="BD77" s="1">
        <v>115.72793462865863</v>
      </c>
      <c r="BE77" s="1">
        <v>115.70084493553419</v>
      </c>
      <c r="BF77" s="1">
        <v>119.22754332609948</v>
      </c>
      <c r="BG77" s="1"/>
    </row>
    <row r="78" spans="1:59" ht="15">
      <c r="A78" s="1" t="s">
        <v>212</v>
      </c>
      <c r="B78" s="1" t="s">
        <v>213</v>
      </c>
      <c r="C78" s="1" t="s">
        <v>66</v>
      </c>
      <c r="D78" s="1" t="s">
        <v>67</v>
      </c>
      <c r="E78" s="1"/>
      <c r="F78" s="1">
        <v>62.28</v>
      </c>
      <c r="G78" s="1">
        <v>48.94</v>
      </c>
      <c r="H78" s="1">
        <v>64.05</v>
      </c>
      <c r="I78" s="1">
        <v>55.13</v>
      </c>
      <c r="J78" s="1">
        <v>70.28</v>
      </c>
      <c r="K78" s="1">
        <v>61.29</v>
      </c>
      <c r="L78" s="1">
        <v>65.28</v>
      </c>
      <c r="M78" s="1">
        <v>66.180000000000007</v>
      </c>
      <c r="N78" s="1">
        <v>66.260000000000005</v>
      </c>
      <c r="O78" s="1">
        <v>79.39</v>
      </c>
      <c r="P78" s="1">
        <v>76.069999999999993</v>
      </c>
      <c r="Q78" s="1">
        <v>73.33</v>
      </c>
      <c r="R78" s="1">
        <v>68.16</v>
      </c>
      <c r="S78" s="1">
        <v>70.34</v>
      </c>
      <c r="T78" s="1">
        <v>84.35</v>
      </c>
      <c r="U78" s="1">
        <v>99.5</v>
      </c>
      <c r="V78" s="1">
        <v>74.98</v>
      </c>
      <c r="W78" s="1">
        <v>81.290000000000006</v>
      </c>
      <c r="X78" s="1">
        <v>82.99</v>
      </c>
      <c r="Y78" s="1">
        <v>88.6</v>
      </c>
      <c r="Z78" s="1">
        <v>65.44</v>
      </c>
      <c r="AA78" s="1">
        <v>88.87</v>
      </c>
      <c r="AB78" s="1">
        <v>103.88</v>
      </c>
      <c r="AC78" s="1">
        <v>95.21</v>
      </c>
      <c r="AD78" s="1">
        <v>90.24</v>
      </c>
      <c r="AE78" s="1">
        <v>92.13</v>
      </c>
      <c r="AF78" s="1">
        <v>56.12</v>
      </c>
      <c r="AG78" s="1">
        <v>82.52</v>
      </c>
      <c r="AH78" s="1">
        <v>103.57</v>
      </c>
      <c r="AI78" s="1">
        <v>110.84</v>
      </c>
      <c r="AJ78" s="1">
        <v>89.98</v>
      </c>
      <c r="AK78" s="1">
        <v>77.27</v>
      </c>
      <c r="AL78" s="1">
        <v>92.59</v>
      </c>
      <c r="AM78" s="1">
        <v>93.83</v>
      </c>
      <c r="AN78" s="1">
        <v>93.71</v>
      </c>
      <c r="AO78" s="1">
        <v>97.43</v>
      </c>
      <c r="AP78" s="1">
        <v>102.61</v>
      </c>
      <c r="AQ78" s="1">
        <v>75.31</v>
      </c>
      <c r="AR78" s="1">
        <v>85.32</v>
      </c>
      <c r="AS78" s="1">
        <v>105.07</v>
      </c>
      <c r="AT78" s="1">
        <v>97.2</v>
      </c>
      <c r="AU78" s="1">
        <v>103.12</v>
      </c>
      <c r="AV78" s="1">
        <v>95.48</v>
      </c>
      <c r="AW78" s="1">
        <v>94.04</v>
      </c>
      <c r="AX78" s="1">
        <v>107.46</v>
      </c>
      <c r="AY78" s="1">
        <v>98.5</v>
      </c>
      <c r="AZ78" s="1">
        <v>104.45</v>
      </c>
      <c r="BA78" s="1">
        <v>103.16</v>
      </c>
      <c r="BB78" s="1">
        <v>108.01</v>
      </c>
      <c r="BC78" s="1">
        <v>85.97</v>
      </c>
      <c r="BD78" s="1">
        <v>98.96</v>
      </c>
      <c r="BE78" s="1">
        <v>88.59</v>
      </c>
      <c r="BF78" s="1">
        <v>100.02</v>
      </c>
      <c r="BG78" s="1">
        <v>110.02</v>
      </c>
    </row>
    <row r="79" spans="1:59" ht="15">
      <c r="A79" s="1" t="s">
        <v>214</v>
      </c>
      <c r="B79" s="1" t="s">
        <v>215</v>
      </c>
      <c r="C79" s="1" t="s">
        <v>66</v>
      </c>
      <c r="D79" s="1" t="s">
        <v>67</v>
      </c>
      <c r="E79" s="1"/>
      <c r="F79" s="1">
        <v>63.55</v>
      </c>
      <c r="G79" s="1">
        <v>77.459999999999994</v>
      </c>
      <c r="H79" s="1">
        <v>89.55</v>
      </c>
      <c r="I79" s="1">
        <v>87.67</v>
      </c>
      <c r="J79" s="1">
        <v>79.569999999999993</v>
      </c>
      <c r="K79" s="1">
        <v>77.31</v>
      </c>
      <c r="L79" s="1">
        <v>75.53</v>
      </c>
      <c r="M79" s="1">
        <v>93.75</v>
      </c>
      <c r="N79" s="1">
        <v>85.49</v>
      </c>
      <c r="O79" s="1">
        <v>93.07</v>
      </c>
      <c r="P79" s="1">
        <v>83.31</v>
      </c>
      <c r="Q79" s="1">
        <v>74.83</v>
      </c>
      <c r="R79" s="1">
        <v>77.09</v>
      </c>
      <c r="S79" s="1">
        <v>69.540000000000006</v>
      </c>
      <c r="T79" s="1">
        <v>69.28</v>
      </c>
      <c r="U79" s="1">
        <v>72.02</v>
      </c>
      <c r="V79" s="1">
        <v>81.84</v>
      </c>
      <c r="W79" s="1">
        <v>83.1</v>
      </c>
      <c r="X79" s="1">
        <v>106.35</v>
      </c>
      <c r="Y79" s="1">
        <v>93.64</v>
      </c>
      <c r="Z79" s="1">
        <v>104.58</v>
      </c>
      <c r="AA79" s="1">
        <v>109.08</v>
      </c>
      <c r="AB79" s="1">
        <v>73.08</v>
      </c>
      <c r="AC79" s="1">
        <v>119.82</v>
      </c>
      <c r="AD79" s="1">
        <v>94.21</v>
      </c>
      <c r="AE79" s="1">
        <v>117.39</v>
      </c>
      <c r="AF79" s="1">
        <v>88.76</v>
      </c>
      <c r="AG79" s="1">
        <v>92.74</v>
      </c>
      <c r="AH79" s="1">
        <v>113.68</v>
      </c>
      <c r="AI79" s="1">
        <v>116.17</v>
      </c>
      <c r="AJ79" s="1">
        <v>98.06</v>
      </c>
      <c r="AK79" s="1">
        <v>102.26</v>
      </c>
      <c r="AL79" s="1">
        <v>103.27</v>
      </c>
      <c r="AM79" s="1">
        <v>109.35</v>
      </c>
      <c r="AN79" s="1">
        <v>112.63</v>
      </c>
      <c r="AO79" s="1">
        <v>109.25</v>
      </c>
      <c r="AP79" s="1">
        <v>102.26</v>
      </c>
      <c r="AQ79" s="1">
        <v>77.12</v>
      </c>
      <c r="AR79" s="1">
        <v>105.35</v>
      </c>
      <c r="AS79" s="1">
        <v>105.06</v>
      </c>
      <c r="AT79" s="1">
        <v>92.81</v>
      </c>
      <c r="AU79" s="1">
        <v>97.65</v>
      </c>
      <c r="AV79" s="1">
        <v>87.45</v>
      </c>
      <c r="AW79" s="1">
        <v>97.04</v>
      </c>
      <c r="AX79" s="1">
        <v>98.69</v>
      </c>
      <c r="AY79" s="1">
        <v>104.26</v>
      </c>
      <c r="AZ79" s="1">
        <v>89.79</v>
      </c>
      <c r="BA79" s="1">
        <v>87.52</v>
      </c>
      <c r="BB79" s="1">
        <v>82.79</v>
      </c>
      <c r="BC79" s="1">
        <v>72.77</v>
      </c>
      <c r="BD79" s="1">
        <v>83.48</v>
      </c>
      <c r="BE79" s="1">
        <v>77.17</v>
      </c>
      <c r="BF79" s="1">
        <v>75.73</v>
      </c>
      <c r="BG79" s="1">
        <v>78.150000000000006</v>
      </c>
    </row>
    <row r="80" spans="1:59" ht="15">
      <c r="A80" s="1" t="s">
        <v>216</v>
      </c>
      <c r="B80" s="1" t="s">
        <v>217</v>
      </c>
      <c r="C80" s="1" t="s">
        <v>66</v>
      </c>
      <c r="D80" s="1" t="s">
        <v>67</v>
      </c>
      <c r="E80" s="1"/>
      <c r="F80" s="1">
        <v>63.92</v>
      </c>
      <c r="G80" s="1">
        <v>81.739999999999995</v>
      </c>
      <c r="H80" s="1">
        <v>73.19</v>
      </c>
      <c r="I80" s="1">
        <v>74.540000000000006</v>
      </c>
      <c r="J80" s="1">
        <v>80.02</v>
      </c>
      <c r="K80" s="1">
        <v>72.3</v>
      </c>
      <c r="L80" s="1">
        <v>78.010000000000005</v>
      </c>
      <c r="M80" s="1">
        <v>81.319999999999993</v>
      </c>
      <c r="N80" s="1">
        <v>74.400000000000006</v>
      </c>
      <c r="O80" s="1">
        <v>83.4</v>
      </c>
      <c r="P80" s="1">
        <v>81.09</v>
      </c>
      <c r="Q80" s="1">
        <v>78.459999999999994</v>
      </c>
      <c r="R80" s="1">
        <v>92.14</v>
      </c>
      <c r="S80" s="1">
        <v>87.04</v>
      </c>
      <c r="T80" s="1">
        <v>78.260000000000005</v>
      </c>
      <c r="U80" s="1">
        <v>77.28</v>
      </c>
      <c r="V80" s="1">
        <v>73.760000000000005</v>
      </c>
      <c r="W80" s="1">
        <v>84.04</v>
      </c>
      <c r="X80" s="1">
        <v>92.32</v>
      </c>
      <c r="Y80" s="1">
        <v>90.45</v>
      </c>
      <c r="Z80" s="1">
        <v>83.79</v>
      </c>
      <c r="AA80" s="1">
        <v>95.44</v>
      </c>
      <c r="AB80" s="1">
        <v>86.78</v>
      </c>
      <c r="AC80" s="1">
        <v>97.23</v>
      </c>
      <c r="AD80" s="1">
        <v>96.32</v>
      </c>
      <c r="AE80" s="1">
        <v>93.17</v>
      </c>
      <c r="AF80" s="1">
        <v>97.67</v>
      </c>
      <c r="AG80" s="1">
        <v>95.28</v>
      </c>
      <c r="AH80" s="1">
        <v>95.74</v>
      </c>
      <c r="AI80" s="1">
        <v>96.77</v>
      </c>
      <c r="AJ80" s="1">
        <v>91.84</v>
      </c>
      <c r="AK80" s="1">
        <v>102.05</v>
      </c>
      <c r="AL80" s="1">
        <v>92.49</v>
      </c>
      <c r="AM80" s="1">
        <v>91.45</v>
      </c>
      <c r="AN80" s="1">
        <v>93.41</v>
      </c>
      <c r="AO80" s="1">
        <v>101.67</v>
      </c>
      <c r="AP80" s="1">
        <v>101.99</v>
      </c>
      <c r="AQ80" s="1">
        <v>103.1</v>
      </c>
      <c r="AR80" s="1">
        <v>105.27</v>
      </c>
      <c r="AS80" s="1">
        <v>103.16</v>
      </c>
      <c r="AT80" s="1">
        <v>95.79</v>
      </c>
      <c r="AU80" s="1">
        <v>104.12</v>
      </c>
      <c r="AV80" s="1">
        <v>89.81</v>
      </c>
      <c r="AW80" s="1">
        <v>106.13</v>
      </c>
      <c r="AX80" s="1">
        <v>99.18</v>
      </c>
      <c r="AY80" s="1">
        <v>94.69</v>
      </c>
      <c r="AZ80" s="1">
        <v>92.2</v>
      </c>
      <c r="BA80" s="1">
        <v>96.46</v>
      </c>
      <c r="BB80" s="1">
        <v>101.33</v>
      </c>
      <c r="BC80" s="1">
        <v>95.82</v>
      </c>
      <c r="BD80" s="1">
        <v>98.9</v>
      </c>
      <c r="BE80" s="1">
        <v>95.07</v>
      </c>
      <c r="BF80" s="1">
        <v>95.03</v>
      </c>
      <c r="BG80" s="1">
        <v>103.96</v>
      </c>
    </row>
    <row r="81" spans="1:59" ht="15">
      <c r="A81" s="1" t="s">
        <v>218</v>
      </c>
      <c r="B81" s="1" t="s">
        <v>219</v>
      </c>
      <c r="C81" s="1" t="s">
        <v>66</v>
      </c>
      <c r="D81" s="1" t="s">
        <v>67</v>
      </c>
      <c r="E81" s="1"/>
      <c r="F81" s="1">
        <v>120.59</v>
      </c>
      <c r="G81" s="1">
        <v>114.62</v>
      </c>
      <c r="H81" s="1">
        <v>128.85</v>
      </c>
      <c r="I81" s="1">
        <v>106.15</v>
      </c>
      <c r="J81" s="1">
        <v>99.21</v>
      </c>
      <c r="K81" s="1">
        <v>112.05</v>
      </c>
      <c r="L81" s="1">
        <v>99.14</v>
      </c>
      <c r="M81" s="1">
        <v>102.96</v>
      </c>
      <c r="N81" s="1">
        <v>85.18</v>
      </c>
      <c r="O81" s="1">
        <v>113.58</v>
      </c>
      <c r="P81" s="1">
        <v>90.32</v>
      </c>
      <c r="Q81" s="1">
        <v>81.64</v>
      </c>
      <c r="R81" s="1">
        <v>73.45</v>
      </c>
      <c r="S81" s="1">
        <v>73.94</v>
      </c>
      <c r="T81" s="1">
        <v>69.84</v>
      </c>
      <c r="U81" s="1">
        <v>94.07</v>
      </c>
      <c r="V81" s="1">
        <v>90.25</v>
      </c>
      <c r="W81" s="1">
        <v>90.25</v>
      </c>
      <c r="X81" s="1">
        <v>90.25</v>
      </c>
      <c r="Y81" s="1">
        <v>90.25</v>
      </c>
      <c r="Z81" s="1">
        <v>90.25</v>
      </c>
      <c r="AA81" s="1">
        <v>90.25</v>
      </c>
      <c r="AB81" s="1">
        <v>92.33</v>
      </c>
      <c r="AC81" s="1">
        <v>93.72</v>
      </c>
      <c r="AD81" s="1">
        <v>97.19</v>
      </c>
      <c r="AE81" s="1">
        <v>97.19</v>
      </c>
      <c r="AF81" s="1">
        <v>97.19</v>
      </c>
      <c r="AG81" s="1">
        <v>97.19</v>
      </c>
      <c r="AH81" s="1">
        <v>97.19</v>
      </c>
      <c r="AI81" s="1">
        <v>100.66</v>
      </c>
      <c r="AJ81" s="1">
        <v>102.76</v>
      </c>
      <c r="AK81" s="1">
        <v>105.6</v>
      </c>
      <c r="AL81" s="1">
        <v>104.67</v>
      </c>
      <c r="AM81" s="1">
        <v>104.96</v>
      </c>
      <c r="AN81" s="1">
        <v>105.03</v>
      </c>
      <c r="AO81" s="1">
        <v>104.92</v>
      </c>
      <c r="AP81" s="1">
        <v>104.64</v>
      </c>
      <c r="AQ81" s="1">
        <v>104.24</v>
      </c>
      <c r="AR81" s="1">
        <v>103.74</v>
      </c>
      <c r="AS81" s="1">
        <v>103.17</v>
      </c>
      <c r="AT81" s="1">
        <v>102.54</v>
      </c>
      <c r="AU81" s="1">
        <v>101.7</v>
      </c>
      <c r="AV81" s="1">
        <v>101.05</v>
      </c>
      <c r="AW81" s="1">
        <v>100.48</v>
      </c>
      <c r="AX81" s="1">
        <v>99.97</v>
      </c>
      <c r="AY81" s="1">
        <v>99.55</v>
      </c>
      <c r="AZ81" s="1">
        <v>97.19</v>
      </c>
      <c r="BA81" s="1">
        <v>99.28</v>
      </c>
      <c r="BB81" s="1">
        <v>99.5</v>
      </c>
      <c r="BC81" s="1">
        <v>98.19</v>
      </c>
      <c r="BD81" s="1">
        <v>101.32</v>
      </c>
      <c r="BE81" s="1">
        <v>104.14</v>
      </c>
      <c r="BF81" s="1">
        <v>111.08</v>
      </c>
      <c r="BG81" s="1">
        <v>111.18</v>
      </c>
    </row>
    <row r="82" spans="1:59" ht="15">
      <c r="A82" s="1" t="s">
        <v>220</v>
      </c>
      <c r="B82" s="1" t="s">
        <v>221</v>
      </c>
      <c r="C82" s="1" t="s">
        <v>66</v>
      </c>
      <c r="D82" s="1" t="s">
        <v>67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>
        <v>0.08</v>
      </c>
      <c r="AK82" s="1">
        <v>0.08</v>
      </c>
      <c r="AL82" s="1">
        <v>0.08</v>
      </c>
      <c r="AM82" s="1">
        <v>0.09</v>
      </c>
      <c r="AN82" s="1">
        <v>91.25</v>
      </c>
      <c r="AO82" s="1">
        <v>91.69</v>
      </c>
      <c r="AP82" s="1">
        <v>91.79</v>
      </c>
      <c r="AQ82" s="1">
        <v>91.83</v>
      </c>
      <c r="AR82" s="1">
        <v>91.52</v>
      </c>
      <c r="AS82" s="1">
        <v>91.56</v>
      </c>
      <c r="AT82" s="1">
        <v>91.59</v>
      </c>
      <c r="AU82" s="1">
        <v>91.61</v>
      </c>
      <c r="AV82" s="1">
        <v>91.62</v>
      </c>
      <c r="AW82" s="1">
        <v>95.55</v>
      </c>
      <c r="AX82" s="1">
        <v>99.01</v>
      </c>
      <c r="AY82" s="1">
        <v>105.44</v>
      </c>
      <c r="AZ82" s="1">
        <v>106.56</v>
      </c>
      <c r="BA82" s="1">
        <v>105.12</v>
      </c>
      <c r="BB82" s="1">
        <v>104.81</v>
      </c>
      <c r="BC82" s="1">
        <v>79.44</v>
      </c>
      <c r="BD82" s="1">
        <v>79.02</v>
      </c>
      <c r="BE82" s="1">
        <v>77.33</v>
      </c>
      <c r="BF82" s="1">
        <v>83.98</v>
      </c>
      <c r="BG82" s="1">
        <v>98.44</v>
      </c>
    </row>
    <row r="83" spans="1:59" ht="15">
      <c r="A83" s="1" t="s">
        <v>222</v>
      </c>
      <c r="B83" s="1" t="s">
        <v>223</v>
      </c>
      <c r="C83" s="1" t="s">
        <v>66</v>
      </c>
      <c r="D83" s="1" t="s">
        <v>67</v>
      </c>
      <c r="E83" s="1"/>
      <c r="F83" s="1">
        <v>34.35</v>
      </c>
      <c r="G83" s="1">
        <v>34.68</v>
      </c>
      <c r="H83" s="1">
        <v>33.75</v>
      </c>
      <c r="I83" s="1">
        <v>33.22</v>
      </c>
      <c r="J83" s="1">
        <v>33.409999999999997</v>
      </c>
      <c r="K83" s="1">
        <v>33.9</v>
      </c>
      <c r="L83" s="1">
        <v>34.799999999999997</v>
      </c>
      <c r="M83" s="1">
        <v>36.75</v>
      </c>
      <c r="N83" s="1">
        <v>36.54</v>
      </c>
      <c r="O83" s="1">
        <v>38.229999999999997</v>
      </c>
      <c r="P83" s="1">
        <v>39.69</v>
      </c>
      <c r="Q83" s="1">
        <v>40.659999999999997</v>
      </c>
      <c r="R83" s="1">
        <v>41.91</v>
      </c>
      <c r="S83" s="1">
        <v>42.78</v>
      </c>
      <c r="T83" s="1">
        <v>44.06</v>
      </c>
      <c r="U83" s="1">
        <v>45.58</v>
      </c>
      <c r="V83" s="1">
        <v>50.88</v>
      </c>
      <c r="W83" s="1">
        <v>55.22</v>
      </c>
      <c r="X83" s="1">
        <v>58.85</v>
      </c>
      <c r="Y83" s="1">
        <v>62.48</v>
      </c>
      <c r="Z83" s="1">
        <v>60.38</v>
      </c>
      <c r="AA83" s="1">
        <v>62.42</v>
      </c>
      <c r="AB83" s="1">
        <v>64.73</v>
      </c>
      <c r="AC83" s="1">
        <v>66.069999999999993</v>
      </c>
      <c r="AD83" s="1">
        <v>66.64</v>
      </c>
      <c r="AE83" s="1">
        <v>70.34</v>
      </c>
      <c r="AF83" s="1">
        <v>71.75</v>
      </c>
      <c r="AG83" s="1">
        <v>76.09</v>
      </c>
      <c r="AH83" s="1">
        <v>76.95</v>
      </c>
      <c r="AI83" s="1">
        <v>76.36</v>
      </c>
      <c r="AJ83" s="1">
        <v>86.1</v>
      </c>
      <c r="AK83" s="1">
        <v>82.7</v>
      </c>
      <c r="AL83" s="1">
        <v>80.11</v>
      </c>
      <c r="AM83" s="1">
        <v>82.2</v>
      </c>
      <c r="AN83" s="1">
        <v>83.58</v>
      </c>
      <c r="AO83" s="1">
        <v>88.48</v>
      </c>
      <c r="AP83" s="1">
        <v>91.07</v>
      </c>
      <c r="AQ83" s="1">
        <v>95.14</v>
      </c>
      <c r="AR83" s="1">
        <v>93.14</v>
      </c>
      <c r="AS83" s="1">
        <v>98.28</v>
      </c>
      <c r="AT83" s="1">
        <v>96.2</v>
      </c>
      <c r="AU83" s="1">
        <v>98.42</v>
      </c>
      <c r="AV83" s="1">
        <v>98.97</v>
      </c>
      <c r="AW83" s="1">
        <v>97.93</v>
      </c>
      <c r="AX83" s="1">
        <v>99.81</v>
      </c>
      <c r="AY83" s="1">
        <v>102.26</v>
      </c>
      <c r="AZ83" s="1">
        <v>105.31</v>
      </c>
      <c r="BA83" s="1">
        <v>110.52</v>
      </c>
      <c r="BB83" s="1">
        <v>109.63</v>
      </c>
      <c r="BC83" s="1">
        <v>112.81</v>
      </c>
      <c r="BD83" s="1">
        <v>118.37</v>
      </c>
      <c r="BE83" s="1">
        <v>116.98</v>
      </c>
      <c r="BF83" s="1">
        <v>121.32</v>
      </c>
      <c r="BG83" s="1">
        <v>123.63</v>
      </c>
    </row>
    <row r="84" spans="1:59" ht="15">
      <c r="A84" s="1" t="s">
        <v>224</v>
      </c>
      <c r="B84" s="1" t="s">
        <v>225</v>
      </c>
      <c r="C84" s="1" t="s">
        <v>66</v>
      </c>
      <c r="D84" s="1" t="s">
        <v>67</v>
      </c>
      <c r="E84" s="1"/>
      <c r="F84" s="1">
        <v>56.07</v>
      </c>
      <c r="G84" s="1">
        <v>63.58</v>
      </c>
      <c r="H84" s="1">
        <v>63.98</v>
      </c>
      <c r="I84" s="1">
        <v>69.03</v>
      </c>
      <c r="J84" s="1">
        <v>71.28</v>
      </c>
      <c r="K84" s="1">
        <v>66.819999999999993</v>
      </c>
      <c r="L84" s="1">
        <v>71.92</v>
      </c>
      <c r="M84" s="1">
        <v>70.53</v>
      </c>
      <c r="N84" s="1">
        <v>70.400000000000006</v>
      </c>
      <c r="O84" s="1">
        <v>74.569999999999993</v>
      </c>
      <c r="P84" s="1">
        <v>78.37</v>
      </c>
      <c r="Q84" s="1">
        <v>74.709999999999994</v>
      </c>
      <c r="R84" s="1">
        <v>78.38</v>
      </c>
      <c r="S84" s="1">
        <v>79.95</v>
      </c>
      <c r="T84" s="1">
        <v>64.61</v>
      </c>
      <c r="U84" s="1">
        <v>62.51</v>
      </c>
      <c r="V84" s="1">
        <v>78.86</v>
      </c>
      <c r="W84" s="1">
        <v>82.87</v>
      </c>
      <c r="X84" s="1">
        <v>81.7</v>
      </c>
      <c r="Y84" s="1">
        <v>88.04</v>
      </c>
      <c r="Z84" s="1">
        <v>84.59</v>
      </c>
      <c r="AA84" s="1">
        <v>97.09</v>
      </c>
      <c r="AB84" s="1">
        <v>90.15</v>
      </c>
      <c r="AC84" s="1">
        <v>111.17</v>
      </c>
      <c r="AD84" s="1">
        <v>98.43</v>
      </c>
      <c r="AE84" s="1">
        <v>103.39</v>
      </c>
      <c r="AF84" s="1">
        <v>99.25</v>
      </c>
      <c r="AG84" s="1">
        <v>100.82</v>
      </c>
      <c r="AH84" s="1">
        <v>102.86</v>
      </c>
      <c r="AI84" s="1">
        <v>104.88</v>
      </c>
      <c r="AJ84" s="1">
        <v>105.12</v>
      </c>
      <c r="AK84" s="1">
        <v>110.4</v>
      </c>
      <c r="AL84" s="1">
        <v>103.81</v>
      </c>
      <c r="AM84" s="1">
        <v>98.95</v>
      </c>
      <c r="AN84" s="1">
        <v>98.05</v>
      </c>
      <c r="AO84" s="1">
        <v>109.37</v>
      </c>
      <c r="AP84" s="1">
        <v>108.01</v>
      </c>
      <c r="AQ84" s="1">
        <v>104.26</v>
      </c>
      <c r="AR84" s="1">
        <v>107.06</v>
      </c>
      <c r="AS84" s="1">
        <v>105.48</v>
      </c>
      <c r="AT84" s="1">
        <v>92.93</v>
      </c>
      <c r="AU84" s="1">
        <v>104.81</v>
      </c>
      <c r="AV84" s="1">
        <v>99.22</v>
      </c>
      <c r="AW84" s="1">
        <v>101.34</v>
      </c>
      <c r="AX84" s="1">
        <v>101.04</v>
      </c>
      <c r="AY84" s="1">
        <v>97.62</v>
      </c>
      <c r="AZ84" s="1">
        <v>92.58</v>
      </c>
      <c r="BA84" s="1">
        <v>106.78</v>
      </c>
      <c r="BB84" s="1">
        <v>102.66</v>
      </c>
      <c r="BC84" s="1">
        <v>101.65</v>
      </c>
      <c r="BD84" s="1">
        <v>106.16</v>
      </c>
      <c r="BE84" s="1">
        <v>91.46</v>
      </c>
      <c r="BF84" s="1">
        <v>96.46</v>
      </c>
      <c r="BG84" s="1">
        <v>113.54</v>
      </c>
    </row>
    <row r="85" spans="1:59" ht="15">
      <c r="A85" s="1" t="s">
        <v>226</v>
      </c>
      <c r="B85" s="1" t="s">
        <v>227</v>
      </c>
      <c r="C85" s="1" t="s">
        <v>66</v>
      </c>
      <c r="D85" s="1" t="s">
        <v>67</v>
      </c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>
        <v>138.66</v>
      </c>
      <c r="AL85" s="1">
        <v>134.79</v>
      </c>
      <c r="AM85" s="1">
        <v>134.91999999999999</v>
      </c>
      <c r="AN85" s="1">
        <v>150.96</v>
      </c>
      <c r="AO85" s="1">
        <v>138.51</v>
      </c>
      <c r="AP85" s="1">
        <v>141.44999999999999</v>
      </c>
      <c r="AQ85" s="1">
        <v>124.2</v>
      </c>
      <c r="AR85" s="1">
        <v>138.75</v>
      </c>
      <c r="AS85" s="1">
        <v>100.55</v>
      </c>
      <c r="AT85" s="1">
        <v>104.84</v>
      </c>
      <c r="AU85" s="1">
        <v>91.72</v>
      </c>
      <c r="AV85" s="1">
        <v>121.2</v>
      </c>
      <c r="AW85" s="1">
        <v>99.07</v>
      </c>
      <c r="AX85" s="1">
        <v>132.02000000000001</v>
      </c>
      <c r="AY85" s="1">
        <v>68.91</v>
      </c>
      <c r="AZ85" s="1">
        <v>92.75</v>
      </c>
      <c r="BA85" s="1">
        <v>75.180000000000007</v>
      </c>
      <c r="BB85" s="1">
        <v>73.650000000000006</v>
      </c>
      <c r="BC85" s="1">
        <v>60.45</v>
      </c>
      <c r="BD85" s="1">
        <v>79.27</v>
      </c>
      <c r="BE85" s="1">
        <v>73.17</v>
      </c>
      <c r="BF85" s="1">
        <v>100.05</v>
      </c>
      <c r="BG85" s="1">
        <v>96.13</v>
      </c>
    </row>
    <row r="86" spans="1:59" ht="15">
      <c r="A86" s="1" t="s">
        <v>228</v>
      </c>
      <c r="B86" s="1" t="s">
        <v>229</v>
      </c>
      <c r="C86" s="1" t="s">
        <v>66</v>
      </c>
      <c r="D86" s="1" t="s">
        <v>67</v>
      </c>
      <c r="E86" s="1"/>
      <c r="F86" s="1">
        <v>27.29</v>
      </c>
      <c r="G86" s="1">
        <v>27.64</v>
      </c>
      <c r="H86" s="1">
        <v>28.15</v>
      </c>
      <c r="I86" s="1">
        <v>32.01</v>
      </c>
      <c r="J86" s="1">
        <v>28.57</v>
      </c>
      <c r="K86" s="1">
        <v>28.95</v>
      </c>
      <c r="L86" s="1">
        <v>31.62</v>
      </c>
      <c r="M86" s="1">
        <v>30.38</v>
      </c>
      <c r="N86" s="1">
        <v>32.909999999999997</v>
      </c>
      <c r="O86" s="1">
        <v>34.28</v>
      </c>
      <c r="P86" s="1">
        <v>35.72</v>
      </c>
      <c r="Q86" s="1">
        <v>34.61</v>
      </c>
      <c r="R86" s="1">
        <v>34.94</v>
      </c>
      <c r="S86" s="1">
        <v>39.81</v>
      </c>
      <c r="T86" s="1">
        <v>36.76</v>
      </c>
      <c r="U86" s="1">
        <v>32.04</v>
      </c>
      <c r="V86" s="1">
        <v>27.8</v>
      </c>
      <c r="W86" s="1">
        <v>27.19</v>
      </c>
      <c r="X86" s="1">
        <v>28.37</v>
      </c>
      <c r="Y86" s="1">
        <v>28.31</v>
      </c>
      <c r="Z86" s="1">
        <v>27.57</v>
      </c>
      <c r="AA86" s="1">
        <v>25.21</v>
      </c>
      <c r="AB86" s="1">
        <v>25.15</v>
      </c>
      <c r="AC86" s="1">
        <v>33.26</v>
      </c>
      <c r="AD86" s="1">
        <v>32.72</v>
      </c>
      <c r="AE86" s="1">
        <v>35.99</v>
      </c>
      <c r="AF86" s="1">
        <v>36.76</v>
      </c>
      <c r="AG86" s="1">
        <v>37.85</v>
      </c>
      <c r="AH86" s="1">
        <v>42.33</v>
      </c>
      <c r="AI86" s="1">
        <v>34.1</v>
      </c>
      <c r="AJ86" s="1">
        <v>53.17</v>
      </c>
      <c r="AK86" s="1">
        <v>52.39</v>
      </c>
      <c r="AL86" s="1">
        <v>56.82</v>
      </c>
      <c r="AM86" s="1">
        <v>53.49</v>
      </c>
      <c r="AN86" s="1">
        <v>62.34</v>
      </c>
      <c r="AO86" s="1">
        <v>67.760000000000005</v>
      </c>
      <c r="AP86" s="1">
        <v>66.290000000000006</v>
      </c>
      <c r="AQ86" s="1">
        <v>72.72</v>
      </c>
      <c r="AR86" s="1">
        <v>77.42</v>
      </c>
      <c r="AS86" s="1">
        <v>77.77</v>
      </c>
      <c r="AT86" s="1">
        <v>81.099999999999994</v>
      </c>
      <c r="AU86" s="1">
        <v>90.19</v>
      </c>
      <c r="AV86" s="1">
        <v>93.63</v>
      </c>
      <c r="AW86" s="1">
        <v>97.44</v>
      </c>
      <c r="AX86" s="1">
        <v>99.72</v>
      </c>
      <c r="AY86" s="1">
        <v>102.83</v>
      </c>
      <c r="AZ86" s="1">
        <v>100.04</v>
      </c>
      <c r="BA86" s="1">
        <v>112.15</v>
      </c>
      <c r="BB86" s="1">
        <v>121.73</v>
      </c>
      <c r="BC86" s="1">
        <v>124.44</v>
      </c>
      <c r="BD86" s="1">
        <v>131.88999999999999</v>
      </c>
      <c r="BE86" s="1">
        <v>139.51</v>
      </c>
      <c r="BF86" s="1">
        <v>144.06</v>
      </c>
      <c r="BG86" s="1">
        <v>148.66</v>
      </c>
    </row>
    <row r="87" spans="1:59" ht="15">
      <c r="A87" s="1" t="s">
        <v>230</v>
      </c>
      <c r="B87" s="1" t="s">
        <v>231</v>
      </c>
      <c r="C87" s="1" t="s">
        <v>66</v>
      </c>
      <c r="D87" s="1" t="s">
        <v>67</v>
      </c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</row>
    <row r="88" spans="1:59" ht="15">
      <c r="A88" s="1" t="s">
        <v>232</v>
      </c>
      <c r="B88" s="1" t="s">
        <v>233</v>
      </c>
      <c r="C88" s="1" t="s">
        <v>66</v>
      </c>
      <c r="D88" s="1" t="s">
        <v>67</v>
      </c>
      <c r="E88" s="1"/>
      <c r="F88" s="1">
        <v>35.72</v>
      </c>
      <c r="G88" s="1">
        <v>36.18</v>
      </c>
      <c r="H88" s="1">
        <v>33.86</v>
      </c>
      <c r="I88" s="1">
        <v>35.450000000000003</v>
      </c>
      <c r="J88" s="1">
        <v>34.67</v>
      </c>
      <c r="K88" s="1">
        <v>37.659999999999997</v>
      </c>
      <c r="L88" s="1">
        <v>39.520000000000003</v>
      </c>
      <c r="M88" s="1">
        <v>40.619999999999997</v>
      </c>
      <c r="N88" s="1">
        <v>40.229999999999997</v>
      </c>
      <c r="O88" s="1">
        <v>41.79</v>
      </c>
      <c r="P88" s="1">
        <v>43.25</v>
      </c>
      <c r="Q88" s="1">
        <v>41.18</v>
      </c>
      <c r="R88" s="1">
        <v>41.56</v>
      </c>
      <c r="S88" s="1">
        <v>41.88</v>
      </c>
      <c r="T88" s="1">
        <v>42.69</v>
      </c>
      <c r="U88" s="1">
        <v>44.53</v>
      </c>
      <c r="V88" s="1">
        <v>44.96</v>
      </c>
      <c r="W88" s="1">
        <v>45.13</v>
      </c>
      <c r="X88" s="1">
        <v>46.55</v>
      </c>
      <c r="Y88" s="1">
        <v>47</v>
      </c>
      <c r="Z88" s="1">
        <v>47.29</v>
      </c>
      <c r="AA88" s="1">
        <v>47.85</v>
      </c>
      <c r="AB88" s="1">
        <v>48.22</v>
      </c>
      <c r="AC88" s="1">
        <v>50.74</v>
      </c>
      <c r="AD88" s="1">
        <v>51.76</v>
      </c>
      <c r="AE88" s="1">
        <v>52.18</v>
      </c>
      <c r="AF88" s="1">
        <v>52.75</v>
      </c>
      <c r="AG88" s="1">
        <v>54.15</v>
      </c>
      <c r="AH88" s="1">
        <v>57.58</v>
      </c>
      <c r="AI88" s="1">
        <v>60.69</v>
      </c>
      <c r="AJ88" s="1">
        <v>64.33</v>
      </c>
      <c r="AK88" s="1">
        <v>68.05</v>
      </c>
      <c r="AL88" s="1">
        <v>69.069999999999993</v>
      </c>
      <c r="AM88" s="1">
        <v>72.98</v>
      </c>
      <c r="AN88" s="1">
        <v>73.05</v>
      </c>
      <c r="AO88" s="1">
        <v>74.010000000000005</v>
      </c>
      <c r="AP88" s="1">
        <v>75.959999999999994</v>
      </c>
      <c r="AQ88" s="1">
        <v>78.84</v>
      </c>
      <c r="AR88" s="1">
        <v>81.62</v>
      </c>
      <c r="AS88" s="1">
        <v>86.52</v>
      </c>
      <c r="AT88" s="1">
        <v>85.2</v>
      </c>
      <c r="AU88" s="1">
        <v>89.2</v>
      </c>
      <c r="AV88" s="1">
        <v>93.27</v>
      </c>
      <c r="AW88" s="1">
        <v>97.02</v>
      </c>
      <c r="AX88" s="1">
        <v>100.56</v>
      </c>
      <c r="AY88" s="1">
        <v>102.42</v>
      </c>
      <c r="AZ88" s="1">
        <v>106.5</v>
      </c>
      <c r="BA88" s="1">
        <v>111.3</v>
      </c>
      <c r="BB88" s="1">
        <v>110.74</v>
      </c>
      <c r="BC88" s="1">
        <v>118.06</v>
      </c>
      <c r="BD88" s="1">
        <v>124.04</v>
      </c>
      <c r="BE88" s="1">
        <v>126.84</v>
      </c>
      <c r="BF88" s="1">
        <v>131.53</v>
      </c>
      <c r="BG88" s="1">
        <v>131.52000000000001</v>
      </c>
    </row>
    <row r="89" spans="1:59" ht="15">
      <c r="A89" s="1" t="s">
        <v>234</v>
      </c>
      <c r="B89" s="1" t="s">
        <v>235</v>
      </c>
      <c r="C89" s="1" t="s">
        <v>66</v>
      </c>
      <c r="D89" s="1" t="s">
        <v>67</v>
      </c>
      <c r="E89" s="1"/>
      <c r="F89" s="1">
        <v>69.319999999999993</v>
      </c>
      <c r="G89" s="1">
        <v>70.45</v>
      </c>
      <c r="H89" s="1">
        <v>69.98</v>
      </c>
      <c r="I89" s="1">
        <v>72.599999999999994</v>
      </c>
      <c r="J89" s="1">
        <v>80.12</v>
      </c>
      <c r="K89" s="1">
        <v>86.72</v>
      </c>
      <c r="L89" s="1">
        <v>77.239999999999995</v>
      </c>
      <c r="M89" s="1">
        <v>85.26</v>
      </c>
      <c r="N89" s="1">
        <v>79.489999999999995</v>
      </c>
      <c r="O89" s="1">
        <v>81.349999999999994</v>
      </c>
      <c r="P89" s="1">
        <v>87.17</v>
      </c>
      <c r="Q89" s="1">
        <v>75.599999999999994</v>
      </c>
      <c r="R89" s="1">
        <v>90.23</v>
      </c>
      <c r="S89" s="1">
        <v>82.12</v>
      </c>
      <c r="T89" s="1">
        <v>79.33</v>
      </c>
      <c r="U89" s="1">
        <v>77.73</v>
      </c>
      <c r="V89" s="1">
        <v>58.31</v>
      </c>
      <c r="W89" s="1">
        <v>78.55</v>
      </c>
      <c r="X89" s="1">
        <v>46.01</v>
      </c>
      <c r="Y89" s="1">
        <v>48.5</v>
      </c>
      <c r="Z89" s="1">
        <v>74.73</v>
      </c>
      <c r="AA89" s="1">
        <v>93.19</v>
      </c>
      <c r="AB89" s="1">
        <v>70.42</v>
      </c>
      <c r="AC89" s="1">
        <v>71.510000000000005</v>
      </c>
      <c r="AD89" s="1">
        <v>61.82</v>
      </c>
      <c r="AE89" s="1">
        <v>74.73</v>
      </c>
      <c r="AF89" s="1">
        <v>76.66</v>
      </c>
      <c r="AG89" s="1">
        <v>70.27</v>
      </c>
      <c r="AH89" s="1">
        <v>83.89</v>
      </c>
      <c r="AI89" s="1">
        <v>57.38</v>
      </c>
      <c r="AJ89" s="1">
        <v>65.930000000000007</v>
      </c>
      <c r="AK89" s="1">
        <v>50.63</v>
      </c>
      <c r="AL89" s="1">
        <v>60.2</v>
      </c>
      <c r="AM89" s="1">
        <v>62.67</v>
      </c>
      <c r="AN89" s="1">
        <v>59.97</v>
      </c>
      <c r="AO89" s="1">
        <v>47.16</v>
      </c>
      <c r="AP89" s="1">
        <v>61.08</v>
      </c>
      <c r="AQ89" s="1">
        <v>59.24</v>
      </c>
      <c r="AR89" s="1">
        <v>91.1</v>
      </c>
      <c r="AS89" s="1">
        <v>101.93</v>
      </c>
      <c r="AT89" s="1">
        <v>112.56</v>
      </c>
      <c r="AU89" s="1">
        <v>64.52</v>
      </c>
      <c r="AV89" s="1">
        <v>85.18</v>
      </c>
      <c r="AW89" s="1">
        <v>109.6</v>
      </c>
      <c r="AX89" s="1">
        <v>91.82</v>
      </c>
      <c r="AY89" s="1">
        <v>98.58</v>
      </c>
      <c r="AZ89" s="1">
        <v>65.12</v>
      </c>
      <c r="BA89" s="1">
        <v>101.13</v>
      </c>
      <c r="BB89" s="1">
        <v>124.5</v>
      </c>
      <c r="BC89" s="1">
        <v>144.94999999999999</v>
      </c>
      <c r="BD89" s="1">
        <v>85.17</v>
      </c>
      <c r="BE89" s="1">
        <v>107.78</v>
      </c>
      <c r="BF89" s="1">
        <v>96.69</v>
      </c>
      <c r="BG89" s="1">
        <v>85.2</v>
      </c>
    </row>
    <row r="90" spans="1:59" ht="15">
      <c r="A90" s="1" t="s">
        <v>236</v>
      </c>
      <c r="B90" s="1" t="s">
        <v>237</v>
      </c>
      <c r="C90" s="1" t="s">
        <v>66</v>
      </c>
      <c r="D90" s="1" t="s">
        <v>67</v>
      </c>
      <c r="E90" s="1"/>
      <c r="F90" s="1">
        <v>40.98</v>
      </c>
      <c r="G90" s="1">
        <v>41.22</v>
      </c>
      <c r="H90" s="1">
        <v>39.74</v>
      </c>
      <c r="I90" s="1">
        <v>38.51</v>
      </c>
      <c r="J90" s="1">
        <v>34.85</v>
      </c>
      <c r="K90" s="1">
        <v>32.72</v>
      </c>
      <c r="L90" s="1">
        <v>32</v>
      </c>
      <c r="M90" s="1">
        <v>32.26</v>
      </c>
      <c r="N90" s="1">
        <v>30.38</v>
      </c>
      <c r="O90" s="1">
        <v>31.11</v>
      </c>
      <c r="P90" s="1">
        <v>27.69</v>
      </c>
      <c r="Q90" s="1">
        <v>29.89</v>
      </c>
      <c r="R90" s="1">
        <v>28.59</v>
      </c>
      <c r="S90" s="1">
        <v>29.69</v>
      </c>
      <c r="T90" s="1">
        <v>34.65</v>
      </c>
      <c r="U90" s="1">
        <v>39.56</v>
      </c>
      <c r="V90" s="1">
        <v>36.31</v>
      </c>
      <c r="W90" s="1">
        <v>33.85</v>
      </c>
      <c r="X90" s="1">
        <v>35.369999999999997</v>
      </c>
      <c r="Y90" s="1">
        <v>36.42</v>
      </c>
      <c r="Z90" s="1">
        <v>40.47</v>
      </c>
      <c r="AA90" s="1">
        <v>46.3</v>
      </c>
      <c r="AB90" s="1">
        <v>41.05</v>
      </c>
      <c r="AC90" s="1">
        <v>50.86</v>
      </c>
      <c r="AD90" s="1">
        <v>50.46</v>
      </c>
      <c r="AE90" s="1">
        <v>55.11</v>
      </c>
      <c r="AF90" s="1">
        <v>54.33</v>
      </c>
      <c r="AG90" s="1">
        <v>52.71</v>
      </c>
      <c r="AH90" s="1">
        <v>58.63</v>
      </c>
      <c r="AI90" s="1">
        <v>61.31</v>
      </c>
      <c r="AJ90" s="1">
        <v>58.03</v>
      </c>
      <c r="AK90" s="1">
        <v>61.51</v>
      </c>
      <c r="AL90" s="1">
        <v>62.36</v>
      </c>
      <c r="AM90" s="1">
        <v>63.08</v>
      </c>
      <c r="AN90" s="1">
        <v>66.540000000000006</v>
      </c>
      <c r="AO90" s="1">
        <v>68.650000000000006</v>
      </c>
      <c r="AP90" s="1">
        <v>74.39</v>
      </c>
      <c r="AQ90" s="1">
        <v>76.91</v>
      </c>
      <c r="AR90" s="1">
        <v>81.95</v>
      </c>
      <c r="AS90" s="1">
        <v>86.96</v>
      </c>
      <c r="AT90" s="1">
        <v>90.63</v>
      </c>
      <c r="AU90" s="1">
        <v>90.92</v>
      </c>
      <c r="AV90" s="1">
        <v>90</v>
      </c>
      <c r="AW90" s="1">
        <v>94.62</v>
      </c>
      <c r="AX90" s="1">
        <v>100.76</v>
      </c>
      <c r="AY90" s="1">
        <v>104.62</v>
      </c>
      <c r="AZ90" s="1">
        <v>104.9</v>
      </c>
      <c r="BA90" s="1">
        <v>121.21</v>
      </c>
      <c r="BB90" s="1">
        <v>124.42</v>
      </c>
      <c r="BC90" s="1">
        <v>130.69999999999999</v>
      </c>
      <c r="BD90" s="1">
        <v>126.73</v>
      </c>
      <c r="BE90" s="1">
        <v>134.53</v>
      </c>
      <c r="BF90" s="1">
        <v>141.88999999999999</v>
      </c>
      <c r="BG90" s="1">
        <v>141.29</v>
      </c>
    </row>
    <row r="91" spans="1:59" ht="15">
      <c r="A91" s="1" t="s">
        <v>238</v>
      </c>
      <c r="B91" s="1" t="s">
        <v>239</v>
      </c>
      <c r="C91" s="1" t="s">
        <v>66</v>
      </c>
      <c r="D91" s="1" t="s">
        <v>67</v>
      </c>
      <c r="E91" s="1"/>
      <c r="F91" s="1">
        <v>112.58</v>
      </c>
      <c r="G91" s="1">
        <v>129.74</v>
      </c>
      <c r="H91" s="1">
        <v>130.91999999999999</v>
      </c>
      <c r="I91" s="1">
        <v>141.47</v>
      </c>
      <c r="J91" s="1">
        <v>138.19999999999999</v>
      </c>
      <c r="K91" s="1">
        <v>144.77000000000001</v>
      </c>
      <c r="L91" s="1">
        <v>138.94999999999999</v>
      </c>
      <c r="M91" s="1">
        <v>148.01</v>
      </c>
      <c r="N91" s="1">
        <v>122.4</v>
      </c>
      <c r="O91" s="1">
        <v>140.5</v>
      </c>
      <c r="P91" s="1">
        <v>106.58</v>
      </c>
      <c r="Q91" s="1">
        <v>73.849999999999994</v>
      </c>
      <c r="R91" s="1">
        <v>77.31</v>
      </c>
      <c r="S91" s="1">
        <v>78.430000000000007</v>
      </c>
      <c r="T91" s="1">
        <v>66.5</v>
      </c>
      <c r="U91" s="1">
        <v>57.06</v>
      </c>
      <c r="V91" s="1">
        <v>55.8</v>
      </c>
      <c r="W91" s="1">
        <v>57.52</v>
      </c>
      <c r="X91" s="1">
        <v>59.13</v>
      </c>
      <c r="Y91" s="1">
        <v>64.8</v>
      </c>
      <c r="Z91" s="1">
        <v>72.010000000000005</v>
      </c>
      <c r="AA91" s="1">
        <v>65.88</v>
      </c>
      <c r="AB91" s="1">
        <v>66.89</v>
      </c>
      <c r="AC91" s="1">
        <v>70.680000000000007</v>
      </c>
      <c r="AD91" s="1">
        <v>69.45</v>
      </c>
      <c r="AE91" s="1">
        <v>71.03</v>
      </c>
      <c r="AF91" s="1">
        <v>76.94</v>
      </c>
      <c r="AG91" s="1">
        <v>76.760000000000005</v>
      </c>
      <c r="AH91" s="1">
        <v>72.650000000000006</v>
      </c>
      <c r="AI91" s="1">
        <v>93.3</v>
      </c>
      <c r="AJ91" s="1">
        <v>89.36</v>
      </c>
      <c r="AK91" s="1">
        <v>85.65</v>
      </c>
      <c r="AL91" s="1">
        <v>82.51</v>
      </c>
      <c r="AM91" s="1">
        <v>83</v>
      </c>
      <c r="AN91" s="1">
        <v>84.92</v>
      </c>
      <c r="AO91" s="1">
        <v>87.25</v>
      </c>
      <c r="AP91" s="1">
        <v>88.67</v>
      </c>
      <c r="AQ91" s="1">
        <v>86.44</v>
      </c>
      <c r="AR91" s="1">
        <v>88.82</v>
      </c>
      <c r="AS91" s="1">
        <v>93.58</v>
      </c>
      <c r="AT91" s="1">
        <v>93.99</v>
      </c>
      <c r="AU91" s="1">
        <v>91.92</v>
      </c>
      <c r="AV91" s="1">
        <v>95.75</v>
      </c>
      <c r="AW91" s="1">
        <v>97.39</v>
      </c>
      <c r="AX91" s="1">
        <v>100.55</v>
      </c>
      <c r="AY91" s="1">
        <v>102.06</v>
      </c>
      <c r="AZ91" s="1">
        <v>106.3</v>
      </c>
      <c r="BA91" s="1">
        <v>107.64</v>
      </c>
      <c r="BB91" s="1">
        <v>106.27</v>
      </c>
      <c r="BC91" s="1">
        <v>109.73</v>
      </c>
      <c r="BD91" s="1">
        <v>111.27</v>
      </c>
      <c r="BE91" s="1">
        <v>113.86</v>
      </c>
      <c r="BF91" s="1">
        <v>115.08</v>
      </c>
      <c r="BG91" s="1">
        <v>116.79</v>
      </c>
    </row>
    <row r="92" spans="1:59" ht="15">
      <c r="A92" s="1" t="s">
        <v>240</v>
      </c>
      <c r="B92" s="1" t="s">
        <v>241</v>
      </c>
      <c r="C92" s="1" t="s">
        <v>66</v>
      </c>
      <c r="D92" s="1" t="s">
        <v>67</v>
      </c>
      <c r="E92" s="1"/>
      <c r="F92" s="1">
        <v>53.45</v>
      </c>
      <c r="G92" s="1">
        <v>42.83</v>
      </c>
      <c r="H92" s="1">
        <v>49.5</v>
      </c>
      <c r="I92" s="1">
        <v>47.92</v>
      </c>
      <c r="J92" s="1">
        <v>51.85</v>
      </c>
      <c r="K92" s="1">
        <v>53.83</v>
      </c>
      <c r="L92" s="1">
        <v>55.15</v>
      </c>
      <c r="M92" s="1">
        <v>53.69</v>
      </c>
      <c r="N92" s="1">
        <v>54.54</v>
      </c>
      <c r="O92" s="1">
        <v>60.06</v>
      </c>
      <c r="P92" s="1">
        <v>58.48</v>
      </c>
      <c r="Q92" s="1">
        <v>61.9</v>
      </c>
      <c r="R92" s="1">
        <v>62.96</v>
      </c>
      <c r="S92" s="1">
        <v>68.97</v>
      </c>
      <c r="T92" s="1">
        <v>74.08</v>
      </c>
      <c r="U92" s="1">
        <v>67.73</v>
      </c>
      <c r="V92" s="1">
        <v>67.78</v>
      </c>
      <c r="W92" s="1">
        <v>74.2</v>
      </c>
      <c r="X92" s="1">
        <v>69.790000000000006</v>
      </c>
      <c r="Y92" s="1">
        <v>82</v>
      </c>
      <c r="Z92" s="1">
        <v>85.83</v>
      </c>
      <c r="AA92" s="1">
        <v>86.24</v>
      </c>
      <c r="AB92" s="1">
        <v>82.93</v>
      </c>
      <c r="AC92" s="1">
        <v>87.09</v>
      </c>
      <c r="AD92" s="1">
        <v>92.56</v>
      </c>
      <c r="AE92" s="1">
        <v>85.86</v>
      </c>
      <c r="AF92" s="1">
        <v>82.92</v>
      </c>
      <c r="AG92" s="1">
        <v>90.47</v>
      </c>
      <c r="AH92" s="1">
        <v>96.21</v>
      </c>
      <c r="AI92" s="1">
        <v>79.599999999999994</v>
      </c>
      <c r="AJ92" s="1">
        <v>99.21</v>
      </c>
      <c r="AK92" s="1">
        <v>99.44</v>
      </c>
      <c r="AL92" s="1">
        <v>97.94</v>
      </c>
      <c r="AM92" s="1">
        <v>104.89</v>
      </c>
      <c r="AN92" s="1">
        <v>105.36</v>
      </c>
      <c r="AO92" s="1">
        <v>104.02</v>
      </c>
      <c r="AP92" s="1">
        <v>99.52</v>
      </c>
      <c r="AQ92" s="1">
        <v>98.5</v>
      </c>
      <c r="AR92" s="1">
        <v>108.92</v>
      </c>
      <c r="AS92" s="1">
        <v>109.79</v>
      </c>
      <c r="AT92" s="1">
        <v>108.17</v>
      </c>
      <c r="AU92" s="1">
        <v>103.45</v>
      </c>
      <c r="AV92" s="1">
        <v>91.15</v>
      </c>
      <c r="AW92" s="1">
        <v>100.88</v>
      </c>
      <c r="AX92" s="1">
        <v>103.67</v>
      </c>
      <c r="AY92" s="1">
        <v>95.44</v>
      </c>
      <c r="AZ92" s="1">
        <v>89.41</v>
      </c>
      <c r="BA92" s="1">
        <v>90.71</v>
      </c>
      <c r="BB92" s="1">
        <v>89.3</v>
      </c>
      <c r="BC92" s="1">
        <v>79.42</v>
      </c>
      <c r="BD92" s="1">
        <v>84.48</v>
      </c>
      <c r="BE92" s="1">
        <v>95.54</v>
      </c>
      <c r="BF92" s="1">
        <v>84.47</v>
      </c>
      <c r="BG92" s="1">
        <v>84.73</v>
      </c>
    </row>
    <row r="93" spans="1:59" ht="15">
      <c r="A93" s="1" t="s">
        <v>242</v>
      </c>
      <c r="B93" s="1" t="s">
        <v>243</v>
      </c>
      <c r="C93" s="1" t="s">
        <v>66</v>
      </c>
      <c r="D93" s="1" t="s">
        <v>67</v>
      </c>
      <c r="E93" s="1"/>
      <c r="F93" s="1">
        <v>131.93</v>
      </c>
      <c r="G93" s="1">
        <v>140.87</v>
      </c>
      <c r="H93" s="1">
        <v>150.5</v>
      </c>
      <c r="I93" s="1">
        <v>141.68</v>
      </c>
      <c r="J93" s="1">
        <v>178.24</v>
      </c>
      <c r="K93" s="1">
        <v>177.31</v>
      </c>
      <c r="L93" s="1">
        <v>195.91</v>
      </c>
      <c r="M93" s="1">
        <v>201.16</v>
      </c>
      <c r="N93" s="1">
        <v>199.03</v>
      </c>
      <c r="O93" s="1">
        <v>191.72</v>
      </c>
      <c r="P93" s="1">
        <v>173.41</v>
      </c>
      <c r="Q93" s="1">
        <v>164.36</v>
      </c>
      <c r="R93" s="1">
        <v>155.43</v>
      </c>
      <c r="S93" s="1">
        <v>148.38999999999999</v>
      </c>
      <c r="T93" s="1">
        <v>152.32</v>
      </c>
      <c r="U93" s="1">
        <v>177.78</v>
      </c>
      <c r="V93" s="1">
        <v>173.57</v>
      </c>
      <c r="W93" s="1">
        <v>179.78</v>
      </c>
      <c r="X93" s="1">
        <v>189.02</v>
      </c>
      <c r="Y93" s="1">
        <v>172.23</v>
      </c>
      <c r="Z93" s="1">
        <v>185.45</v>
      </c>
      <c r="AA93" s="1">
        <v>163.63999999999999</v>
      </c>
      <c r="AB93" s="1">
        <v>153.06</v>
      </c>
      <c r="AC93" s="1">
        <v>170.58</v>
      </c>
      <c r="AD93" s="1">
        <v>154.08000000000001</v>
      </c>
      <c r="AE93" s="1">
        <v>163.74</v>
      </c>
      <c r="AF93" s="1">
        <v>183.94</v>
      </c>
      <c r="AG93" s="1">
        <v>160.63999999999999</v>
      </c>
      <c r="AH93" s="1">
        <v>156.21</v>
      </c>
      <c r="AI93" s="1">
        <v>159.81</v>
      </c>
      <c r="AJ93" s="1">
        <v>155.66</v>
      </c>
      <c r="AK93" s="1">
        <v>151.44</v>
      </c>
      <c r="AL93" s="1">
        <v>159.85</v>
      </c>
      <c r="AM93" s="1">
        <v>165.31</v>
      </c>
      <c r="AN93" s="1">
        <v>152.22</v>
      </c>
      <c r="AO93" s="1">
        <v>147.88</v>
      </c>
      <c r="AP93" s="1">
        <v>142.01</v>
      </c>
      <c r="AQ93" s="1">
        <v>139.74</v>
      </c>
      <c r="AR93" s="1">
        <v>145.61000000000001</v>
      </c>
      <c r="AS93" s="1">
        <v>145.13999999999999</v>
      </c>
      <c r="AT93" s="1">
        <v>132.16</v>
      </c>
      <c r="AU93" s="1">
        <v>151.11000000000001</v>
      </c>
      <c r="AV93" s="1">
        <v>133.04</v>
      </c>
      <c r="AW93" s="1">
        <v>139.22999999999999</v>
      </c>
      <c r="AX93" s="1">
        <v>74.290000000000006</v>
      </c>
      <c r="AY93" s="1">
        <v>86.49</v>
      </c>
      <c r="AZ93" s="1">
        <v>90.9</v>
      </c>
      <c r="BA93" s="1">
        <v>90.52</v>
      </c>
      <c r="BB93" s="1">
        <v>91.33</v>
      </c>
      <c r="BC93" s="1">
        <v>93.11</v>
      </c>
      <c r="BD93" s="1">
        <v>96.77</v>
      </c>
      <c r="BE93" s="1">
        <v>97.02</v>
      </c>
      <c r="BF93" s="1">
        <v>98.16</v>
      </c>
      <c r="BG93" s="1">
        <v>99.59</v>
      </c>
    </row>
    <row r="94" spans="1:59" ht="15">
      <c r="A94" s="1" t="s">
        <v>244</v>
      </c>
      <c r="B94" s="1" t="s">
        <v>245</v>
      </c>
      <c r="C94" s="1" t="s">
        <v>66</v>
      </c>
      <c r="D94" s="1" t="s">
        <v>67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</row>
    <row r="95" spans="1:59" ht="15">
      <c r="A95" s="1" t="s">
        <v>246</v>
      </c>
      <c r="B95" s="1" t="s">
        <v>247</v>
      </c>
      <c r="C95" s="1" t="s">
        <v>66</v>
      </c>
      <c r="D95" s="1" t="s">
        <v>67</v>
      </c>
      <c r="E95" s="1"/>
      <c r="F95" s="1">
        <v>18.760000000000002</v>
      </c>
      <c r="G95" s="1">
        <v>20.89</v>
      </c>
      <c r="H95" s="1">
        <v>23.05</v>
      </c>
      <c r="I95" s="1">
        <v>24.64</v>
      </c>
      <c r="J95" s="1">
        <v>25.64</v>
      </c>
      <c r="K95" s="1">
        <v>26.34</v>
      </c>
      <c r="L95" s="1">
        <v>25.07</v>
      </c>
      <c r="M95" s="1">
        <v>28.73</v>
      </c>
      <c r="N95" s="1">
        <v>29.54</v>
      </c>
      <c r="O95" s="1">
        <v>30</v>
      </c>
      <c r="P95" s="1">
        <v>29.43</v>
      </c>
      <c r="Q95" s="1">
        <v>32.89</v>
      </c>
      <c r="R95" s="1">
        <v>35.729999999999997</v>
      </c>
      <c r="S95" s="1">
        <v>38.94</v>
      </c>
      <c r="T95" s="1">
        <v>38.549999999999997</v>
      </c>
      <c r="U95" s="1">
        <v>41.05</v>
      </c>
      <c r="V95" s="1">
        <v>44.44</v>
      </c>
      <c r="W95" s="1">
        <v>45.35</v>
      </c>
      <c r="X95" s="1">
        <v>44.35</v>
      </c>
      <c r="Y95" s="1">
        <v>46.5</v>
      </c>
      <c r="Z95" s="1">
        <v>46.91</v>
      </c>
      <c r="AA95" s="1">
        <v>46.8</v>
      </c>
      <c r="AB95" s="1">
        <v>42.92</v>
      </c>
      <c r="AC95" s="1">
        <v>44.1</v>
      </c>
      <c r="AD95" s="1">
        <v>45.91</v>
      </c>
      <c r="AE95" s="1">
        <v>47.71</v>
      </c>
      <c r="AF95" s="1">
        <v>47.37</v>
      </c>
      <c r="AG95" s="1">
        <v>48.97</v>
      </c>
      <c r="AH95" s="1">
        <v>53.31</v>
      </c>
      <c r="AI95" s="1">
        <v>57.79</v>
      </c>
      <c r="AJ95" s="1">
        <v>59.55</v>
      </c>
      <c r="AK95" s="1">
        <v>61.98</v>
      </c>
      <c r="AL95" s="1">
        <v>63.34</v>
      </c>
      <c r="AM95" s="1">
        <v>64.86</v>
      </c>
      <c r="AN95" s="1">
        <v>71.38</v>
      </c>
      <c r="AO95" s="1">
        <v>75.959999999999994</v>
      </c>
      <c r="AP95" s="1">
        <v>77.849999999999994</v>
      </c>
      <c r="AQ95" s="1">
        <v>82.53</v>
      </c>
      <c r="AR95" s="1">
        <v>82.8</v>
      </c>
      <c r="AS95" s="1">
        <v>84.77</v>
      </c>
      <c r="AT95" s="1">
        <v>85.01</v>
      </c>
      <c r="AU95" s="1">
        <v>86.54</v>
      </c>
      <c r="AV95" s="1">
        <v>88.25</v>
      </c>
      <c r="AW95" s="1">
        <v>92.67</v>
      </c>
      <c r="AX95" s="1">
        <v>98.55</v>
      </c>
      <c r="AY95" s="1">
        <v>108.78</v>
      </c>
      <c r="AZ95" s="1">
        <v>124.53</v>
      </c>
      <c r="BA95" s="1">
        <v>128.31</v>
      </c>
      <c r="BB95" s="1">
        <v>135</v>
      </c>
      <c r="BC95" s="1">
        <v>138.21</v>
      </c>
      <c r="BD95" s="1">
        <v>140.56</v>
      </c>
      <c r="BE95" s="1">
        <v>152.63</v>
      </c>
      <c r="BF95" s="1">
        <v>162.79</v>
      </c>
      <c r="BG95" s="1">
        <v>169.57</v>
      </c>
    </row>
    <row r="96" spans="1:59" ht="15">
      <c r="A96" s="1" t="s">
        <v>248</v>
      </c>
      <c r="B96" s="1" t="s">
        <v>249</v>
      </c>
      <c r="C96" s="1" t="s">
        <v>66</v>
      </c>
      <c r="D96" s="1" t="s">
        <v>67</v>
      </c>
      <c r="E96" s="1"/>
      <c r="F96" s="1">
        <v>25.69</v>
      </c>
      <c r="G96" s="1">
        <v>27.53</v>
      </c>
      <c r="H96" s="1">
        <v>27.6</v>
      </c>
      <c r="I96" s="1">
        <v>27.26</v>
      </c>
      <c r="J96" s="1">
        <v>30.58</v>
      </c>
      <c r="K96" s="1">
        <v>30.83</v>
      </c>
      <c r="L96" s="1">
        <v>36.07</v>
      </c>
      <c r="M96" s="1">
        <v>38.479999999999997</v>
      </c>
      <c r="N96" s="1">
        <v>42.84</v>
      </c>
      <c r="O96" s="1">
        <v>38.630000000000003</v>
      </c>
      <c r="P96" s="1">
        <v>40.369999999999997</v>
      </c>
      <c r="Q96" s="1">
        <v>42.51</v>
      </c>
      <c r="R96" s="1">
        <v>44.04</v>
      </c>
      <c r="S96" s="1">
        <v>45.1</v>
      </c>
      <c r="T96" s="1">
        <v>49.69</v>
      </c>
      <c r="U96" s="1">
        <v>43.53</v>
      </c>
      <c r="V96" s="1">
        <v>51.15</v>
      </c>
      <c r="W96" s="1">
        <v>59.29</v>
      </c>
      <c r="X96" s="1">
        <v>59.4</v>
      </c>
      <c r="Y96" s="1">
        <v>54.13</v>
      </c>
      <c r="Z96" s="1">
        <v>60.69</v>
      </c>
      <c r="AA96" s="1">
        <v>61</v>
      </c>
      <c r="AB96" s="1">
        <v>63.45</v>
      </c>
      <c r="AC96" s="1">
        <v>64.22</v>
      </c>
      <c r="AD96" s="1">
        <v>66.72</v>
      </c>
      <c r="AE96" s="1">
        <v>68.42</v>
      </c>
      <c r="AF96" s="1">
        <v>69.5</v>
      </c>
      <c r="AG96" s="1">
        <v>71.88</v>
      </c>
      <c r="AH96" s="1">
        <v>71.819999999999993</v>
      </c>
      <c r="AI96" s="1">
        <v>74.099999999999994</v>
      </c>
      <c r="AJ96" s="1">
        <v>74.59</v>
      </c>
      <c r="AK96" s="1">
        <v>76.78</v>
      </c>
      <c r="AL96" s="1">
        <v>78.3</v>
      </c>
      <c r="AM96" s="1">
        <v>83.2</v>
      </c>
      <c r="AN96" s="1">
        <v>87.36</v>
      </c>
      <c r="AO96" s="1">
        <v>92.93</v>
      </c>
      <c r="AP96" s="1">
        <v>93.34</v>
      </c>
      <c r="AQ96" s="1">
        <v>93.77</v>
      </c>
      <c r="AR96" s="1">
        <v>94.38</v>
      </c>
      <c r="AS96" s="1">
        <v>95.23</v>
      </c>
      <c r="AT96" s="1">
        <v>95.33</v>
      </c>
      <c r="AU96" s="1">
        <v>97.07</v>
      </c>
      <c r="AV96" s="1">
        <v>96.75</v>
      </c>
      <c r="AW96" s="1">
        <v>99.17</v>
      </c>
      <c r="AX96" s="1">
        <v>99.25</v>
      </c>
      <c r="AY96" s="1">
        <v>101.58</v>
      </c>
      <c r="AZ96" s="1">
        <v>103.72</v>
      </c>
      <c r="BA96" s="1">
        <v>104.9</v>
      </c>
      <c r="BB96" s="1">
        <v>90.95</v>
      </c>
      <c r="BC96" s="1">
        <v>94.57</v>
      </c>
      <c r="BD96" s="1">
        <v>95.61</v>
      </c>
      <c r="BE96" s="1">
        <v>85.83</v>
      </c>
      <c r="BF96" s="1">
        <v>84.67</v>
      </c>
      <c r="BG96" s="1">
        <v>85.26</v>
      </c>
    </row>
    <row r="97" spans="1:59" ht="15">
      <c r="A97" s="1" t="s">
        <v>250</v>
      </c>
      <c r="B97" s="1" t="s">
        <v>251</v>
      </c>
      <c r="C97" s="1" t="s">
        <v>66</v>
      </c>
      <c r="D97" s="1" t="s">
        <v>67</v>
      </c>
      <c r="E97" s="1"/>
      <c r="F97" s="1">
        <v>71.72</v>
      </c>
      <c r="G97" s="1">
        <v>73.48</v>
      </c>
      <c r="H97" s="1">
        <v>64.739999999999995</v>
      </c>
      <c r="I97" s="1">
        <v>73.77</v>
      </c>
      <c r="J97" s="1">
        <v>73.239999999999995</v>
      </c>
      <c r="K97" s="1">
        <v>75.52</v>
      </c>
      <c r="L97" s="1">
        <v>74.650000000000006</v>
      </c>
      <c r="M97" s="1">
        <v>67.58</v>
      </c>
      <c r="N97" s="1">
        <v>77.09</v>
      </c>
      <c r="O97" s="1">
        <v>73.510000000000005</v>
      </c>
      <c r="P97" s="1">
        <v>78.64</v>
      </c>
      <c r="Q97" s="1">
        <v>68.5</v>
      </c>
      <c r="R97" s="1">
        <v>65.709999999999994</v>
      </c>
      <c r="S97" s="1">
        <v>82.69</v>
      </c>
      <c r="T97" s="1">
        <v>79.260000000000005</v>
      </c>
      <c r="U97" s="1">
        <v>72.349999999999994</v>
      </c>
      <c r="V97" s="1">
        <v>81.489999999999995</v>
      </c>
      <c r="W97" s="1">
        <v>88.36</v>
      </c>
      <c r="X97" s="1">
        <v>77.319999999999993</v>
      </c>
      <c r="Y97" s="1">
        <v>79.930000000000007</v>
      </c>
      <c r="Z97" s="1">
        <v>84.17</v>
      </c>
      <c r="AA97" s="1">
        <v>84.19</v>
      </c>
      <c r="AB97" s="1">
        <v>74.319999999999993</v>
      </c>
      <c r="AC97" s="1">
        <v>77.48</v>
      </c>
      <c r="AD97" s="1">
        <v>75.180000000000007</v>
      </c>
      <c r="AE97" s="1">
        <v>78.56</v>
      </c>
      <c r="AF97" s="1">
        <v>71.64</v>
      </c>
      <c r="AG97" s="1">
        <v>67.8</v>
      </c>
      <c r="AH97" s="1">
        <v>64.2</v>
      </c>
      <c r="AI97" s="1">
        <v>58.68</v>
      </c>
      <c r="AJ97" s="1">
        <v>70.64</v>
      </c>
      <c r="AK97" s="1">
        <v>77.239999999999995</v>
      </c>
      <c r="AL97" s="1">
        <v>83.44</v>
      </c>
      <c r="AM97" s="1">
        <v>90.9</v>
      </c>
      <c r="AN97" s="1">
        <v>107.34</v>
      </c>
      <c r="AO97" s="1">
        <v>108.44</v>
      </c>
      <c r="AP97" s="1">
        <v>112.37</v>
      </c>
      <c r="AQ97" s="1">
        <v>101.77</v>
      </c>
      <c r="AR97" s="1">
        <v>111.47</v>
      </c>
      <c r="AS97" s="1">
        <v>101.5</v>
      </c>
      <c r="AT97" s="1">
        <v>107.18</v>
      </c>
      <c r="AU97" s="1">
        <v>105.34</v>
      </c>
      <c r="AV97" s="1">
        <v>110.82</v>
      </c>
      <c r="AW97" s="1">
        <v>108.68</v>
      </c>
      <c r="AX97" s="1">
        <v>93.03</v>
      </c>
      <c r="AY97" s="1">
        <v>98.29</v>
      </c>
      <c r="AZ97" s="1">
        <v>97.31</v>
      </c>
      <c r="BA97" s="1">
        <v>97.14</v>
      </c>
      <c r="BB97" s="1">
        <v>104.59</v>
      </c>
      <c r="BC97" s="1">
        <v>106.84</v>
      </c>
      <c r="BD97" s="1">
        <v>113.39</v>
      </c>
      <c r="BE97" s="1">
        <v>110.44</v>
      </c>
      <c r="BF97" s="1">
        <v>129.13999999999999</v>
      </c>
      <c r="BG97" s="1">
        <v>148.26</v>
      </c>
    </row>
    <row r="98" spans="1:59" ht="15">
      <c r="A98" s="1" t="s">
        <v>252</v>
      </c>
      <c r="B98" s="1" t="s">
        <v>253</v>
      </c>
      <c r="C98" s="1" t="s">
        <v>66</v>
      </c>
      <c r="D98" s="1" t="s">
        <v>67</v>
      </c>
      <c r="E98" s="1"/>
      <c r="F98" s="1">
        <v>53.928504073127542</v>
      </c>
      <c r="G98" s="1">
        <v>56.367786089689304</v>
      </c>
      <c r="H98" s="1">
        <v>59.100851174441352</v>
      </c>
      <c r="I98" s="1">
        <v>58.395897685256479</v>
      </c>
      <c r="J98" s="1">
        <v>59.998675697818463</v>
      </c>
      <c r="K98" s="1">
        <v>60.9162847870926</v>
      </c>
      <c r="L98" s="1">
        <v>63.439137222694043</v>
      </c>
      <c r="M98" s="1">
        <v>65.415599197291272</v>
      </c>
      <c r="N98" s="1">
        <v>64.078947875232188</v>
      </c>
      <c r="O98" s="1">
        <v>64.263379008239411</v>
      </c>
      <c r="P98" s="1">
        <v>67.035263163546077</v>
      </c>
      <c r="Q98" s="1">
        <v>66.912676130741019</v>
      </c>
      <c r="R98" s="1">
        <v>71.975659242330721</v>
      </c>
      <c r="S98" s="1">
        <v>69.299325244519068</v>
      </c>
      <c r="T98" s="1">
        <v>71.714418526478553</v>
      </c>
      <c r="U98" s="1">
        <v>70.964830535929508</v>
      </c>
      <c r="V98" s="1">
        <v>73.571023793117291</v>
      </c>
      <c r="W98" s="1">
        <v>77.439890363345953</v>
      </c>
      <c r="X98" s="1">
        <v>81.907318479800622</v>
      </c>
      <c r="Y98" s="1">
        <v>76.798254850833786</v>
      </c>
      <c r="Z98" s="1">
        <v>81.417074995177316</v>
      </c>
      <c r="AA98" s="1">
        <v>84.665711378386519</v>
      </c>
      <c r="AB98" s="1">
        <v>74.256680187712902</v>
      </c>
      <c r="AC98" s="1">
        <v>84.888530484613128</v>
      </c>
      <c r="AD98" s="1">
        <v>86.568676106740256</v>
      </c>
      <c r="AE98" s="1">
        <v>84.496584810176998</v>
      </c>
      <c r="AF98" s="1">
        <v>84.837948124998931</v>
      </c>
      <c r="AG98" s="1">
        <v>78.453437163173334</v>
      </c>
      <c r="AH98" s="1">
        <v>85.45924186043878</v>
      </c>
      <c r="AI98" s="1">
        <v>87.378647222274935</v>
      </c>
      <c r="AJ98" s="1">
        <v>85.546259828301615</v>
      </c>
      <c r="AK98" s="1">
        <v>90.120212015456531</v>
      </c>
      <c r="AL98" s="1">
        <v>84.571999813343851</v>
      </c>
      <c r="AM98" s="1">
        <v>90.641448720108471</v>
      </c>
      <c r="AN98" s="1">
        <v>85.980343326315946</v>
      </c>
      <c r="AO98" s="1">
        <v>94.199803794031013</v>
      </c>
      <c r="AP98" s="1">
        <v>95.661682719532948</v>
      </c>
      <c r="AQ98" s="1">
        <v>95.217961001228687</v>
      </c>
      <c r="AR98" s="1">
        <v>97.55435259130266</v>
      </c>
      <c r="AS98" s="1">
        <v>98.874644663372393</v>
      </c>
      <c r="AT98" s="1">
        <v>96.238643398757191</v>
      </c>
      <c r="AU98" s="1">
        <v>92.379868747969553</v>
      </c>
      <c r="AV98" s="1">
        <v>93.787370748463672</v>
      </c>
      <c r="AW98" s="1">
        <v>104.02036980637612</v>
      </c>
      <c r="AX98" s="1">
        <v>100.11073250843209</v>
      </c>
      <c r="AY98" s="1">
        <v>95.868897685191641</v>
      </c>
      <c r="AZ98" s="1">
        <v>97.991923294163044</v>
      </c>
      <c r="BA98" s="1">
        <v>100.94066877227533</v>
      </c>
      <c r="BB98" s="1">
        <v>103.51119524665725</v>
      </c>
      <c r="BC98" s="1">
        <v>100.79068748628228</v>
      </c>
      <c r="BD98" s="1">
        <v>101.67940927547782</v>
      </c>
      <c r="BE98" s="1">
        <v>99.677186810654334</v>
      </c>
      <c r="BF98" s="1">
        <v>106.0979688333239</v>
      </c>
      <c r="BG98" s="1"/>
    </row>
    <row r="99" spans="1:59" ht="15">
      <c r="A99" s="1" t="s">
        <v>254</v>
      </c>
      <c r="B99" s="1" t="s">
        <v>255</v>
      </c>
      <c r="C99" s="1" t="s">
        <v>66</v>
      </c>
      <c r="D99" s="1" t="s">
        <v>67</v>
      </c>
      <c r="E99" s="1"/>
      <c r="F99" s="1">
        <v>286.37</v>
      </c>
      <c r="G99" s="1">
        <v>263.11</v>
      </c>
      <c r="H99" s="1">
        <v>224.61</v>
      </c>
      <c r="I99" s="1">
        <v>187.09</v>
      </c>
      <c r="J99" s="1">
        <v>217.66</v>
      </c>
      <c r="K99" s="1">
        <v>346.18</v>
      </c>
      <c r="L99" s="1">
        <v>397.37</v>
      </c>
      <c r="M99" s="1">
        <v>344.63</v>
      </c>
      <c r="N99" s="1">
        <v>371.74</v>
      </c>
      <c r="O99" s="1">
        <v>392.01</v>
      </c>
      <c r="P99" s="1">
        <v>410.81</v>
      </c>
      <c r="Q99" s="1">
        <v>384.54</v>
      </c>
      <c r="R99" s="1">
        <v>374.49</v>
      </c>
      <c r="S99" s="1">
        <v>375.14</v>
      </c>
      <c r="T99" s="1">
        <v>357.06</v>
      </c>
      <c r="U99" s="1">
        <v>369.37</v>
      </c>
      <c r="V99" s="1">
        <v>383.83</v>
      </c>
      <c r="W99" s="1">
        <v>345.85</v>
      </c>
      <c r="X99" s="1">
        <v>368.53</v>
      </c>
      <c r="Y99" s="1">
        <v>383.36</v>
      </c>
      <c r="Z99" s="1">
        <v>369.33</v>
      </c>
      <c r="AA99" s="1">
        <v>348.27</v>
      </c>
      <c r="AB99" s="1">
        <v>342.33</v>
      </c>
      <c r="AC99" s="1">
        <v>322.3</v>
      </c>
      <c r="AD99" s="1">
        <v>293.04000000000002</v>
      </c>
      <c r="AE99" s="1">
        <v>307.88</v>
      </c>
      <c r="AF99" s="1">
        <v>299.89999999999998</v>
      </c>
      <c r="AG99" s="1">
        <v>302.18</v>
      </c>
      <c r="AH99" s="1">
        <v>297.98</v>
      </c>
      <c r="AI99" s="1">
        <v>241.99</v>
      </c>
      <c r="AJ99" s="1">
        <v>234.41</v>
      </c>
      <c r="AK99" s="1">
        <v>201.3</v>
      </c>
      <c r="AL99" s="1">
        <v>190.02</v>
      </c>
      <c r="AM99" s="1">
        <v>198.01</v>
      </c>
      <c r="AN99" s="1">
        <v>190.79</v>
      </c>
      <c r="AO99" s="1">
        <v>166.97</v>
      </c>
      <c r="AP99" s="1">
        <v>162.07</v>
      </c>
      <c r="AQ99" s="1">
        <v>146.29</v>
      </c>
      <c r="AR99" s="1">
        <v>132.47999999999999</v>
      </c>
      <c r="AS99" s="1">
        <v>114.43</v>
      </c>
      <c r="AT99" s="1">
        <v>99.24</v>
      </c>
      <c r="AU99" s="1">
        <v>97.01</v>
      </c>
      <c r="AV99" s="1">
        <v>97.2</v>
      </c>
      <c r="AW99" s="1">
        <v>98.75</v>
      </c>
      <c r="AX99" s="1">
        <v>99.22</v>
      </c>
      <c r="AY99" s="1">
        <v>102.03</v>
      </c>
      <c r="AZ99" s="1">
        <v>102.6</v>
      </c>
      <c r="BA99" s="1">
        <v>101.43</v>
      </c>
      <c r="BB99" s="1">
        <v>100.25</v>
      </c>
      <c r="BC99" s="1">
        <v>99.7</v>
      </c>
      <c r="BD99" s="1">
        <v>100.02</v>
      </c>
      <c r="BE99" s="1">
        <v>106.61</v>
      </c>
      <c r="BF99" s="1">
        <v>104.84</v>
      </c>
      <c r="BG99" s="1">
        <v>102.74</v>
      </c>
    </row>
    <row r="100" spans="1:59" ht="15">
      <c r="A100" s="1" t="s">
        <v>256</v>
      </c>
      <c r="B100" s="1" t="s">
        <v>257</v>
      </c>
      <c r="C100" s="1" t="s">
        <v>66</v>
      </c>
      <c r="D100" s="1" t="s">
        <v>67</v>
      </c>
      <c r="E100" s="1"/>
      <c r="F100" s="1">
        <v>32.42</v>
      </c>
      <c r="G100" s="1">
        <v>32.46</v>
      </c>
      <c r="H100" s="1">
        <v>32.340000000000003</v>
      </c>
      <c r="I100" s="1">
        <v>35.97</v>
      </c>
      <c r="J100" s="1">
        <v>36.76</v>
      </c>
      <c r="K100" s="1">
        <v>44.08</v>
      </c>
      <c r="L100" s="1">
        <v>50.7</v>
      </c>
      <c r="M100" s="1">
        <v>53.89</v>
      </c>
      <c r="N100" s="1">
        <v>56.09</v>
      </c>
      <c r="O100" s="1">
        <v>53.73</v>
      </c>
      <c r="P100" s="1">
        <v>57.91</v>
      </c>
      <c r="Q100" s="1">
        <v>61.52</v>
      </c>
      <c r="R100" s="1">
        <v>58.5</v>
      </c>
      <c r="S100" s="1">
        <v>53.22</v>
      </c>
      <c r="T100" s="1">
        <v>42.32</v>
      </c>
      <c r="U100" s="1">
        <v>50.16</v>
      </c>
      <c r="V100" s="1">
        <v>56.63</v>
      </c>
      <c r="W100" s="1">
        <v>61.09</v>
      </c>
      <c r="X100" s="1">
        <v>66.14</v>
      </c>
      <c r="Y100" s="1">
        <v>66.16</v>
      </c>
      <c r="Z100" s="1">
        <v>68.69</v>
      </c>
      <c r="AA100" s="1">
        <v>69.14</v>
      </c>
      <c r="AB100" s="1">
        <v>65.61</v>
      </c>
      <c r="AC100" s="1">
        <v>61.95</v>
      </c>
      <c r="AD100" s="1">
        <v>64.03</v>
      </c>
      <c r="AE100" s="1">
        <v>63.97</v>
      </c>
      <c r="AF100" s="1">
        <v>67.709999999999994</v>
      </c>
      <c r="AG100" s="1">
        <v>68.42</v>
      </c>
      <c r="AH100" s="1">
        <v>69.849999999999994</v>
      </c>
      <c r="AI100" s="1">
        <v>72.67</v>
      </c>
      <c r="AJ100" s="1">
        <v>70.650000000000006</v>
      </c>
      <c r="AK100" s="1">
        <v>71.94</v>
      </c>
      <c r="AL100" s="1">
        <v>74.87</v>
      </c>
      <c r="AM100" s="1">
        <v>73.62</v>
      </c>
      <c r="AN100" s="1">
        <v>73.73</v>
      </c>
      <c r="AO100" s="1">
        <v>82.2</v>
      </c>
      <c r="AP100" s="1">
        <v>81.599999999999994</v>
      </c>
      <c r="AQ100" s="1">
        <v>79.44</v>
      </c>
      <c r="AR100" s="1">
        <v>63.27</v>
      </c>
      <c r="AS100" s="1">
        <v>69.83</v>
      </c>
      <c r="AT100" s="1">
        <v>75.05</v>
      </c>
      <c r="AU100" s="1">
        <v>79.239999999999995</v>
      </c>
      <c r="AV100" s="1">
        <v>90.16</v>
      </c>
      <c r="AW100" s="1">
        <v>95.54</v>
      </c>
      <c r="AX100" s="1">
        <v>104.12</v>
      </c>
      <c r="AY100" s="1">
        <v>100.33</v>
      </c>
      <c r="AZ100" s="1">
        <v>107.75</v>
      </c>
      <c r="BA100" s="1">
        <v>108.5</v>
      </c>
      <c r="BB100" s="1">
        <v>109.76</v>
      </c>
      <c r="BC100" s="1">
        <v>115.88</v>
      </c>
      <c r="BD100" s="1">
        <v>121.46</v>
      </c>
      <c r="BE100" s="1">
        <v>129.91999999999999</v>
      </c>
      <c r="BF100" s="1">
        <v>127.04</v>
      </c>
      <c r="BG100" s="1">
        <v>128.84</v>
      </c>
    </row>
    <row r="101" spans="1:59" ht="15">
      <c r="A101" s="1" t="s">
        <v>258</v>
      </c>
      <c r="B101" s="1" t="s">
        <v>259</v>
      </c>
      <c r="C101" s="1" t="s">
        <v>66</v>
      </c>
      <c r="D101" s="1" t="s">
        <v>67</v>
      </c>
      <c r="E101" s="1"/>
      <c r="F101" s="1">
        <v>33.869049189514982</v>
      </c>
      <c r="G101" s="1">
        <v>35.361155186337271</v>
      </c>
      <c r="H101" s="1">
        <v>36.378361681240662</v>
      </c>
      <c r="I101" s="1">
        <v>37.793566589714565</v>
      </c>
      <c r="J101" s="1">
        <v>37.519594681529</v>
      </c>
      <c r="K101" s="1">
        <v>38.66718734298049</v>
      </c>
      <c r="L101" s="1">
        <v>41.375899798489968</v>
      </c>
      <c r="M101" s="1">
        <v>41.771985396447732</v>
      </c>
      <c r="N101" s="1">
        <v>43.899678880273896</v>
      </c>
      <c r="O101" s="1">
        <v>45.5213154397455</v>
      </c>
      <c r="P101" s="1">
        <v>46.675838164959316</v>
      </c>
      <c r="Q101" s="1">
        <v>47.015483409182018</v>
      </c>
      <c r="R101" s="1">
        <v>47.811885091041404</v>
      </c>
      <c r="S101" s="1">
        <v>50.593900836895877</v>
      </c>
      <c r="T101" s="1">
        <v>51.872800832311356</v>
      </c>
      <c r="U101" s="1">
        <v>51.651240399732224</v>
      </c>
      <c r="V101" s="1">
        <v>51.02129629246668</v>
      </c>
      <c r="W101" s="1">
        <v>51.817239029706045</v>
      </c>
      <c r="X101" s="1">
        <v>50.792622218277224</v>
      </c>
      <c r="Y101" s="1">
        <v>51.170746690712875</v>
      </c>
      <c r="Z101" s="1">
        <v>53.515480002610936</v>
      </c>
      <c r="AA101" s="1">
        <v>53.623276259326403</v>
      </c>
      <c r="AB101" s="1">
        <v>54.012792392866153</v>
      </c>
      <c r="AC101" s="1">
        <v>54.252279530120894</v>
      </c>
      <c r="AD101" s="1">
        <v>57.195455318383821</v>
      </c>
      <c r="AE101" s="1">
        <v>59.060352195521922</v>
      </c>
      <c r="AF101" s="1">
        <v>58.817175471339787</v>
      </c>
      <c r="AG101" s="1">
        <v>61.820458253034161</v>
      </c>
      <c r="AH101" s="1">
        <v>62.449509057378599</v>
      </c>
      <c r="AI101" s="1">
        <v>62.448961602010435</v>
      </c>
      <c r="AJ101" s="1">
        <v>67.05698194663205</v>
      </c>
      <c r="AK101" s="1">
        <v>66.164513321274612</v>
      </c>
      <c r="AL101" s="1">
        <v>66.918031322223868</v>
      </c>
      <c r="AM101" s="1">
        <v>68.045377128783187</v>
      </c>
      <c r="AN101" s="1">
        <v>70.847022720875188</v>
      </c>
      <c r="AO101" s="1">
        <v>76.240960765575693</v>
      </c>
      <c r="AP101" s="1">
        <v>76.23291551969767</v>
      </c>
      <c r="AQ101" s="1">
        <v>79.813719281547293</v>
      </c>
      <c r="AR101" s="1">
        <v>81.684453335334553</v>
      </c>
      <c r="AS101" s="1">
        <v>81.884561642847913</v>
      </c>
      <c r="AT101" s="1">
        <v>86.419069078751519</v>
      </c>
      <c r="AU101" s="1">
        <v>89.564167788457837</v>
      </c>
      <c r="AV101" s="1">
        <v>93.399175789980731</v>
      </c>
      <c r="AW101" s="1">
        <v>95.385847466578625</v>
      </c>
      <c r="AX101" s="1">
        <v>100.67901536991633</v>
      </c>
      <c r="AY101" s="1">
        <v>103.93513716350496</v>
      </c>
      <c r="AZ101" s="1">
        <v>104.77821870673607</v>
      </c>
      <c r="BA101" s="1">
        <v>110.34531610372754</v>
      </c>
      <c r="BB101" s="1">
        <v>116.51126717101246</v>
      </c>
      <c r="BC101" s="1">
        <v>123.54303791135548</v>
      </c>
      <c r="BD101" s="1">
        <v>126.99811588611529</v>
      </c>
      <c r="BE101" s="1">
        <v>133.95038499921898</v>
      </c>
      <c r="BF101" s="1">
        <v>137.91924258777851</v>
      </c>
      <c r="BG101" s="1"/>
    </row>
    <row r="102" spans="1:59" ht="15">
      <c r="A102" s="1" t="s">
        <v>260</v>
      </c>
      <c r="B102" s="1" t="s">
        <v>261</v>
      </c>
      <c r="C102" s="1" t="s">
        <v>66</v>
      </c>
      <c r="D102" s="1" t="s">
        <v>67</v>
      </c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>
        <v>92.28</v>
      </c>
      <c r="AL102" s="1">
        <v>99.94</v>
      </c>
      <c r="AM102" s="1">
        <v>96.41</v>
      </c>
      <c r="AN102" s="1">
        <v>102.09</v>
      </c>
      <c r="AO102" s="1">
        <v>107.49</v>
      </c>
      <c r="AP102" s="1">
        <v>111.73</v>
      </c>
      <c r="AQ102" s="1">
        <v>124.53</v>
      </c>
      <c r="AR102" s="1">
        <v>120.04</v>
      </c>
      <c r="AS102" s="1">
        <v>103.7</v>
      </c>
      <c r="AT102" s="1">
        <v>117.09</v>
      </c>
      <c r="AU102" s="1">
        <v>128.93</v>
      </c>
      <c r="AV102" s="1">
        <v>92.3</v>
      </c>
      <c r="AW102" s="1">
        <v>105.92</v>
      </c>
      <c r="AX102" s="1">
        <v>95</v>
      </c>
      <c r="AY102" s="1">
        <v>99.08</v>
      </c>
      <c r="AZ102" s="1">
        <v>94.38</v>
      </c>
      <c r="BA102" s="1">
        <v>111.38</v>
      </c>
      <c r="BB102" s="1">
        <v>109.34</v>
      </c>
      <c r="BC102" s="1">
        <v>98.72</v>
      </c>
      <c r="BD102" s="1">
        <v>95.97</v>
      </c>
      <c r="BE102" s="1">
        <v>82.02</v>
      </c>
      <c r="BF102" s="1">
        <v>98.02</v>
      </c>
      <c r="BG102" s="1">
        <v>89.2</v>
      </c>
    </row>
    <row r="103" spans="1:59" ht="15">
      <c r="A103" s="1" t="s">
        <v>262</v>
      </c>
      <c r="B103" s="1" t="s">
        <v>263</v>
      </c>
      <c r="C103" s="1" t="s">
        <v>66</v>
      </c>
      <c r="D103" s="1" t="s">
        <v>67</v>
      </c>
      <c r="E103" s="1"/>
      <c r="F103" s="1">
        <v>79.239999999999995</v>
      </c>
      <c r="G103" s="1">
        <v>78.61</v>
      </c>
      <c r="H103" s="1">
        <v>81.48</v>
      </c>
      <c r="I103" s="1">
        <v>83.19</v>
      </c>
      <c r="J103" s="1">
        <v>84.88</v>
      </c>
      <c r="K103" s="1">
        <v>85.26</v>
      </c>
      <c r="L103" s="1">
        <v>87.14</v>
      </c>
      <c r="M103" s="1">
        <v>87.11</v>
      </c>
      <c r="N103" s="1">
        <v>89.39</v>
      </c>
      <c r="O103" s="1">
        <v>92.54</v>
      </c>
      <c r="P103" s="1">
        <v>95</v>
      </c>
      <c r="Q103" s="1">
        <v>97.32</v>
      </c>
      <c r="R103" s="1">
        <v>97.8</v>
      </c>
      <c r="S103" s="1">
        <v>99.55</v>
      </c>
      <c r="T103" s="1">
        <v>100.82</v>
      </c>
      <c r="U103" s="1">
        <v>101.78</v>
      </c>
      <c r="V103" s="1">
        <v>100.24</v>
      </c>
      <c r="W103" s="1">
        <v>103.93</v>
      </c>
      <c r="X103" s="1">
        <v>109.71</v>
      </c>
      <c r="Y103" s="1">
        <v>110.86</v>
      </c>
      <c r="Z103" s="1">
        <v>110.39</v>
      </c>
      <c r="AA103" s="1">
        <v>111.7</v>
      </c>
      <c r="AB103" s="1">
        <v>114.33</v>
      </c>
      <c r="AC103" s="1">
        <v>114.72</v>
      </c>
      <c r="AD103" s="1">
        <v>115.41</v>
      </c>
      <c r="AE103" s="1">
        <v>113.88</v>
      </c>
      <c r="AF103" s="1">
        <v>111.91</v>
      </c>
      <c r="AG103" s="1">
        <v>110.4</v>
      </c>
      <c r="AH103" s="1">
        <v>110.79</v>
      </c>
      <c r="AI103" s="1">
        <v>105.04</v>
      </c>
      <c r="AJ103" s="1">
        <v>101.38</v>
      </c>
      <c r="AK103" s="1">
        <v>96.44</v>
      </c>
      <c r="AL103" s="1">
        <v>93.54</v>
      </c>
      <c r="AM103" s="1">
        <v>92.33</v>
      </c>
      <c r="AN103" s="1">
        <v>89.75</v>
      </c>
      <c r="AO103" s="1">
        <v>90.08</v>
      </c>
      <c r="AP103" s="1">
        <v>95.55</v>
      </c>
      <c r="AQ103" s="1">
        <v>90.86</v>
      </c>
      <c r="AR103" s="1">
        <v>94.38</v>
      </c>
      <c r="AS103" s="1">
        <v>95.66</v>
      </c>
      <c r="AT103" s="1">
        <v>91.5</v>
      </c>
      <c r="AU103" s="1">
        <v>91.86</v>
      </c>
      <c r="AV103" s="1">
        <v>93.45</v>
      </c>
      <c r="AW103" s="1">
        <v>96.35</v>
      </c>
      <c r="AX103" s="1">
        <v>101.97</v>
      </c>
      <c r="AY103" s="1">
        <v>101.68</v>
      </c>
      <c r="AZ103" s="1">
        <v>114.47</v>
      </c>
      <c r="BA103" s="1">
        <v>111.23</v>
      </c>
      <c r="BB103" s="1">
        <v>132.38999999999999</v>
      </c>
      <c r="BC103" s="1">
        <v>145.58000000000001</v>
      </c>
      <c r="BD103" s="1">
        <v>155.91</v>
      </c>
      <c r="BE103" s="1">
        <v>157.94999999999999</v>
      </c>
      <c r="BF103" s="1">
        <v>176.46</v>
      </c>
      <c r="BG103" s="1">
        <v>183.21</v>
      </c>
    </row>
    <row r="104" spans="1:59" ht="15">
      <c r="A104" s="1" t="s">
        <v>264</v>
      </c>
      <c r="B104" s="1" t="s">
        <v>265</v>
      </c>
      <c r="C104" s="1" t="s">
        <v>66</v>
      </c>
      <c r="D104" s="1" t="s">
        <v>67</v>
      </c>
      <c r="E104" s="1"/>
      <c r="F104" s="1">
        <v>58.17</v>
      </c>
      <c r="G104" s="1">
        <v>59.77</v>
      </c>
      <c r="H104" s="1">
        <v>66.959999999999994</v>
      </c>
      <c r="I104" s="1">
        <v>67.86</v>
      </c>
      <c r="J104" s="1">
        <v>60.37</v>
      </c>
      <c r="K104" s="1">
        <v>71.92</v>
      </c>
      <c r="L104" s="1">
        <v>74.989999999999995</v>
      </c>
      <c r="M104" s="1">
        <v>72.89</v>
      </c>
      <c r="N104" s="1">
        <v>86.29</v>
      </c>
      <c r="O104" s="1">
        <v>70.540000000000006</v>
      </c>
      <c r="P104" s="1">
        <v>78.77</v>
      </c>
      <c r="Q104" s="1">
        <v>85.21</v>
      </c>
      <c r="R104" s="1">
        <v>92.29</v>
      </c>
      <c r="S104" s="1">
        <v>92.85</v>
      </c>
      <c r="T104" s="1">
        <v>91.04</v>
      </c>
      <c r="U104" s="1">
        <v>88.04</v>
      </c>
      <c r="V104" s="1">
        <v>100.2</v>
      </c>
      <c r="W104" s="1">
        <v>99.52</v>
      </c>
      <c r="X104" s="1">
        <v>95.13</v>
      </c>
      <c r="Y104" s="1">
        <v>105.42</v>
      </c>
      <c r="Z104" s="1">
        <v>99.81</v>
      </c>
      <c r="AA104" s="1">
        <v>114.58</v>
      </c>
      <c r="AB104" s="1">
        <v>104.54</v>
      </c>
      <c r="AC104" s="1">
        <v>110.32</v>
      </c>
      <c r="AD104" s="1">
        <v>103.03</v>
      </c>
      <c r="AE104" s="1">
        <v>108.1</v>
      </c>
      <c r="AF104" s="1">
        <v>104.75</v>
      </c>
      <c r="AG104" s="1">
        <v>112.21</v>
      </c>
      <c r="AH104" s="1">
        <v>109.39</v>
      </c>
      <c r="AI104" s="1">
        <v>100.86</v>
      </c>
      <c r="AJ104" s="1">
        <v>110.78</v>
      </c>
      <c r="AK104" s="1">
        <v>78.569999999999993</v>
      </c>
      <c r="AL104" s="1">
        <v>71.41</v>
      </c>
      <c r="AM104" s="1">
        <v>81.8</v>
      </c>
      <c r="AN104" s="1">
        <v>79.180000000000007</v>
      </c>
      <c r="AO104" s="1">
        <v>87.3</v>
      </c>
      <c r="AP104" s="1">
        <v>91.91</v>
      </c>
      <c r="AQ104" s="1">
        <v>90.81</v>
      </c>
      <c r="AR104" s="1">
        <v>85.22</v>
      </c>
      <c r="AS104" s="1">
        <v>76.5</v>
      </c>
      <c r="AT104" s="1">
        <v>98.22</v>
      </c>
      <c r="AU104" s="1">
        <v>80.14</v>
      </c>
      <c r="AV104" s="1">
        <v>72.44</v>
      </c>
      <c r="AW104" s="1">
        <v>111.02</v>
      </c>
      <c r="AX104" s="1">
        <v>95.43</v>
      </c>
      <c r="AY104" s="1">
        <v>93.54</v>
      </c>
      <c r="AZ104" s="1">
        <v>71.27</v>
      </c>
      <c r="BA104" s="1">
        <v>103.58</v>
      </c>
      <c r="BB104" s="1">
        <v>89.44</v>
      </c>
      <c r="BC104" s="1">
        <v>74.3</v>
      </c>
      <c r="BD104" s="1">
        <v>84.16</v>
      </c>
      <c r="BE104" s="1">
        <v>73.150000000000006</v>
      </c>
      <c r="BF104" s="1">
        <v>88.07</v>
      </c>
      <c r="BG104" s="1">
        <v>104.18</v>
      </c>
    </row>
    <row r="105" spans="1:59" ht="15">
      <c r="A105" s="1" t="s">
        <v>266</v>
      </c>
      <c r="B105" s="1" t="s">
        <v>267</v>
      </c>
      <c r="C105" s="1" t="s">
        <v>66</v>
      </c>
      <c r="D105" s="1" t="s">
        <v>67</v>
      </c>
      <c r="E105" s="1"/>
      <c r="F105" s="1">
        <v>25.810081045848676</v>
      </c>
      <c r="G105" s="1">
        <v>26.483166281525534</v>
      </c>
      <c r="H105" s="1">
        <v>27.567079147701509</v>
      </c>
      <c r="I105" s="1">
        <v>28.701860616998179</v>
      </c>
      <c r="J105" s="1">
        <v>29.473471412038705</v>
      </c>
      <c r="K105" s="1">
        <v>30.502414355091457</v>
      </c>
      <c r="L105" s="1">
        <v>31.525995020067189</v>
      </c>
      <c r="M105" s="1">
        <v>32.288763462035597</v>
      </c>
      <c r="N105" s="1">
        <v>32.618492455982306</v>
      </c>
      <c r="O105" s="1">
        <v>34.380932479419499</v>
      </c>
      <c r="P105" s="1">
        <v>35.573903470242797</v>
      </c>
      <c r="Q105" s="1">
        <v>35.220045571578858</v>
      </c>
      <c r="R105" s="1">
        <v>37.28322512178967</v>
      </c>
      <c r="S105" s="1">
        <v>38.087330083077951</v>
      </c>
      <c r="T105" s="1">
        <v>39.386581422822822</v>
      </c>
      <c r="U105" s="1">
        <v>40.094823944602716</v>
      </c>
      <c r="V105" s="1">
        <v>41.222964094439412</v>
      </c>
      <c r="W105" s="1">
        <v>43.816046911416066</v>
      </c>
      <c r="X105" s="1">
        <v>43.954212493617746</v>
      </c>
      <c r="Y105" s="1">
        <v>44.457904966689163</v>
      </c>
      <c r="Z105" s="1">
        <v>47.224206512634019</v>
      </c>
      <c r="AA105" s="1">
        <v>49.059429287502674</v>
      </c>
      <c r="AB105" s="1">
        <v>51.179670525095773</v>
      </c>
      <c r="AC105" s="1">
        <v>54.359245693443434</v>
      </c>
      <c r="AD105" s="1">
        <v>54.811184379033861</v>
      </c>
      <c r="AE105" s="1">
        <v>55.589873314445846</v>
      </c>
      <c r="AF105" s="1">
        <v>56.610203087917036</v>
      </c>
      <c r="AG105" s="1">
        <v>59.073066205367368</v>
      </c>
      <c r="AH105" s="1">
        <v>60.767116823569246</v>
      </c>
      <c r="AI105" s="1">
        <v>63.005117719926787</v>
      </c>
      <c r="AJ105" s="1">
        <v>63.894972960298226</v>
      </c>
      <c r="AK105" s="1">
        <v>67.691427652339499</v>
      </c>
      <c r="AL105" s="1">
        <v>70.242566562665587</v>
      </c>
      <c r="AM105" s="1">
        <v>70.738223069988251</v>
      </c>
      <c r="AN105" s="1">
        <v>73.912787270119892</v>
      </c>
      <c r="AO105" s="1">
        <v>77.659916338905177</v>
      </c>
      <c r="AP105" s="1">
        <v>78.94936129940794</v>
      </c>
      <c r="AQ105" s="1">
        <v>79.852693762004094</v>
      </c>
      <c r="AR105" s="1">
        <v>82.845804144939152</v>
      </c>
      <c r="AS105" s="1">
        <v>85.038783455443081</v>
      </c>
      <c r="AT105" s="1">
        <v>88.11983299928562</v>
      </c>
      <c r="AU105" s="1">
        <v>89.33072541681166</v>
      </c>
      <c r="AV105" s="1">
        <v>92.952710118705269</v>
      </c>
      <c r="AW105" s="1">
        <v>97.039084363008911</v>
      </c>
      <c r="AX105" s="1">
        <v>99.743706453386523</v>
      </c>
      <c r="AY105" s="1">
        <v>103.20463276703238</v>
      </c>
      <c r="AZ105" s="1">
        <v>108.12443893966297</v>
      </c>
      <c r="BA105" s="1">
        <v>113.56437558376753</v>
      </c>
      <c r="BB105" s="1">
        <v>113.13386315123039</v>
      </c>
      <c r="BC105" s="1">
        <v>117.37476021968932</v>
      </c>
      <c r="BD105" s="1">
        <v>125.26535207710661</v>
      </c>
      <c r="BE105" s="1">
        <v>126.40274922298231</v>
      </c>
      <c r="BF105" s="1">
        <v>131.8957066770821</v>
      </c>
      <c r="BG105" s="1"/>
    </row>
    <row r="106" spans="1:59" ht="15">
      <c r="A106" s="1" t="s">
        <v>268</v>
      </c>
      <c r="B106" s="1" t="s">
        <v>269</v>
      </c>
      <c r="C106" s="1" t="s">
        <v>66</v>
      </c>
      <c r="D106" s="1" t="s">
        <v>67</v>
      </c>
      <c r="E106" s="1"/>
      <c r="F106" s="1">
        <v>26.304102848883108</v>
      </c>
      <c r="G106" s="1">
        <v>27.07931130461326</v>
      </c>
      <c r="H106" s="1">
        <v>28.211132118558044</v>
      </c>
      <c r="I106" s="1">
        <v>29.337889750161597</v>
      </c>
      <c r="J106" s="1">
        <v>30.023664263086204</v>
      </c>
      <c r="K106" s="1">
        <v>30.830756448926806</v>
      </c>
      <c r="L106" s="1">
        <v>32.13774159382826</v>
      </c>
      <c r="M106" s="1">
        <v>32.902211927439659</v>
      </c>
      <c r="N106" s="1">
        <v>33.50242035216931</v>
      </c>
      <c r="O106" s="1">
        <v>35.161560428555553</v>
      </c>
      <c r="P106" s="1">
        <v>36.086648170064123</v>
      </c>
      <c r="Q106" s="1">
        <v>35.686236101487033</v>
      </c>
      <c r="R106" s="1">
        <v>37.524753575546718</v>
      </c>
      <c r="S106" s="1">
        <v>38.559327035267664</v>
      </c>
      <c r="T106" s="1">
        <v>39.796108191463262</v>
      </c>
      <c r="U106" s="1">
        <v>40.319830324466508</v>
      </c>
      <c r="V106" s="1">
        <v>41.333077692747487</v>
      </c>
      <c r="W106" s="1">
        <v>43.581940684266911</v>
      </c>
      <c r="X106" s="1">
        <v>43.672761906023922</v>
      </c>
      <c r="Y106" s="1">
        <v>44.409964984614128</v>
      </c>
      <c r="Z106" s="1">
        <v>47.006339638667995</v>
      </c>
      <c r="AA106" s="1">
        <v>48.682864751055142</v>
      </c>
      <c r="AB106" s="1">
        <v>50.509175049180584</v>
      </c>
      <c r="AC106" s="1">
        <v>53.282031863454655</v>
      </c>
      <c r="AD106" s="1">
        <v>54.123394683726502</v>
      </c>
      <c r="AE106" s="1">
        <v>55.136812246613069</v>
      </c>
      <c r="AF106" s="1">
        <v>55.917923175589031</v>
      </c>
      <c r="AG106" s="1">
        <v>58.514223771410862</v>
      </c>
      <c r="AH106" s="1">
        <v>60.214632288515254</v>
      </c>
      <c r="AI106" s="1">
        <v>62.302241357173621</v>
      </c>
      <c r="AJ106" s="1">
        <v>63.730790094800213</v>
      </c>
      <c r="AK106" s="1">
        <v>67.219074476527609</v>
      </c>
      <c r="AL106" s="1">
        <v>69.684311834472922</v>
      </c>
      <c r="AM106" s="1">
        <v>70.156543856819937</v>
      </c>
      <c r="AN106" s="1">
        <v>73.311007762061394</v>
      </c>
      <c r="AO106" s="1">
        <v>76.947765129646982</v>
      </c>
      <c r="AP106" s="1">
        <v>78.095084903556256</v>
      </c>
      <c r="AQ106" s="1">
        <v>79.429191699886957</v>
      </c>
      <c r="AR106" s="1">
        <v>82.456603721658638</v>
      </c>
      <c r="AS106" s="1">
        <v>84.602239686918551</v>
      </c>
      <c r="AT106" s="1">
        <v>87.461501362278696</v>
      </c>
      <c r="AU106" s="1">
        <v>88.937570833352339</v>
      </c>
      <c r="AV106" s="1">
        <v>92.539092576173658</v>
      </c>
      <c r="AW106" s="1">
        <v>96.660567930996933</v>
      </c>
      <c r="AX106" s="1">
        <v>99.891306679471938</v>
      </c>
      <c r="AY106" s="1">
        <v>103.43684471663833</v>
      </c>
      <c r="AZ106" s="1">
        <v>107.44954595858167</v>
      </c>
      <c r="BA106" s="1">
        <v>113.03036653619876</v>
      </c>
      <c r="BB106" s="1">
        <v>112.73454067639021</v>
      </c>
      <c r="BC106" s="1">
        <v>117.31396299593411</v>
      </c>
      <c r="BD106" s="1">
        <v>124.11835422573731</v>
      </c>
      <c r="BE106" s="1">
        <v>125.78290468436597</v>
      </c>
      <c r="BF106" s="1">
        <v>130.91587827717098</v>
      </c>
      <c r="BG106" s="1"/>
    </row>
    <row r="107" spans="1:59" ht="15">
      <c r="A107" s="1" t="s">
        <v>270</v>
      </c>
      <c r="B107" s="1" t="s">
        <v>271</v>
      </c>
      <c r="C107" s="1" t="s">
        <v>66</v>
      </c>
      <c r="D107" s="1" t="s">
        <v>67</v>
      </c>
      <c r="E107" s="1"/>
      <c r="F107" s="1">
        <v>28.816419879623908</v>
      </c>
      <c r="G107" s="1">
        <v>30.110969593974747</v>
      </c>
      <c r="H107" s="1">
        <v>31.486423284744351</v>
      </c>
      <c r="I107" s="1">
        <v>32.572376190798337</v>
      </c>
      <c r="J107" s="1">
        <v>32.821635650964694</v>
      </c>
      <c r="K107" s="1">
        <v>32.500519664203679</v>
      </c>
      <c r="L107" s="1">
        <v>35.248740594919255</v>
      </c>
      <c r="M107" s="1">
        <v>36.021865792208537</v>
      </c>
      <c r="N107" s="1">
        <v>37.99758047242571</v>
      </c>
      <c r="O107" s="1">
        <v>39.131395118523834</v>
      </c>
      <c r="P107" s="1">
        <v>38.6941793232861</v>
      </c>
      <c r="Q107" s="1">
        <v>38.057018930634349</v>
      </c>
      <c r="R107" s="1">
        <v>38.753031445177548</v>
      </c>
      <c r="S107" s="1">
        <v>40.959638062352681</v>
      </c>
      <c r="T107" s="1">
        <v>41.878731000983102</v>
      </c>
      <c r="U107" s="1">
        <v>41.464086219014028</v>
      </c>
      <c r="V107" s="1">
        <v>41.893053521033387</v>
      </c>
      <c r="W107" s="1">
        <v>42.391408084578622</v>
      </c>
      <c r="X107" s="1">
        <v>42.241462517655222</v>
      </c>
      <c r="Y107" s="1">
        <v>44.166169199325402</v>
      </c>
      <c r="Z107" s="1">
        <v>45.898391255545818</v>
      </c>
      <c r="AA107" s="1">
        <v>46.76786931506583</v>
      </c>
      <c r="AB107" s="1">
        <v>47.099412174688595</v>
      </c>
      <c r="AC107" s="1">
        <v>47.803928196354541</v>
      </c>
      <c r="AD107" s="1">
        <v>50.625683136432045</v>
      </c>
      <c r="AE107" s="1">
        <v>52.832798476996949</v>
      </c>
      <c r="AF107" s="1">
        <v>52.397376910022345</v>
      </c>
      <c r="AG107" s="1">
        <v>55.672265469761399</v>
      </c>
      <c r="AH107" s="1">
        <v>57.405006684723162</v>
      </c>
      <c r="AI107" s="1">
        <v>58.727807504652212</v>
      </c>
      <c r="AJ107" s="1">
        <v>62.895863016496818</v>
      </c>
      <c r="AK107" s="1">
        <v>64.803234803751138</v>
      </c>
      <c r="AL107" s="1">
        <v>66.830801401963114</v>
      </c>
      <c r="AM107" s="1">
        <v>67.18329953066187</v>
      </c>
      <c r="AN107" s="1">
        <v>70.235189202567824</v>
      </c>
      <c r="AO107" s="1">
        <v>73.307814155461585</v>
      </c>
      <c r="AP107" s="1">
        <v>73.728702934560232</v>
      </c>
      <c r="AQ107" s="1">
        <v>77.264585751694355</v>
      </c>
      <c r="AR107" s="1">
        <v>80.467320488749479</v>
      </c>
      <c r="AS107" s="1">
        <v>82.370974900932168</v>
      </c>
      <c r="AT107" s="1">
        <v>84.096633266419673</v>
      </c>
      <c r="AU107" s="1">
        <v>86.928077076318928</v>
      </c>
      <c r="AV107" s="1">
        <v>90.425008436028406</v>
      </c>
      <c r="AW107" s="1">
        <v>94.725892769969974</v>
      </c>
      <c r="AX107" s="1">
        <v>100.64572172468276</v>
      </c>
      <c r="AY107" s="1">
        <v>104.62838550534721</v>
      </c>
      <c r="AZ107" s="1">
        <v>103.98649198424333</v>
      </c>
      <c r="BA107" s="1">
        <v>110.29022520067517</v>
      </c>
      <c r="BB107" s="1">
        <v>110.68551168616088</v>
      </c>
      <c r="BC107" s="1">
        <v>117.00199639788656</v>
      </c>
      <c r="BD107" s="1">
        <v>118.23280558456199</v>
      </c>
      <c r="BE107" s="1">
        <v>122.60231879430683</v>
      </c>
      <c r="BF107" s="1">
        <v>125.88812020351993</v>
      </c>
      <c r="BG107" s="1"/>
    </row>
    <row r="108" spans="1:59" ht="15">
      <c r="A108" s="1" t="s">
        <v>272</v>
      </c>
      <c r="B108" s="1" t="s">
        <v>273</v>
      </c>
      <c r="C108" s="1" t="s">
        <v>66</v>
      </c>
      <c r="D108" s="1" t="s">
        <v>67</v>
      </c>
      <c r="E108" s="1"/>
      <c r="F108" s="1">
        <v>22.768356461405308</v>
      </c>
      <c r="G108" s="1">
        <v>24.342795528179206</v>
      </c>
      <c r="H108" s="1">
        <v>25.575737001868301</v>
      </c>
      <c r="I108" s="1">
        <v>26.277039860407346</v>
      </c>
      <c r="J108" s="1">
        <v>27.346103103942117</v>
      </c>
      <c r="K108" s="1">
        <v>27.299169801372187</v>
      </c>
      <c r="L108" s="1">
        <v>29.366561627991661</v>
      </c>
      <c r="M108" s="1">
        <v>30.435941415748243</v>
      </c>
      <c r="N108" s="1">
        <v>32.956460241760333</v>
      </c>
      <c r="O108" s="1">
        <v>34.889940024556566</v>
      </c>
      <c r="P108" s="1">
        <v>33.731144278013744</v>
      </c>
      <c r="Q108" s="1">
        <v>32.090211897412019</v>
      </c>
      <c r="R108" s="1">
        <v>32.581253283677825</v>
      </c>
      <c r="S108" s="1">
        <v>35.281922096645005</v>
      </c>
      <c r="T108" s="1">
        <v>34.510275501121065</v>
      </c>
      <c r="U108" s="1">
        <v>33.672732355466152</v>
      </c>
      <c r="V108" s="1">
        <v>34.594723618349768</v>
      </c>
      <c r="W108" s="1">
        <v>33.778734885525125</v>
      </c>
      <c r="X108" s="1">
        <v>35.449690534202851</v>
      </c>
      <c r="Y108" s="1">
        <v>36.025378958929643</v>
      </c>
      <c r="Z108" s="1">
        <v>37.626433686583042</v>
      </c>
      <c r="AA108" s="1">
        <v>38.908930763608502</v>
      </c>
      <c r="AB108" s="1">
        <v>37.898186036129644</v>
      </c>
      <c r="AC108" s="1">
        <v>40.298461301601129</v>
      </c>
      <c r="AD108" s="1">
        <v>43.368845116889943</v>
      </c>
      <c r="AE108" s="1">
        <v>46.712863249557763</v>
      </c>
      <c r="AF108" s="1">
        <v>46.708978231403783</v>
      </c>
      <c r="AG108" s="1">
        <v>50.521881384560736</v>
      </c>
      <c r="AH108" s="1">
        <v>54.611714028553195</v>
      </c>
      <c r="AI108" s="1">
        <v>56.979604917408963</v>
      </c>
      <c r="AJ108" s="1">
        <v>63.340261807902358</v>
      </c>
      <c r="AK108" s="1">
        <v>66.524366320290767</v>
      </c>
      <c r="AL108" s="1">
        <v>70.086210877221035</v>
      </c>
      <c r="AM108" s="1">
        <v>70.396896988668189</v>
      </c>
      <c r="AN108" s="1">
        <v>74.138830114390302</v>
      </c>
      <c r="AO108" s="1">
        <v>74.87647287980289</v>
      </c>
      <c r="AP108" s="1">
        <v>76.128691931138277</v>
      </c>
      <c r="AQ108" s="1">
        <v>79.322332275575178</v>
      </c>
      <c r="AR108" s="1">
        <v>82.613082306082219</v>
      </c>
      <c r="AS108" s="1">
        <v>83.342659375170086</v>
      </c>
      <c r="AT108" s="1">
        <v>82.098227945970876</v>
      </c>
      <c r="AU108" s="1">
        <v>84.149658477778331</v>
      </c>
      <c r="AV108" s="1">
        <v>87.943087853507805</v>
      </c>
      <c r="AW108" s="1">
        <v>95.584629894146275</v>
      </c>
      <c r="AX108" s="1">
        <v>100.71356617525345</v>
      </c>
      <c r="AY108" s="1">
        <v>103.70180393060028</v>
      </c>
      <c r="AZ108" s="1">
        <v>100.31243488912187</v>
      </c>
      <c r="BA108" s="1">
        <v>106.65353517955954</v>
      </c>
      <c r="BB108" s="1">
        <v>100.30720709437702</v>
      </c>
      <c r="BC108" s="1">
        <v>107.22710490458449</v>
      </c>
      <c r="BD108" s="1">
        <v>105.1565475031742</v>
      </c>
      <c r="BE108" s="1">
        <v>110.2596985827192</v>
      </c>
      <c r="BF108" s="1">
        <v>115.11741674887493</v>
      </c>
      <c r="BG108" s="1"/>
    </row>
    <row r="109" spans="1:59" ht="15">
      <c r="A109" s="1" t="s">
        <v>274</v>
      </c>
      <c r="B109" s="1" t="s">
        <v>275</v>
      </c>
      <c r="C109" s="1" t="s">
        <v>66</v>
      </c>
      <c r="D109" s="1" t="s">
        <v>67</v>
      </c>
      <c r="E109" s="1"/>
      <c r="F109" s="1">
        <v>21.38</v>
      </c>
      <c r="G109" s="1">
        <v>22.73</v>
      </c>
      <c r="H109" s="1">
        <v>21.63</v>
      </c>
      <c r="I109" s="1">
        <v>22.9</v>
      </c>
      <c r="J109" s="1">
        <v>22.99</v>
      </c>
      <c r="K109" s="1">
        <v>23.67</v>
      </c>
      <c r="L109" s="1">
        <v>22.81</v>
      </c>
      <c r="M109" s="1">
        <v>26.2</v>
      </c>
      <c r="N109" s="1">
        <v>26.71</v>
      </c>
      <c r="O109" s="1">
        <v>28.26</v>
      </c>
      <c r="P109" s="1">
        <v>28.89</v>
      </c>
      <c r="Q109" s="1">
        <v>28.85</v>
      </c>
      <c r="R109" s="1">
        <v>31.32</v>
      </c>
      <c r="S109" s="1">
        <v>32.630000000000003</v>
      </c>
      <c r="T109" s="1">
        <v>31.95</v>
      </c>
      <c r="U109" s="1">
        <v>31.69</v>
      </c>
      <c r="V109" s="1">
        <v>33.06</v>
      </c>
      <c r="W109" s="1">
        <v>35.29</v>
      </c>
      <c r="X109" s="1">
        <v>37.03</v>
      </c>
      <c r="Y109" s="1">
        <v>40.04</v>
      </c>
      <c r="Z109" s="1">
        <v>42.86</v>
      </c>
      <c r="AA109" s="1">
        <v>42.14</v>
      </c>
      <c r="AB109" s="1">
        <v>45.21</v>
      </c>
      <c r="AC109" s="1">
        <v>49.08</v>
      </c>
      <c r="AD109" s="1">
        <v>50.15</v>
      </c>
      <c r="AE109" s="1">
        <v>52.64</v>
      </c>
      <c r="AF109" s="1">
        <v>53.39</v>
      </c>
      <c r="AG109" s="1">
        <v>56.45</v>
      </c>
      <c r="AH109" s="1">
        <v>59.51</v>
      </c>
      <c r="AI109" s="1">
        <v>61.68</v>
      </c>
      <c r="AJ109" s="1">
        <v>62.09</v>
      </c>
      <c r="AK109" s="1">
        <v>67.31</v>
      </c>
      <c r="AL109" s="1">
        <v>67.84</v>
      </c>
      <c r="AM109" s="1">
        <v>68.33</v>
      </c>
      <c r="AN109" s="1">
        <v>76.05</v>
      </c>
      <c r="AO109" s="1">
        <v>76.05</v>
      </c>
      <c r="AP109" s="1">
        <v>73.13</v>
      </c>
      <c r="AQ109" s="1">
        <v>74.58</v>
      </c>
      <c r="AR109" s="1">
        <v>76.040000000000006</v>
      </c>
      <c r="AS109" s="1">
        <v>78.63</v>
      </c>
      <c r="AT109" s="1">
        <v>80.88</v>
      </c>
      <c r="AU109" s="1">
        <v>85.36</v>
      </c>
      <c r="AV109" s="1">
        <v>90.96</v>
      </c>
      <c r="AW109" s="1">
        <v>94.91</v>
      </c>
      <c r="AX109" s="1">
        <v>98.49</v>
      </c>
      <c r="AY109" s="1">
        <v>106.6</v>
      </c>
      <c r="AZ109" s="1">
        <v>109.81</v>
      </c>
      <c r="BA109" s="1">
        <v>114.83</v>
      </c>
      <c r="BB109" s="1">
        <v>120.94</v>
      </c>
      <c r="BC109" s="1">
        <v>123.67</v>
      </c>
      <c r="BD109" s="1">
        <v>126.01</v>
      </c>
      <c r="BE109" s="1">
        <v>135.41999999999999</v>
      </c>
      <c r="BF109" s="1">
        <v>136.22999999999999</v>
      </c>
      <c r="BG109" s="1">
        <v>139.84</v>
      </c>
    </row>
    <row r="110" spans="1:59" ht="15">
      <c r="A110" s="1" t="s">
        <v>276</v>
      </c>
      <c r="B110" s="1" t="s">
        <v>277</v>
      </c>
      <c r="C110" s="1" t="s">
        <v>66</v>
      </c>
      <c r="D110" s="1" t="s">
        <v>67</v>
      </c>
      <c r="E110" s="1"/>
      <c r="F110" s="1">
        <v>32.477168343417816</v>
      </c>
      <c r="G110" s="1">
        <v>33.602307711668693</v>
      </c>
      <c r="H110" s="1">
        <v>35.06402064670776</v>
      </c>
      <c r="I110" s="1">
        <v>36.382793047725535</v>
      </c>
      <c r="J110" s="1">
        <v>36.13584484056846</v>
      </c>
      <c r="K110" s="1">
        <v>35.648772617811659</v>
      </c>
      <c r="L110" s="1">
        <v>38.809083158801201</v>
      </c>
      <c r="M110" s="1">
        <v>39.402892521921473</v>
      </c>
      <c r="N110" s="1">
        <v>41.048850253198637</v>
      </c>
      <c r="O110" s="1">
        <v>41.698646674239967</v>
      </c>
      <c r="P110" s="1">
        <v>41.698186004665679</v>
      </c>
      <c r="Q110" s="1">
        <v>41.668584843588491</v>
      </c>
      <c r="R110" s="1">
        <v>42.488661490909045</v>
      </c>
      <c r="S110" s="1">
        <v>44.396224050639916</v>
      </c>
      <c r="T110" s="1">
        <v>46.338681283647098</v>
      </c>
      <c r="U110" s="1">
        <v>46.180006789711122</v>
      </c>
      <c r="V110" s="1">
        <v>46.310558453112876</v>
      </c>
      <c r="W110" s="1">
        <v>47.604453650142574</v>
      </c>
      <c r="X110" s="1">
        <v>46.352360029074667</v>
      </c>
      <c r="Y110" s="1">
        <v>49.093595270425531</v>
      </c>
      <c r="Z110" s="1">
        <v>50.905209780618108</v>
      </c>
      <c r="AA110" s="1">
        <v>51.524697284599931</v>
      </c>
      <c r="AB110" s="1">
        <v>52.668694790060229</v>
      </c>
      <c r="AC110" s="1">
        <v>52.346808206881498</v>
      </c>
      <c r="AD110" s="1">
        <v>55.018074021755226</v>
      </c>
      <c r="AE110" s="1">
        <v>56.537049231855107</v>
      </c>
      <c r="AF110" s="1">
        <v>55.840428889515906</v>
      </c>
      <c r="AG110" s="1">
        <v>58.789670054351575</v>
      </c>
      <c r="AH110" s="1">
        <v>59.09572007393772</v>
      </c>
      <c r="AI110" s="1">
        <v>59.785952813838854</v>
      </c>
      <c r="AJ110" s="1">
        <v>62.626886599536391</v>
      </c>
      <c r="AK110" s="1">
        <v>63.658160125382068</v>
      </c>
      <c r="AL110" s="1">
        <v>64.667076144252817</v>
      </c>
      <c r="AM110" s="1">
        <v>65.047364853058525</v>
      </c>
      <c r="AN110" s="1">
        <v>67.640849510434251</v>
      </c>
      <c r="AO110" s="1">
        <v>72.265291627417326</v>
      </c>
      <c r="AP110" s="1">
        <v>72.133682579166063</v>
      </c>
      <c r="AQ110" s="1">
        <v>75.897017985129082</v>
      </c>
      <c r="AR110" s="1">
        <v>79.041258210400215</v>
      </c>
      <c r="AS110" s="1">
        <v>81.725198392106591</v>
      </c>
      <c r="AT110" s="1">
        <v>85.424763174093655</v>
      </c>
      <c r="AU110" s="1">
        <v>88.774599800713347</v>
      </c>
      <c r="AV110" s="1">
        <v>92.074480102455411</v>
      </c>
      <c r="AW110" s="1">
        <v>94.155180489644223</v>
      </c>
      <c r="AX110" s="1">
        <v>100.60063265143486</v>
      </c>
      <c r="AY110" s="1">
        <v>105.24418685892081</v>
      </c>
      <c r="AZ110" s="1">
        <v>106.42825145145537</v>
      </c>
      <c r="BA110" s="1">
        <v>112.70715070250407</v>
      </c>
      <c r="BB110" s="1">
        <v>117.58287959158815</v>
      </c>
      <c r="BC110" s="1">
        <v>123.4983390585472</v>
      </c>
      <c r="BD110" s="1">
        <v>126.92321951643379</v>
      </c>
      <c r="BE110" s="1">
        <v>130.80516076752056</v>
      </c>
      <c r="BF110" s="1">
        <v>133.0462743769632</v>
      </c>
      <c r="BG110" s="1"/>
    </row>
    <row r="111" spans="1:59" ht="15">
      <c r="A111" s="1" t="s">
        <v>278</v>
      </c>
      <c r="B111" s="1" t="s">
        <v>279</v>
      </c>
      <c r="C111" s="1" t="s">
        <v>66</v>
      </c>
      <c r="D111" s="1" t="s">
        <v>67</v>
      </c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</row>
    <row r="112" spans="1:59" ht="15">
      <c r="A112" s="1" t="s">
        <v>280</v>
      </c>
      <c r="B112" s="1" t="s">
        <v>281</v>
      </c>
      <c r="C112" s="1" t="s">
        <v>66</v>
      </c>
      <c r="D112" s="1" t="s">
        <v>67</v>
      </c>
      <c r="E112" s="1"/>
      <c r="F112" s="1">
        <v>34.96</v>
      </c>
      <c r="G112" s="1">
        <v>34.64</v>
      </c>
      <c r="H112" s="1">
        <v>35.659999999999997</v>
      </c>
      <c r="I112" s="1">
        <v>36.61</v>
      </c>
      <c r="J112" s="1">
        <v>34.47</v>
      </c>
      <c r="K112" s="1">
        <v>34.15</v>
      </c>
      <c r="L112" s="1">
        <v>36.78</v>
      </c>
      <c r="M112" s="1">
        <v>38.590000000000003</v>
      </c>
      <c r="N112" s="1">
        <v>39.94</v>
      </c>
      <c r="O112" s="1">
        <v>42.44</v>
      </c>
      <c r="P112" s="1">
        <v>43.02</v>
      </c>
      <c r="Q112" s="1">
        <v>40.6</v>
      </c>
      <c r="R112" s="1">
        <v>44.16</v>
      </c>
      <c r="S112" s="1">
        <v>42.24</v>
      </c>
      <c r="T112" s="1">
        <v>47.05</v>
      </c>
      <c r="U112" s="1">
        <v>46</v>
      </c>
      <c r="V112" s="1">
        <v>50.24</v>
      </c>
      <c r="W112" s="1">
        <v>52.41</v>
      </c>
      <c r="X112" s="1">
        <v>48.82</v>
      </c>
      <c r="Y112" s="1">
        <v>50.43</v>
      </c>
      <c r="Z112" s="1">
        <v>54.02</v>
      </c>
      <c r="AA112" s="1">
        <v>52.74</v>
      </c>
      <c r="AB112" s="1">
        <v>59.44</v>
      </c>
      <c r="AC112" s="1">
        <v>60.31</v>
      </c>
      <c r="AD112" s="1">
        <v>61.21</v>
      </c>
      <c r="AE112" s="1">
        <v>61.16</v>
      </c>
      <c r="AF112" s="1">
        <v>59.85</v>
      </c>
      <c r="AG112" s="1">
        <v>67</v>
      </c>
      <c r="AH112" s="1">
        <v>71.58</v>
      </c>
      <c r="AI112" s="1">
        <v>72.59</v>
      </c>
      <c r="AJ112" s="1">
        <v>73.680000000000007</v>
      </c>
      <c r="AK112" s="1">
        <v>77.08</v>
      </c>
      <c r="AL112" s="1">
        <v>79.739999999999995</v>
      </c>
      <c r="AM112" s="1">
        <v>82.07</v>
      </c>
      <c r="AN112" s="1">
        <v>83.68</v>
      </c>
      <c r="AO112" s="1">
        <v>87.09</v>
      </c>
      <c r="AP112" s="1">
        <v>88.86</v>
      </c>
      <c r="AQ112" s="1">
        <v>90.18</v>
      </c>
      <c r="AR112" s="1">
        <v>94.32</v>
      </c>
      <c r="AS112" s="1">
        <v>92.08</v>
      </c>
      <c r="AT112" s="1">
        <v>94.78</v>
      </c>
      <c r="AU112" s="1">
        <v>84.74</v>
      </c>
      <c r="AV112" s="1">
        <v>96.97</v>
      </c>
      <c r="AW112" s="1">
        <v>94.12</v>
      </c>
      <c r="AX112" s="1">
        <v>99.9</v>
      </c>
      <c r="AY112" s="1">
        <v>105.98</v>
      </c>
      <c r="AZ112" s="1">
        <v>116.27</v>
      </c>
      <c r="BA112" s="1">
        <v>117.32</v>
      </c>
      <c r="BB112" s="1">
        <v>112.83</v>
      </c>
      <c r="BC112" s="1">
        <v>124.91</v>
      </c>
      <c r="BD112" s="1">
        <v>134.07</v>
      </c>
      <c r="BE112" s="1">
        <v>136.18</v>
      </c>
      <c r="BF112" s="1">
        <v>141.54</v>
      </c>
      <c r="BG112" s="1">
        <v>146.76</v>
      </c>
    </row>
    <row r="113" spans="1:59" ht="15">
      <c r="A113" s="1" t="s">
        <v>282</v>
      </c>
      <c r="B113" s="1" t="s">
        <v>283</v>
      </c>
      <c r="C113" s="1" t="s">
        <v>66</v>
      </c>
      <c r="D113" s="1" t="s">
        <v>67</v>
      </c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</row>
    <row r="114" spans="1:59" ht="15">
      <c r="A114" s="1" t="s">
        <v>284</v>
      </c>
      <c r="B114" s="1" t="s">
        <v>285</v>
      </c>
      <c r="C114" s="1" t="s">
        <v>66</v>
      </c>
      <c r="D114" s="1" t="s">
        <v>67</v>
      </c>
      <c r="E114" s="1"/>
      <c r="F114" s="1">
        <v>98.67</v>
      </c>
      <c r="G114" s="1">
        <v>99.96</v>
      </c>
      <c r="H114" s="1">
        <v>91.78</v>
      </c>
      <c r="I114" s="1">
        <v>76.599999999999994</v>
      </c>
      <c r="J114" s="1">
        <v>79.73</v>
      </c>
      <c r="K114" s="1">
        <v>78.63</v>
      </c>
      <c r="L114" s="1">
        <v>86.25</v>
      </c>
      <c r="M114" s="1">
        <v>88.97</v>
      </c>
      <c r="N114" s="1">
        <v>83.57</v>
      </c>
      <c r="O114" s="1">
        <v>84.38</v>
      </c>
      <c r="P114" s="1">
        <v>88.67</v>
      </c>
      <c r="Q114" s="1">
        <v>74.83</v>
      </c>
      <c r="R114" s="1">
        <v>81.33</v>
      </c>
      <c r="S114" s="1">
        <v>76.260000000000005</v>
      </c>
      <c r="T114" s="1">
        <v>76.25</v>
      </c>
      <c r="U114" s="1">
        <v>79.12</v>
      </c>
      <c r="V114" s="1">
        <v>102.35</v>
      </c>
      <c r="W114" s="1">
        <v>86.68</v>
      </c>
      <c r="X114" s="1">
        <v>85.76</v>
      </c>
      <c r="Y114" s="1">
        <v>86.18</v>
      </c>
      <c r="Z114" s="1">
        <v>81.650000000000006</v>
      </c>
      <c r="AA114" s="1">
        <v>94.47</v>
      </c>
      <c r="AB114" s="1">
        <v>81.17</v>
      </c>
      <c r="AC114" s="1">
        <v>101.96</v>
      </c>
      <c r="AD114" s="1">
        <v>85.51</v>
      </c>
      <c r="AE114" s="1">
        <v>79.37</v>
      </c>
      <c r="AF114" s="1">
        <v>89.06</v>
      </c>
      <c r="AG114" s="1">
        <v>87.55</v>
      </c>
      <c r="AH114" s="1">
        <v>84.27</v>
      </c>
      <c r="AI114" s="1">
        <v>91</v>
      </c>
      <c r="AJ114" s="1">
        <v>91.09</v>
      </c>
      <c r="AK114" s="1">
        <v>95.02</v>
      </c>
      <c r="AL114" s="1">
        <v>83.57</v>
      </c>
      <c r="AM114" s="1">
        <v>89.73</v>
      </c>
      <c r="AN114" s="1">
        <v>91.95</v>
      </c>
      <c r="AO114" s="1">
        <v>104.24</v>
      </c>
      <c r="AP114" s="1">
        <v>92.68</v>
      </c>
      <c r="AQ114" s="1">
        <v>94.27</v>
      </c>
      <c r="AR114" s="1">
        <v>98.2</v>
      </c>
      <c r="AS114" s="1">
        <v>100.49</v>
      </c>
      <c r="AT114" s="1">
        <v>101.12</v>
      </c>
      <c r="AU114" s="1">
        <v>97.05</v>
      </c>
      <c r="AV114" s="1">
        <v>100.94</v>
      </c>
      <c r="AW114" s="1">
        <v>114.06</v>
      </c>
      <c r="AX114" s="1">
        <v>94.81</v>
      </c>
      <c r="AY114" s="1">
        <v>91.12</v>
      </c>
      <c r="AZ114" s="1">
        <v>90.91</v>
      </c>
      <c r="BA114" s="1">
        <v>103.6</v>
      </c>
      <c r="BB114" s="1">
        <v>84.95</v>
      </c>
      <c r="BC114" s="1">
        <v>84.68</v>
      </c>
      <c r="BD114" s="1">
        <v>95.49</v>
      </c>
      <c r="BE114" s="1">
        <v>85.17</v>
      </c>
      <c r="BF114" s="1">
        <v>97.05</v>
      </c>
      <c r="BG114" s="1">
        <v>103.64</v>
      </c>
    </row>
    <row r="115" spans="1:59" ht="15">
      <c r="A115" s="1" t="s">
        <v>286</v>
      </c>
      <c r="B115" s="1" t="s">
        <v>287</v>
      </c>
      <c r="C115" s="1" t="s">
        <v>66</v>
      </c>
      <c r="D115" s="1" t="s">
        <v>67</v>
      </c>
      <c r="E115" s="1"/>
      <c r="F115" s="1">
        <v>12.67</v>
      </c>
      <c r="G115" s="1">
        <v>13.18</v>
      </c>
      <c r="H115" s="1">
        <v>13.1</v>
      </c>
      <c r="I115" s="1">
        <v>13.35</v>
      </c>
      <c r="J115" s="1">
        <v>15.31</v>
      </c>
      <c r="K115" s="1">
        <v>16.29</v>
      </c>
      <c r="L115" s="1">
        <v>16.100000000000001</v>
      </c>
      <c r="M115" s="1">
        <v>18.32</v>
      </c>
      <c r="N115" s="1">
        <v>18.73</v>
      </c>
      <c r="O115" s="1">
        <v>18.89</v>
      </c>
      <c r="P115" s="1">
        <v>18.649999999999999</v>
      </c>
      <c r="Q115" s="1">
        <v>21.59</v>
      </c>
      <c r="R115" s="1">
        <v>22.15</v>
      </c>
      <c r="S115" s="1">
        <v>23.75</v>
      </c>
      <c r="T115" s="1">
        <v>24.31</v>
      </c>
      <c r="U115" s="1">
        <v>26.77</v>
      </c>
      <c r="V115" s="1">
        <v>26.39</v>
      </c>
      <c r="W115" s="1">
        <v>27.52</v>
      </c>
      <c r="X115" s="1">
        <v>25.73</v>
      </c>
      <c r="Y115" s="1">
        <v>27.39</v>
      </c>
      <c r="Z115" s="1">
        <v>32.81</v>
      </c>
      <c r="AA115" s="1">
        <v>37.06</v>
      </c>
      <c r="AB115" s="1">
        <v>37.06</v>
      </c>
      <c r="AC115" s="1">
        <v>38.75</v>
      </c>
      <c r="AD115" s="1">
        <v>41.95</v>
      </c>
      <c r="AE115" s="1">
        <v>46.93</v>
      </c>
      <c r="AF115" s="1">
        <v>46.79</v>
      </c>
      <c r="AG115" s="1">
        <v>45.16</v>
      </c>
      <c r="AH115" s="1">
        <v>44.65</v>
      </c>
      <c r="AI115" s="1">
        <v>54.63</v>
      </c>
      <c r="AJ115" s="1">
        <v>56.03</v>
      </c>
      <c r="AK115" s="1">
        <v>62.63</v>
      </c>
      <c r="AL115" s="1">
        <v>66.37</v>
      </c>
      <c r="AM115" s="1">
        <v>68.67</v>
      </c>
      <c r="AN115" s="1">
        <v>70.260000000000005</v>
      </c>
      <c r="AO115" s="1">
        <v>74.58</v>
      </c>
      <c r="AP115" s="1">
        <v>75.84</v>
      </c>
      <c r="AQ115" s="1">
        <v>79.92</v>
      </c>
      <c r="AR115" s="1">
        <v>81.069999999999993</v>
      </c>
      <c r="AS115" s="1">
        <v>75.94</v>
      </c>
      <c r="AT115" s="1">
        <v>80.97</v>
      </c>
      <c r="AU115" s="1">
        <v>91.2</v>
      </c>
      <c r="AV115" s="1">
        <v>94.58</v>
      </c>
      <c r="AW115" s="1">
        <v>93.4</v>
      </c>
      <c r="AX115" s="1">
        <v>103.02</v>
      </c>
      <c r="AY115" s="1">
        <v>103.58</v>
      </c>
      <c r="AZ115" s="1">
        <v>108.43</v>
      </c>
      <c r="BA115" s="1">
        <v>100.11</v>
      </c>
      <c r="BB115" s="1">
        <v>107.56</v>
      </c>
      <c r="BC115" s="1">
        <v>109.51</v>
      </c>
      <c r="BD115" s="1">
        <v>101.44</v>
      </c>
      <c r="BE115" s="1">
        <v>103.55</v>
      </c>
      <c r="BF115" s="1">
        <v>105.38</v>
      </c>
      <c r="BG115" s="1">
        <v>109.76</v>
      </c>
    </row>
    <row r="116" spans="1:59" ht="15">
      <c r="A116" s="1" t="s">
        <v>288</v>
      </c>
      <c r="B116" s="1" t="s">
        <v>289</v>
      </c>
      <c r="C116" s="1" t="s">
        <v>66</v>
      </c>
      <c r="D116" s="1" t="s">
        <v>67</v>
      </c>
      <c r="E116" s="1"/>
      <c r="F116" s="1">
        <v>32.92</v>
      </c>
      <c r="G116" s="1">
        <v>39.06</v>
      </c>
      <c r="H116" s="1">
        <v>31.55</v>
      </c>
      <c r="I116" s="1">
        <v>36.51</v>
      </c>
      <c r="J116" s="1">
        <v>39.92</v>
      </c>
      <c r="K116" s="1">
        <v>42.45</v>
      </c>
      <c r="L116" s="1">
        <v>47.3</v>
      </c>
      <c r="M116" s="1">
        <v>50.8</v>
      </c>
      <c r="N116" s="1">
        <v>53.24</v>
      </c>
      <c r="O116" s="1">
        <v>48.23</v>
      </c>
      <c r="P116" s="1">
        <v>52.45</v>
      </c>
      <c r="Q116" s="1">
        <v>64.94</v>
      </c>
      <c r="R116" s="1">
        <v>50.61</v>
      </c>
      <c r="S116" s="1">
        <v>51.58</v>
      </c>
      <c r="T116" s="1">
        <v>52.95</v>
      </c>
      <c r="U116" s="1">
        <v>62.04</v>
      </c>
      <c r="V116" s="1">
        <v>63.77</v>
      </c>
      <c r="W116" s="1">
        <v>68.36</v>
      </c>
      <c r="X116" s="1">
        <v>61.04</v>
      </c>
      <c r="Y116" s="1">
        <v>65.91</v>
      </c>
      <c r="Z116" s="1">
        <v>66.510000000000005</v>
      </c>
      <c r="AA116" s="1">
        <v>73.33</v>
      </c>
      <c r="AB116" s="1">
        <v>68.56</v>
      </c>
      <c r="AC116" s="1">
        <v>73.23</v>
      </c>
      <c r="AD116" s="1">
        <v>94.26</v>
      </c>
      <c r="AE116" s="1">
        <v>86.75</v>
      </c>
      <c r="AF116" s="1">
        <v>78.52</v>
      </c>
      <c r="AG116" s="1">
        <v>83.87</v>
      </c>
      <c r="AH116" s="1">
        <v>85.02</v>
      </c>
      <c r="AI116" s="1">
        <v>100.34</v>
      </c>
      <c r="AJ116" s="1">
        <v>78.03</v>
      </c>
      <c r="AK116" s="1">
        <v>84.15</v>
      </c>
      <c r="AL116" s="1">
        <v>101.04</v>
      </c>
      <c r="AM116" s="1">
        <v>98.91</v>
      </c>
      <c r="AN116" s="1">
        <v>102.55</v>
      </c>
      <c r="AO116" s="1">
        <v>105.02</v>
      </c>
      <c r="AP116" s="1">
        <v>100.81</v>
      </c>
      <c r="AQ116" s="1">
        <v>108.62</v>
      </c>
      <c r="AR116" s="1">
        <v>99.24</v>
      </c>
      <c r="AS116" s="1">
        <v>91.07</v>
      </c>
      <c r="AT116" s="1">
        <v>107.63</v>
      </c>
      <c r="AU116" s="1">
        <v>124.91</v>
      </c>
      <c r="AV116" s="1">
        <v>98.78</v>
      </c>
      <c r="AW116" s="1">
        <v>91.25</v>
      </c>
      <c r="AX116" s="1">
        <v>102.6</v>
      </c>
      <c r="AY116" s="1">
        <v>106.16</v>
      </c>
      <c r="AZ116" s="1">
        <v>102.01</v>
      </c>
      <c r="BA116" s="1">
        <v>87.61</v>
      </c>
      <c r="BB116" s="1">
        <v>89.05</v>
      </c>
      <c r="BC116" s="1">
        <v>103.96</v>
      </c>
      <c r="BD116" s="1">
        <v>113.03</v>
      </c>
      <c r="BE116" s="1">
        <v>113.33</v>
      </c>
      <c r="BF116" s="1">
        <v>133.19</v>
      </c>
      <c r="BG116" s="1">
        <v>128.63999999999999</v>
      </c>
    </row>
    <row r="117" spans="1:59" ht="15">
      <c r="A117" s="1" t="s">
        <v>290</v>
      </c>
      <c r="B117" s="1" t="s">
        <v>291</v>
      </c>
      <c r="C117" s="1" t="s">
        <v>66</v>
      </c>
      <c r="D117" s="1" t="s">
        <v>67</v>
      </c>
      <c r="E117" s="1"/>
      <c r="F117" s="1">
        <v>57.48</v>
      </c>
      <c r="G117" s="1">
        <v>44.75</v>
      </c>
      <c r="H117" s="1">
        <v>40.22</v>
      </c>
      <c r="I117" s="1">
        <v>38.799999999999997</v>
      </c>
      <c r="J117" s="1">
        <v>58.15</v>
      </c>
      <c r="K117" s="1">
        <v>19.47</v>
      </c>
      <c r="L117" s="1">
        <v>33.049999999999997</v>
      </c>
      <c r="M117" s="1">
        <v>27.66</v>
      </c>
      <c r="N117" s="1">
        <v>22.57</v>
      </c>
      <c r="O117" s="1">
        <v>23.26</v>
      </c>
      <c r="P117" s="1">
        <v>51.61</v>
      </c>
      <c r="Q117" s="1">
        <v>40.01</v>
      </c>
      <c r="R117" s="1">
        <v>27.7</v>
      </c>
      <c r="S117" s="1">
        <v>60.71</v>
      </c>
      <c r="T117" s="1">
        <v>29.85</v>
      </c>
      <c r="U117" s="1">
        <v>33.409999999999997</v>
      </c>
      <c r="V117" s="1">
        <v>36.47</v>
      </c>
      <c r="W117" s="1">
        <v>62.14</v>
      </c>
      <c r="X117" s="1">
        <v>31.38</v>
      </c>
      <c r="Y117" s="1">
        <v>72.290000000000006</v>
      </c>
      <c r="Z117" s="1">
        <v>52.47</v>
      </c>
      <c r="AA117" s="1">
        <v>66.83</v>
      </c>
      <c r="AB117" s="1">
        <v>26.01</v>
      </c>
      <c r="AC117" s="1">
        <v>90.06</v>
      </c>
      <c r="AD117" s="1">
        <v>62.79</v>
      </c>
      <c r="AE117" s="1">
        <v>78.87</v>
      </c>
      <c r="AF117" s="1">
        <v>85.08</v>
      </c>
      <c r="AG117" s="1">
        <v>51.77</v>
      </c>
      <c r="AH117" s="1">
        <v>42.29</v>
      </c>
      <c r="AI117" s="1">
        <v>41.21</v>
      </c>
      <c r="AJ117" s="1">
        <v>74.78</v>
      </c>
      <c r="AK117" s="1">
        <v>65.77</v>
      </c>
      <c r="AL117" s="1">
        <v>58.19</v>
      </c>
      <c r="AM117" s="1">
        <v>69.900000000000006</v>
      </c>
      <c r="AN117" s="1">
        <v>55.89</v>
      </c>
      <c r="AO117" s="1">
        <v>74.290000000000006</v>
      </c>
      <c r="AP117" s="1">
        <v>64.150000000000006</v>
      </c>
      <c r="AQ117" s="1">
        <v>81.87</v>
      </c>
      <c r="AR117" s="1">
        <v>70.75</v>
      </c>
      <c r="AS117" s="1">
        <v>77.52</v>
      </c>
      <c r="AT117" s="1">
        <v>86.2</v>
      </c>
      <c r="AU117" s="1">
        <v>74.22</v>
      </c>
      <c r="AV117" s="1">
        <v>69.72</v>
      </c>
      <c r="AW117" s="1">
        <v>92.24</v>
      </c>
      <c r="AX117" s="1">
        <v>100.6</v>
      </c>
      <c r="AY117" s="1">
        <v>107.16</v>
      </c>
      <c r="AZ117" s="1">
        <v>106.93</v>
      </c>
      <c r="BA117" s="1">
        <v>104.74</v>
      </c>
      <c r="BB117" s="1">
        <v>92.9</v>
      </c>
      <c r="BC117" s="1">
        <v>108.22</v>
      </c>
      <c r="BD117" s="1">
        <v>87.27</v>
      </c>
      <c r="BE117" s="1">
        <v>98.67</v>
      </c>
      <c r="BF117" s="1">
        <v>78.430000000000007</v>
      </c>
      <c r="BG117" s="1">
        <v>91.6</v>
      </c>
    </row>
    <row r="118" spans="1:59" ht="15">
      <c r="A118" s="1" t="s">
        <v>292</v>
      </c>
      <c r="B118" s="1" t="s">
        <v>293</v>
      </c>
      <c r="C118" s="1" t="s">
        <v>66</v>
      </c>
      <c r="D118" s="1" t="s">
        <v>67</v>
      </c>
      <c r="E118" s="1"/>
      <c r="F118" s="1">
        <v>29.8</v>
      </c>
      <c r="G118" s="1">
        <v>31.26</v>
      </c>
      <c r="H118" s="1">
        <v>33.799999999999997</v>
      </c>
      <c r="I118" s="1">
        <v>41.14</v>
      </c>
      <c r="J118" s="1">
        <v>41.6</v>
      </c>
      <c r="K118" s="1">
        <v>41.85</v>
      </c>
      <c r="L118" s="1">
        <v>49.44</v>
      </c>
      <c r="M118" s="1">
        <v>51.46</v>
      </c>
      <c r="N118" s="1">
        <v>53.66</v>
      </c>
      <c r="O118" s="1">
        <v>54.14</v>
      </c>
      <c r="P118" s="1">
        <v>61.48</v>
      </c>
      <c r="Q118" s="1">
        <v>67.72</v>
      </c>
      <c r="R118" s="1">
        <v>66.73</v>
      </c>
      <c r="S118" s="1">
        <v>69.930000000000007</v>
      </c>
      <c r="T118" s="1">
        <v>69.569999999999993</v>
      </c>
      <c r="U118" s="1">
        <v>71</v>
      </c>
      <c r="V118" s="1">
        <v>73.099999999999994</v>
      </c>
      <c r="W118" s="1">
        <v>77.09</v>
      </c>
      <c r="X118" s="1">
        <v>75.83</v>
      </c>
      <c r="Y118" s="1">
        <v>78.41</v>
      </c>
      <c r="Z118" s="1">
        <v>80.400000000000006</v>
      </c>
      <c r="AA118" s="1">
        <v>86.68</v>
      </c>
      <c r="AB118" s="1">
        <v>90.97</v>
      </c>
      <c r="AC118" s="1">
        <v>83.42</v>
      </c>
      <c r="AD118" s="1">
        <v>87.04</v>
      </c>
      <c r="AE118" s="1">
        <v>80.709999999999994</v>
      </c>
      <c r="AF118" s="1">
        <v>86.7</v>
      </c>
      <c r="AG118" s="1">
        <v>77.73</v>
      </c>
      <c r="AH118" s="1">
        <v>81.150000000000006</v>
      </c>
      <c r="AI118" s="1">
        <v>96.38</v>
      </c>
      <c r="AJ118" s="1">
        <v>74.510000000000005</v>
      </c>
      <c r="AK118" s="1">
        <v>80.36</v>
      </c>
      <c r="AL118" s="1">
        <v>78.540000000000006</v>
      </c>
      <c r="AM118" s="1">
        <v>76.739999999999995</v>
      </c>
      <c r="AN118" s="1">
        <v>91.05</v>
      </c>
      <c r="AO118" s="1">
        <v>92.3</v>
      </c>
      <c r="AP118" s="1">
        <v>88.18</v>
      </c>
      <c r="AQ118" s="1">
        <v>93.69</v>
      </c>
      <c r="AR118" s="1">
        <v>88.86</v>
      </c>
      <c r="AS118" s="1">
        <v>87.35</v>
      </c>
      <c r="AT118" s="1">
        <v>85.7</v>
      </c>
      <c r="AU118" s="1">
        <v>93.55</v>
      </c>
      <c r="AV118" s="1">
        <v>89</v>
      </c>
      <c r="AW118" s="1">
        <v>101.75</v>
      </c>
      <c r="AX118" s="1">
        <v>99.66</v>
      </c>
      <c r="AY118" s="1">
        <v>98.59</v>
      </c>
      <c r="AZ118" s="1">
        <v>99.67</v>
      </c>
      <c r="BA118" s="1">
        <v>92.71</v>
      </c>
      <c r="BB118" s="1">
        <v>99.32</v>
      </c>
      <c r="BC118" s="1">
        <v>96.7</v>
      </c>
      <c r="BD118" s="1">
        <v>99.5</v>
      </c>
      <c r="BE118" s="1">
        <v>108.44</v>
      </c>
      <c r="BF118" s="1">
        <v>108.36</v>
      </c>
      <c r="BG118" s="1">
        <v>106.12</v>
      </c>
    </row>
    <row r="119" spans="1:59" ht="15">
      <c r="A119" s="1" t="s">
        <v>294</v>
      </c>
      <c r="B119" s="1" t="s">
        <v>295</v>
      </c>
      <c r="C119" s="1" t="s">
        <v>66</v>
      </c>
      <c r="D119" s="1" t="s">
        <v>67</v>
      </c>
      <c r="E119" s="1"/>
      <c r="F119" s="1">
        <v>75.959999999999994</v>
      </c>
      <c r="G119" s="1">
        <v>76.86</v>
      </c>
      <c r="H119" s="1">
        <v>79.540000000000006</v>
      </c>
      <c r="I119" s="1">
        <v>82.83</v>
      </c>
      <c r="J119" s="1">
        <v>84.52</v>
      </c>
      <c r="K119" s="1">
        <v>85.42</v>
      </c>
      <c r="L119" s="1">
        <v>92.63</v>
      </c>
      <c r="M119" s="1">
        <v>86.52</v>
      </c>
      <c r="N119" s="1">
        <v>90.29</v>
      </c>
      <c r="O119" s="1">
        <v>89.99</v>
      </c>
      <c r="P119" s="1">
        <v>89.25</v>
      </c>
      <c r="Q119" s="1">
        <v>81.75</v>
      </c>
      <c r="R119" s="1">
        <v>90.74</v>
      </c>
      <c r="S119" s="1">
        <v>90.91</v>
      </c>
      <c r="T119" s="1">
        <v>93.36</v>
      </c>
      <c r="U119" s="1">
        <v>87.23</v>
      </c>
      <c r="V119" s="1">
        <v>88.11</v>
      </c>
      <c r="W119" s="1">
        <v>90.06</v>
      </c>
      <c r="X119" s="1">
        <v>97.64</v>
      </c>
      <c r="Y119" s="1">
        <v>103.19</v>
      </c>
      <c r="Z119" s="1">
        <v>97.61</v>
      </c>
      <c r="AA119" s="1">
        <v>93.38</v>
      </c>
      <c r="AB119" s="1">
        <v>107.6</v>
      </c>
      <c r="AC119" s="1">
        <v>94.36</v>
      </c>
      <c r="AD119" s="1">
        <v>94.91</v>
      </c>
      <c r="AE119" s="1">
        <v>96.05</v>
      </c>
      <c r="AF119" s="1">
        <v>101.11</v>
      </c>
      <c r="AG119" s="1">
        <v>91.24</v>
      </c>
      <c r="AH119" s="1">
        <v>95.8</v>
      </c>
      <c r="AI119" s="1">
        <v>84.83</v>
      </c>
      <c r="AJ119" s="1">
        <v>99.01</v>
      </c>
      <c r="AK119" s="1">
        <v>99.68</v>
      </c>
      <c r="AL119" s="1">
        <v>95.1</v>
      </c>
      <c r="AM119" s="1">
        <v>93.89</v>
      </c>
      <c r="AN119" s="1">
        <v>91.08</v>
      </c>
      <c r="AO119" s="1">
        <v>94.29</v>
      </c>
      <c r="AP119" s="1">
        <v>91.67</v>
      </c>
      <c r="AQ119" s="1">
        <v>93.75</v>
      </c>
      <c r="AR119" s="1">
        <v>102.22</v>
      </c>
      <c r="AS119" s="1">
        <v>98</v>
      </c>
      <c r="AT119" s="1">
        <v>95.15</v>
      </c>
      <c r="AU119" s="1">
        <v>90.94</v>
      </c>
      <c r="AV119" s="1">
        <v>87.84</v>
      </c>
      <c r="AW119" s="1">
        <v>104.73</v>
      </c>
      <c r="AX119" s="1">
        <v>100.56</v>
      </c>
      <c r="AY119" s="1">
        <v>94.71</v>
      </c>
      <c r="AZ119" s="1">
        <v>91.66</v>
      </c>
      <c r="BA119" s="1">
        <v>94.94</v>
      </c>
      <c r="BB119" s="1">
        <v>98.21</v>
      </c>
      <c r="BC119" s="1">
        <v>94.24</v>
      </c>
      <c r="BD119" s="1">
        <v>94.67</v>
      </c>
      <c r="BE119" s="1">
        <v>89.05</v>
      </c>
      <c r="BF119" s="1">
        <v>89.28</v>
      </c>
      <c r="BG119" s="1">
        <v>85.72</v>
      </c>
    </row>
    <row r="120" spans="1:59" ht="15">
      <c r="A120" s="1" t="s">
        <v>296</v>
      </c>
      <c r="B120" s="1" t="s">
        <v>297</v>
      </c>
      <c r="C120" s="1" t="s">
        <v>66</v>
      </c>
      <c r="D120" s="1" t="s">
        <v>67</v>
      </c>
      <c r="E120" s="1"/>
      <c r="F120" s="1">
        <v>104.54</v>
      </c>
      <c r="G120" s="1">
        <v>104.59</v>
      </c>
      <c r="H120" s="1">
        <v>112.61</v>
      </c>
      <c r="I120" s="1">
        <v>117.06</v>
      </c>
      <c r="J120" s="1">
        <v>121.2</v>
      </c>
      <c r="K120" s="1">
        <v>121.92</v>
      </c>
      <c r="L120" s="1">
        <v>116.4</v>
      </c>
      <c r="M120" s="1">
        <v>106.77</v>
      </c>
      <c r="N120" s="1">
        <v>99.06</v>
      </c>
      <c r="O120" s="1">
        <v>103.28</v>
      </c>
      <c r="P120" s="1">
        <v>111.5</v>
      </c>
      <c r="Q120" s="1">
        <v>111.84</v>
      </c>
      <c r="R120" s="1">
        <v>98.89</v>
      </c>
      <c r="S120" s="1">
        <v>100.15</v>
      </c>
      <c r="T120" s="1">
        <v>96.95</v>
      </c>
      <c r="U120" s="1">
        <v>98.71</v>
      </c>
      <c r="V120" s="1">
        <v>97.14</v>
      </c>
      <c r="W120" s="1">
        <v>106.91</v>
      </c>
      <c r="X120" s="1">
        <v>100.37</v>
      </c>
      <c r="Y120" s="1">
        <v>96.69</v>
      </c>
      <c r="Z120" s="1">
        <v>94.5</v>
      </c>
      <c r="AA120" s="1">
        <v>90.82</v>
      </c>
      <c r="AB120" s="1">
        <v>91.48</v>
      </c>
      <c r="AC120" s="1">
        <v>98.94</v>
      </c>
      <c r="AD120" s="1">
        <v>96.84</v>
      </c>
      <c r="AE120" s="1">
        <v>97.17</v>
      </c>
      <c r="AF120" s="1">
        <v>98.2</v>
      </c>
      <c r="AG120" s="1">
        <v>99.78</v>
      </c>
      <c r="AH120" s="1">
        <v>90.88</v>
      </c>
      <c r="AI120" s="1">
        <v>95</v>
      </c>
      <c r="AJ120" s="1">
        <v>99.52</v>
      </c>
      <c r="AK120" s="1">
        <v>107.31</v>
      </c>
      <c r="AL120" s="1">
        <v>115.62</v>
      </c>
      <c r="AM120" s="1">
        <v>122.52</v>
      </c>
      <c r="AN120" s="1">
        <v>125.15</v>
      </c>
      <c r="AO120" s="1">
        <v>131.09</v>
      </c>
      <c r="AP120" s="1">
        <v>117.79</v>
      </c>
      <c r="AQ120" s="1">
        <v>112.19</v>
      </c>
      <c r="AR120" s="1">
        <v>114.73</v>
      </c>
      <c r="AS120" s="1">
        <v>101.53</v>
      </c>
      <c r="AT120" s="1">
        <v>107.54</v>
      </c>
      <c r="AU120" s="1">
        <v>103.4</v>
      </c>
      <c r="AV120" s="1">
        <v>107.84</v>
      </c>
      <c r="AW120" s="1">
        <v>103.28</v>
      </c>
      <c r="AX120" s="1">
        <v>93.03</v>
      </c>
      <c r="AY120" s="1">
        <v>103.69</v>
      </c>
      <c r="AZ120" s="1">
        <v>104.41</v>
      </c>
      <c r="BA120" s="1">
        <v>91.71</v>
      </c>
      <c r="BB120" s="1">
        <v>97.31</v>
      </c>
      <c r="BC120" s="1">
        <v>97.14</v>
      </c>
      <c r="BD120" s="1">
        <v>104.25</v>
      </c>
      <c r="BE120" s="1">
        <v>102.46</v>
      </c>
      <c r="BF120" s="1">
        <v>99.6</v>
      </c>
      <c r="BG120" s="1">
        <v>101.04</v>
      </c>
    </row>
    <row r="121" spans="1:59" ht="15">
      <c r="A121" s="1" t="s">
        <v>298</v>
      </c>
      <c r="B121" s="1" t="s">
        <v>299</v>
      </c>
      <c r="C121" s="1" t="s">
        <v>66</v>
      </c>
      <c r="D121" s="1" t="s">
        <v>67</v>
      </c>
      <c r="E121" s="1"/>
      <c r="F121" s="1">
        <v>56.01</v>
      </c>
      <c r="G121" s="1">
        <v>40.1</v>
      </c>
      <c r="H121" s="1">
        <v>43.05</v>
      </c>
      <c r="I121" s="1">
        <v>64.040000000000006</v>
      </c>
      <c r="J121" s="1">
        <v>55.34</v>
      </c>
      <c r="K121" s="1">
        <v>42.43</v>
      </c>
      <c r="L121" s="1">
        <v>54.68</v>
      </c>
      <c r="M121" s="1">
        <v>24.67</v>
      </c>
      <c r="N121" s="1">
        <v>26.68</v>
      </c>
      <c r="O121" s="1">
        <v>18.739999999999998</v>
      </c>
      <c r="P121" s="1">
        <v>23.81</v>
      </c>
      <c r="Q121" s="1">
        <v>29.84</v>
      </c>
      <c r="R121" s="1">
        <v>14.18</v>
      </c>
      <c r="S121" s="1">
        <v>31.96</v>
      </c>
      <c r="T121" s="1">
        <v>18.64</v>
      </c>
      <c r="U121" s="1">
        <v>18.02</v>
      </c>
      <c r="V121" s="1">
        <v>20.420000000000002</v>
      </c>
      <c r="W121" s="1">
        <v>34.520000000000003</v>
      </c>
      <c r="X121" s="1">
        <v>23.56</v>
      </c>
      <c r="Y121" s="1">
        <v>35.72</v>
      </c>
      <c r="Z121" s="1">
        <v>33.799999999999997</v>
      </c>
      <c r="AA121" s="1">
        <v>34.97</v>
      </c>
      <c r="AB121" s="1">
        <v>38.17</v>
      </c>
      <c r="AC121" s="1">
        <v>36.270000000000003</v>
      </c>
      <c r="AD121" s="1">
        <v>44.35</v>
      </c>
      <c r="AE121" s="1">
        <v>38.81</v>
      </c>
      <c r="AF121" s="1">
        <v>45.15</v>
      </c>
      <c r="AG121" s="1">
        <v>54.79</v>
      </c>
      <c r="AH121" s="1">
        <v>48.01</v>
      </c>
      <c r="AI121" s="1">
        <v>66.78</v>
      </c>
      <c r="AJ121" s="1">
        <v>55.25</v>
      </c>
      <c r="AK121" s="1">
        <v>74.89</v>
      </c>
      <c r="AL121" s="1">
        <v>58.55</v>
      </c>
      <c r="AM121" s="1">
        <v>78.72</v>
      </c>
      <c r="AN121" s="1">
        <v>80.989999999999995</v>
      </c>
      <c r="AO121" s="1">
        <v>62.31</v>
      </c>
      <c r="AP121" s="1">
        <v>63.37</v>
      </c>
      <c r="AQ121" s="1">
        <v>73.53</v>
      </c>
      <c r="AR121" s="1">
        <v>55.9</v>
      </c>
      <c r="AS121" s="1">
        <v>77.52</v>
      </c>
      <c r="AT121" s="1">
        <v>63.37</v>
      </c>
      <c r="AU121" s="1">
        <v>97.37</v>
      </c>
      <c r="AV121" s="1">
        <v>85.21</v>
      </c>
      <c r="AW121" s="1">
        <v>99.48</v>
      </c>
      <c r="AX121" s="1">
        <v>95.69</v>
      </c>
      <c r="AY121" s="1">
        <v>104.83</v>
      </c>
      <c r="AZ121" s="1">
        <v>98.31</v>
      </c>
      <c r="BA121" s="1">
        <v>96.67</v>
      </c>
      <c r="BB121" s="1">
        <v>108.31</v>
      </c>
      <c r="BC121" s="1">
        <v>123.04</v>
      </c>
      <c r="BD121" s="1">
        <v>128.82</v>
      </c>
      <c r="BE121" s="1">
        <v>124.55</v>
      </c>
      <c r="BF121" s="1">
        <v>129.77000000000001</v>
      </c>
      <c r="BG121" s="1">
        <v>129.38999999999999</v>
      </c>
    </row>
    <row r="122" spans="1:59" ht="15">
      <c r="A122" s="1" t="s">
        <v>300</v>
      </c>
      <c r="B122" s="1" t="s">
        <v>301</v>
      </c>
      <c r="C122" s="1" t="s">
        <v>66</v>
      </c>
      <c r="D122" s="1" t="s">
        <v>67</v>
      </c>
      <c r="E122" s="1"/>
      <c r="F122" s="1">
        <v>120.81</v>
      </c>
      <c r="G122" s="1">
        <v>124.97</v>
      </c>
      <c r="H122" s="1">
        <v>126.27</v>
      </c>
      <c r="I122" s="1">
        <v>126.9</v>
      </c>
      <c r="J122" s="1">
        <v>128.29</v>
      </c>
      <c r="K122" s="1">
        <v>131.28</v>
      </c>
      <c r="L122" s="1">
        <v>141.21</v>
      </c>
      <c r="M122" s="1">
        <v>146.41999999999999</v>
      </c>
      <c r="N122" s="1">
        <v>139.44999999999999</v>
      </c>
      <c r="O122" s="1">
        <v>133.28</v>
      </c>
      <c r="P122" s="1">
        <v>125</v>
      </c>
      <c r="Q122" s="1">
        <v>133.78</v>
      </c>
      <c r="R122" s="1">
        <v>133.56</v>
      </c>
      <c r="S122" s="1">
        <v>131.09</v>
      </c>
      <c r="T122" s="1">
        <v>136.54</v>
      </c>
      <c r="U122" s="1">
        <v>130.08000000000001</v>
      </c>
      <c r="V122" s="1">
        <v>140.19999999999999</v>
      </c>
      <c r="W122" s="1">
        <v>135.03</v>
      </c>
      <c r="X122" s="1">
        <v>135.13</v>
      </c>
      <c r="Y122" s="1">
        <v>123.54</v>
      </c>
      <c r="Z122" s="1">
        <v>124.01</v>
      </c>
      <c r="AA122" s="1">
        <v>128.63</v>
      </c>
      <c r="AB122" s="1">
        <v>126.95</v>
      </c>
      <c r="AC122" s="1">
        <v>131</v>
      </c>
      <c r="AD122" s="1">
        <v>131.75</v>
      </c>
      <c r="AE122" s="1">
        <v>132.85</v>
      </c>
      <c r="AF122" s="1">
        <v>129.65</v>
      </c>
      <c r="AG122" s="1">
        <v>122.96</v>
      </c>
      <c r="AH122" s="1">
        <v>123.87</v>
      </c>
      <c r="AI122" s="1">
        <v>123.04</v>
      </c>
      <c r="AJ122" s="1">
        <v>114.92</v>
      </c>
      <c r="AK122" s="1">
        <v>120.79</v>
      </c>
      <c r="AL122" s="1">
        <v>104.62</v>
      </c>
      <c r="AM122" s="1">
        <v>121.11</v>
      </c>
      <c r="AN122" s="1">
        <v>116.11</v>
      </c>
      <c r="AO122" s="1">
        <v>112.52</v>
      </c>
      <c r="AP122" s="1">
        <v>113.6</v>
      </c>
      <c r="AQ122" s="1">
        <v>104.55</v>
      </c>
      <c r="AR122" s="1">
        <v>107.16</v>
      </c>
      <c r="AS122" s="1">
        <v>106.85</v>
      </c>
      <c r="AT122" s="1">
        <v>105.85</v>
      </c>
      <c r="AU122" s="1">
        <v>104.46</v>
      </c>
      <c r="AV122" s="1">
        <v>98.09</v>
      </c>
      <c r="AW122" s="1">
        <v>99.98</v>
      </c>
      <c r="AX122" s="1">
        <v>102.57</v>
      </c>
      <c r="AY122" s="1">
        <v>97.45</v>
      </c>
      <c r="AZ122" s="1">
        <v>99.98</v>
      </c>
      <c r="BA122" s="1">
        <v>100.85</v>
      </c>
      <c r="BB122" s="1">
        <v>96.68</v>
      </c>
      <c r="BC122" s="1">
        <v>92.47</v>
      </c>
      <c r="BD122" s="1">
        <v>92.09</v>
      </c>
      <c r="BE122" s="1">
        <v>92.64</v>
      </c>
      <c r="BF122" s="1">
        <v>91.9</v>
      </c>
      <c r="BG122" s="1">
        <v>93.04</v>
      </c>
    </row>
    <row r="123" spans="1:59" ht="15">
      <c r="A123" s="1" t="s">
        <v>302</v>
      </c>
      <c r="B123" s="1" t="s">
        <v>303</v>
      </c>
      <c r="C123" s="1" t="s">
        <v>66</v>
      </c>
      <c r="D123" s="1" t="s">
        <v>67</v>
      </c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>
        <v>143.9</v>
      </c>
      <c r="AL123" s="1">
        <v>101.74</v>
      </c>
      <c r="AM123" s="1">
        <v>77.86</v>
      </c>
      <c r="AN123" s="1">
        <v>53.37</v>
      </c>
      <c r="AO123" s="1">
        <v>59.22</v>
      </c>
      <c r="AP123" s="1">
        <v>64.260000000000005</v>
      </c>
      <c r="AQ123" s="1">
        <v>42.76</v>
      </c>
      <c r="AR123" s="1">
        <v>83.6</v>
      </c>
      <c r="AS123" s="1">
        <v>78.59</v>
      </c>
      <c r="AT123" s="1">
        <v>102.24</v>
      </c>
      <c r="AU123" s="1">
        <v>100.8</v>
      </c>
      <c r="AV123" s="1">
        <v>97.92</v>
      </c>
      <c r="AW123" s="1">
        <v>90.88</v>
      </c>
      <c r="AX123" s="1">
        <v>100.06</v>
      </c>
      <c r="AY123" s="1">
        <v>109.06</v>
      </c>
      <c r="AZ123" s="1">
        <v>123.98</v>
      </c>
      <c r="BA123" s="1">
        <v>105.12</v>
      </c>
      <c r="BB123" s="1">
        <v>131.44999999999999</v>
      </c>
      <c r="BC123" s="1">
        <v>93.25</v>
      </c>
      <c r="BD123" s="1">
        <v>170.84</v>
      </c>
      <c r="BE123" s="1">
        <v>112.65</v>
      </c>
      <c r="BF123" s="1">
        <v>143.4</v>
      </c>
      <c r="BG123" s="1">
        <v>155.35</v>
      </c>
    </row>
    <row r="124" spans="1:59" ht="15">
      <c r="A124" s="1" t="s">
        <v>304</v>
      </c>
      <c r="B124" s="1" t="s">
        <v>305</v>
      </c>
      <c r="C124" s="1" t="s">
        <v>66</v>
      </c>
      <c r="D124" s="1" t="s">
        <v>67</v>
      </c>
      <c r="E124" s="1"/>
      <c r="F124" s="1">
        <v>23.76</v>
      </c>
      <c r="G124" s="1">
        <v>25.56</v>
      </c>
      <c r="H124" s="1">
        <v>26.65</v>
      </c>
      <c r="I124" s="1">
        <v>27.47</v>
      </c>
      <c r="J124" s="1">
        <v>27.32</v>
      </c>
      <c r="K124" s="1">
        <v>27.54</v>
      </c>
      <c r="L124" s="1">
        <v>29.01</v>
      </c>
      <c r="M124" s="1">
        <v>31.39</v>
      </c>
      <c r="N124" s="1">
        <v>32.729999999999997</v>
      </c>
      <c r="O124" s="1">
        <v>33.11</v>
      </c>
      <c r="P124" s="1">
        <v>33.049999999999997</v>
      </c>
      <c r="Q124" s="1">
        <v>35.07</v>
      </c>
      <c r="R124" s="1">
        <v>37.950000000000003</v>
      </c>
      <c r="S124" s="1">
        <v>39.549999999999997</v>
      </c>
      <c r="T124" s="1">
        <v>39.31</v>
      </c>
      <c r="U124" s="1">
        <v>43.23</v>
      </c>
      <c r="V124" s="1">
        <v>45.7</v>
      </c>
      <c r="W124" s="1">
        <v>45.04</v>
      </c>
      <c r="X124" s="1">
        <v>49.01</v>
      </c>
      <c r="Y124" s="1">
        <v>47.39</v>
      </c>
      <c r="Z124" s="1">
        <v>49.77</v>
      </c>
      <c r="AA124" s="1">
        <v>55.19</v>
      </c>
      <c r="AB124" s="1">
        <v>55.64</v>
      </c>
      <c r="AC124" s="1">
        <v>46.85</v>
      </c>
      <c r="AD124" s="1">
        <v>56.3</v>
      </c>
      <c r="AE124" s="1">
        <v>62.27</v>
      </c>
      <c r="AF124" s="1">
        <v>57.96</v>
      </c>
      <c r="AG124" s="1">
        <v>62.7</v>
      </c>
      <c r="AH124" s="1">
        <v>68.94</v>
      </c>
      <c r="AI124" s="1">
        <v>67.64</v>
      </c>
      <c r="AJ124" s="1">
        <v>70.69</v>
      </c>
      <c r="AK124" s="1">
        <v>77.150000000000006</v>
      </c>
      <c r="AL124" s="1">
        <v>73.44</v>
      </c>
      <c r="AM124" s="1">
        <v>75.989999999999995</v>
      </c>
      <c r="AN124" s="1">
        <v>77.28</v>
      </c>
      <c r="AO124" s="1">
        <v>69.91</v>
      </c>
      <c r="AP124" s="1">
        <v>70.91</v>
      </c>
      <c r="AQ124" s="1">
        <v>78.849999999999994</v>
      </c>
      <c r="AR124" s="1">
        <v>84.42</v>
      </c>
      <c r="AS124" s="1">
        <v>77.08</v>
      </c>
      <c r="AT124" s="1">
        <v>86.54</v>
      </c>
      <c r="AU124" s="1">
        <v>87.26</v>
      </c>
      <c r="AV124" s="1">
        <v>88.02</v>
      </c>
      <c r="AW124" s="1">
        <v>86.3</v>
      </c>
      <c r="AX124" s="1">
        <v>104.73</v>
      </c>
      <c r="AY124" s="1">
        <v>108.97</v>
      </c>
      <c r="AZ124" s="1">
        <v>109.36</v>
      </c>
      <c r="BA124" s="1">
        <v>108.66</v>
      </c>
      <c r="BB124" s="1">
        <v>112.62</v>
      </c>
      <c r="BC124" s="1">
        <v>125.14</v>
      </c>
      <c r="BD124" s="1">
        <v>113.76</v>
      </c>
      <c r="BE124" s="1">
        <v>126.86</v>
      </c>
      <c r="BF124" s="1">
        <v>133.35</v>
      </c>
      <c r="BG124" s="1">
        <v>136.94</v>
      </c>
    </row>
    <row r="125" spans="1:59" ht="15">
      <c r="A125" s="1" t="s">
        <v>306</v>
      </c>
      <c r="B125" s="1" t="s">
        <v>307</v>
      </c>
      <c r="C125" s="1" t="s">
        <v>66</v>
      </c>
      <c r="D125" s="1" t="s">
        <v>67</v>
      </c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>
        <v>64.489999999999995</v>
      </c>
      <c r="AL125" s="1">
        <v>54.52</v>
      </c>
      <c r="AM125" s="1">
        <v>47.64</v>
      </c>
      <c r="AN125" s="1">
        <v>45.74</v>
      </c>
      <c r="AO125" s="1">
        <v>58.79</v>
      </c>
      <c r="AP125" s="1">
        <v>72.42</v>
      </c>
      <c r="AQ125" s="1">
        <v>76.73</v>
      </c>
      <c r="AR125" s="1">
        <v>86.53</v>
      </c>
      <c r="AS125" s="1">
        <v>93.46</v>
      </c>
      <c r="AT125" s="1">
        <v>101.21</v>
      </c>
      <c r="AU125" s="1">
        <v>89.13</v>
      </c>
      <c r="AV125" s="1">
        <v>96.16</v>
      </c>
      <c r="AW125" s="1">
        <v>105.16</v>
      </c>
      <c r="AX125" s="1">
        <v>95.64</v>
      </c>
      <c r="AY125" s="1">
        <v>99.2</v>
      </c>
      <c r="AZ125" s="1">
        <v>100.18</v>
      </c>
      <c r="BA125" s="1">
        <v>101.01</v>
      </c>
      <c r="BB125" s="1">
        <v>107.54</v>
      </c>
      <c r="BC125" s="1">
        <v>100.97</v>
      </c>
      <c r="BD125" s="1">
        <v>105.04</v>
      </c>
      <c r="BE125" s="1">
        <v>102.93</v>
      </c>
      <c r="BF125" s="1">
        <v>109.83</v>
      </c>
      <c r="BG125" s="1">
        <v>109.49</v>
      </c>
    </row>
    <row r="126" spans="1:59" ht="15">
      <c r="A126" s="1" t="s">
        <v>308</v>
      </c>
      <c r="B126" s="1" t="s">
        <v>309</v>
      </c>
      <c r="C126" s="1" t="s">
        <v>66</v>
      </c>
      <c r="D126" s="1" t="s">
        <v>67</v>
      </c>
      <c r="E126" s="1"/>
      <c r="F126" s="1">
        <v>46.15</v>
      </c>
      <c r="G126" s="1">
        <v>40.450000000000003</v>
      </c>
      <c r="H126" s="1">
        <v>49.75</v>
      </c>
      <c r="I126" s="1">
        <v>53.24</v>
      </c>
      <c r="J126" s="1">
        <v>49.19</v>
      </c>
      <c r="K126" s="1">
        <v>47.59</v>
      </c>
      <c r="L126" s="1">
        <v>49.72</v>
      </c>
      <c r="M126" s="1">
        <v>61.13</v>
      </c>
      <c r="N126" s="1">
        <v>49.98</v>
      </c>
      <c r="O126" s="1">
        <v>65.989999999999995</v>
      </c>
      <c r="P126" s="1">
        <v>49.82</v>
      </c>
      <c r="Q126" s="1">
        <v>38.28</v>
      </c>
      <c r="R126" s="1">
        <v>25.84</v>
      </c>
      <c r="S126" s="1">
        <v>19.8</v>
      </c>
      <c r="T126" s="1">
        <v>25.27</v>
      </c>
      <c r="U126" s="1">
        <v>26.3</v>
      </c>
      <c r="V126" s="1">
        <v>24.57</v>
      </c>
      <c r="W126" s="1">
        <v>23.32</v>
      </c>
      <c r="X126" s="1">
        <v>15.19</v>
      </c>
      <c r="Y126" s="1">
        <v>30.79</v>
      </c>
      <c r="Z126" s="1">
        <v>28.49</v>
      </c>
      <c r="AA126" s="1">
        <v>35.01</v>
      </c>
      <c r="AB126" s="1">
        <v>37.56</v>
      </c>
      <c r="AC126" s="1">
        <v>26.44</v>
      </c>
      <c r="AD126" s="1">
        <v>35.42</v>
      </c>
      <c r="AE126" s="1">
        <v>40.17</v>
      </c>
      <c r="AF126" s="1">
        <v>36.35</v>
      </c>
      <c r="AG126" s="1">
        <v>47.16</v>
      </c>
      <c r="AH126" s="1">
        <v>48.69</v>
      </c>
      <c r="AI126" s="1">
        <v>47.13</v>
      </c>
      <c r="AJ126" s="1">
        <v>46.04</v>
      </c>
      <c r="AK126" s="1">
        <v>44.55</v>
      </c>
      <c r="AL126" s="1">
        <v>45.85</v>
      </c>
      <c r="AM126" s="1">
        <v>44.4</v>
      </c>
      <c r="AN126" s="1">
        <v>61.02</v>
      </c>
      <c r="AO126" s="1">
        <v>61.04</v>
      </c>
      <c r="AP126" s="1">
        <v>61.81</v>
      </c>
      <c r="AQ126" s="1">
        <v>62.59</v>
      </c>
      <c r="AR126" s="1">
        <v>71.64</v>
      </c>
      <c r="AS126" s="1">
        <v>71.45</v>
      </c>
      <c r="AT126" s="1">
        <v>72.56</v>
      </c>
      <c r="AU126" s="1">
        <v>68.73</v>
      </c>
      <c r="AV126" s="1">
        <v>84.73</v>
      </c>
      <c r="AW126" s="1">
        <v>78.36</v>
      </c>
      <c r="AX126" s="1">
        <v>105.31</v>
      </c>
      <c r="AY126" s="1">
        <v>116.33</v>
      </c>
      <c r="AZ126" s="1">
        <v>124.26</v>
      </c>
      <c r="BA126" s="1">
        <v>139.5</v>
      </c>
      <c r="BB126" s="1">
        <v>147.46</v>
      </c>
      <c r="BC126" s="1">
        <v>160.82</v>
      </c>
      <c r="BD126" s="1">
        <v>185.98</v>
      </c>
      <c r="BE126" s="1">
        <v>193.55</v>
      </c>
      <c r="BF126" s="1">
        <v>196.79</v>
      </c>
      <c r="BG126" s="1">
        <v>199.56</v>
      </c>
    </row>
    <row r="127" spans="1:59" ht="15">
      <c r="A127" s="1" t="s">
        <v>310</v>
      </c>
      <c r="B127" s="1" t="s">
        <v>311</v>
      </c>
      <c r="C127" s="1" t="s">
        <v>66</v>
      </c>
      <c r="D127" s="1" t="s">
        <v>67</v>
      </c>
      <c r="E127" s="1"/>
      <c r="F127" s="1">
        <v>44.76</v>
      </c>
      <c r="G127" s="1">
        <v>41.2</v>
      </c>
      <c r="H127" s="1">
        <v>37.29</v>
      </c>
      <c r="I127" s="1">
        <v>39.58</v>
      </c>
      <c r="J127" s="1">
        <v>52.61</v>
      </c>
      <c r="K127" s="1">
        <v>51.66</v>
      </c>
      <c r="L127" s="1">
        <v>59.26</v>
      </c>
      <c r="M127" s="1">
        <v>43.58</v>
      </c>
      <c r="N127" s="1">
        <v>44.49</v>
      </c>
      <c r="O127" s="1">
        <v>47.03</v>
      </c>
      <c r="P127" s="1">
        <v>54.18</v>
      </c>
      <c r="Q127" s="1">
        <v>40.700000000000003</v>
      </c>
      <c r="R127" s="1">
        <v>53.79</v>
      </c>
      <c r="S127" s="1">
        <v>65.75</v>
      </c>
      <c r="T127" s="1">
        <v>39.68</v>
      </c>
      <c r="U127" s="1">
        <v>52.29</v>
      </c>
      <c r="V127" s="1">
        <v>53</v>
      </c>
      <c r="W127" s="1">
        <v>61.73</v>
      </c>
      <c r="X127" s="1">
        <v>56.53</v>
      </c>
      <c r="Y127" s="1">
        <v>51.46</v>
      </c>
      <c r="Z127" s="1">
        <v>64.98</v>
      </c>
      <c r="AA127" s="1">
        <v>60.4</v>
      </c>
      <c r="AB127" s="1">
        <v>49.94</v>
      </c>
      <c r="AC127" s="1">
        <v>73.05</v>
      </c>
      <c r="AD127" s="1">
        <v>73.55</v>
      </c>
      <c r="AE127" s="1">
        <v>78.92</v>
      </c>
      <c r="AF127" s="1">
        <v>84.23</v>
      </c>
      <c r="AG127" s="1">
        <v>89.77</v>
      </c>
      <c r="AH127" s="1">
        <v>62.17</v>
      </c>
      <c r="AI127" s="1">
        <v>51.37</v>
      </c>
      <c r="AJ127" s="1">
        <v>62.12</v>
      </c>
      <c r="AK127" s="1">
        <v>63.45</v>
      </c>
      <c r="AL127" s="1">
        <v>63.53</v>
      </c>
      <c r="AM127" s="1">
        <v>64.290000000000006</v>
      </c>
      <c r="AN127" s="1">
        <v>64.56</v>
      </c>
      <c r="AO127" s="1">
        <v>75.2</v>
      </c>
      <c r="AP127" s="1">
        <v>75.459999999999994</v>
      </c>
      <c r="AQ127" s="1">
        <v>79.19</v>
      </c>
      <c r="AR127" s="1">
        <v>79.84</v>
      </c>
      <c r="AS127" s="1">
        <v>74.11</v>
      </c>
      <c r="AT127" s="1">
        <v>74.61</v>
      </c>
      <c r="AU127" s="1">
        <v>75.290000000000006</v>
      </c>
      <c r="AV127" s="1">
        <v>75.930000000000007</v>
      </c>
      <c r="AW127" s="1">
        <v>94.21</v>
      </c>
      <c r="AX127" s="1">
        <v>94.93</v>
      </c>
      <c r="AY127" s="1">
        <v>110.87</v>
      </c>
      <c r="AZ127" s="1">
        <v>114.96</v>
      </c>
      <c r="BA127" s="1">
        <v>116.04</v>
      </c>
      <c r="BB127" s="1">
        <v>116.32</v>
      </c>
      <c r="BC127" s="1">
        <v>53.84</v>
      </c>
      <c r="BD127" s="1">
        <v>54.21</v>
      </c>
      <c r="BE127" s="1">
        <v>53.98</v>
      </c>
      <c r="BF127" s="1">
        <v>53.96</v>
      </c>
      <c r="BG127" s="1">
        <v>54.07</v>
      </c>
    </row>
    <row r="128" spans="1:59" ht="15">
      <c r="A128" s="1" t="s">
        <v>312</v>
      </c>
      <c r="B128" s="1" t="s">
        <v>313</v>
      </c>
      <c r="C128" s="1" t="s">
        <v>66</v>
      </c>
      <c r="D128" s="1" t="s">
        <v>67</v>
      </c>
      <c r="E128" s="1"/>
      <c r="F128" s="1">
        <v>290.58999999999997</v>
      </c>
      <c r="G128" s="1">
        <v>274.58</v>
      </c>
      <c r="H128" s="1">
        <v>248.62</v>
      </c>
      <c r="I128" s="1">
        <v>265.07</v>
      </c>
      <c r="J128" s="1">
        <v>242.1</v>
      </c>
      <c r="K128" s="1">
        <v>246.69</v>
      </c>
      <c r="L128" s="1">
        <v>231.87</v>
      </c>
      <c r="M128" s="1">
        <v>227.17</v>
      </c>
      <c r="N128" s="1">
        <v>176.99</v>
      </c>
      <c r="O128" s="1">
        <v>230.38</v>
      </c>
      <c r="P128" s="1">
        <v>196.13</v>
      </c>
      <c r="Q128" s="1">
        <v>178.86</v>
      </c>
      <c r="R128" s="1">
        <v>157.97</v>
      </c>
      <c r="S128" s="1">
        <v>162.01</v>
      </c>
      <c r="T128" s="1">
        <v>163.38</v>
      </c>
      <c r="U128" s="1">
        <v>231.93</v>
      </c>
      <c r="V128" s="1">
        <v>249.22</v>
      </c>
      <c r="W128" s="1">
        <v>254.99</v>
      </c>
      <c r="X128" s="1">
        <v>268.39999999999998</v>
      </c>
      <c r="Y128" s="1">
        <v>248.23</v>
      </c>
      <c r="Z128" s="1">
        <v>239.39</v>
      </c>
      <c r="AA128" s="1">
        <v>246.99</v>
      </c>
      <c r="AB128" s="1">
        <v>200.77</v>
      </c>
      <c r="AC128" s="1">
        <v>215.34</v>
      </c>
      <c r="AD128" s="1">
        <v>194.02</v>
      </c>
      <c r="AE128" s="1">
        <v>190.09</v>
      </c>
      <c r="AF128" s="1">
        <v>189.49</v>
      </c>
      <c r="AG128" s="1">
        <v>197.67</v>
      </c>
      <c r="AH128" s="1">
        <v>183.23</v>
      </c>
      <c r="AI128" s="1">
        <v>127.43</v>
      </c>
      <c r="AJ128" s="1">
        <v>150.06</v>
      </c>
      <c r="AK128" s="1">
        <v>201.27</v>
      </c>
      <c r="AL128" s="1">
        <v>163.15</v>
      </c>
      <c r="AM128" s="1">
        <v>140.78</v>
      </c>
      <c r="AN128" s="1">
        <v>140.63999999999999</v>
      </c>
      <c r="AO128" s="1">
        <v>154.11000000000001</v>
      </c>
      <c r="AP128" s="1">
        <v>220.17</v>
      </c>
      <c r="AQ128" s="1">
        <v>180.15</v>
      </c>
      <c r="AR128" s="1">
        <v>147.55000000000001</v>
      </c>
      <c r="AS128" s="1">
        <v>143.44</v>
      </c>
      <c r="AT128" s="1">
        <v>144.02000000000001</v>
      </c>
      <c r="AU128" s="1">
        <v>145.37</v>
      </c>
      <c r="AV128" s="1">
        <v>145.97999999999999</v>
      </c>
      <c r="AW128" s="1">
        <v>188.86</v>
      </c>
      <c r="AX128" s="1">
        <v>86.99</v>
      </c>
      <c r="AY128" s="1">
        <v>24.15</v>
      </c>
      <c r="AZ128" s="1">
        <v>25.52</v>
      </c>
      <c r="BA128" s="1">
        <v>26.74</v>
      </c>
      <c r="BB128" s="1">
        <v>25.99</v>
      </c>
      <c r="BC128" s="1">
        <v>25.12</v>
      </c>
      <c r="BD128" s="1">
        <v>31.28</v>
      </c>
      <c r="BE128" s="1">
        <v>31.36</v>
      </c>
      <c r="BF128" s="1">
        <v>31.63</v>
      </c>
      <c r="BG128" s="1">
        <v>30.89</v>
      </c>
    </row>
    <row r="129" spans="1:59" ht="15">
      <c r="A129" s="1" t="s">
        <v>314</v>
      </c>
      <c r="B129" s="1" t="s">
        <v>315</v>
      </c>
      <c r="C129" s="1" t="s">
        <v>66</v>
      </c>
      <c r="D129" s="1" t="s">
        <v>67</v>
      </c>
      <c r="E129" s="1"/>
      <c r="F129" s="1">
        <v>38.83</v>
      </c>
      <c r="G129" s="1">
        <v>36.450000000000003</v>
      </c>
      <c r="H129" s="1">
        <v>39.67</v>
      </c>
      <c r="I129" s="1">
        <v>46.45</v>
      </c>
      <c r="J129" s="1">
        <v>46.74</v>
      </c>
      <c r="K129" s="1">
        <v>51.31</v>
      </c>
      <c r="L129" s="1">
        <v>48.24</v>
      </c>
      <c r="M129" s="1">
        <v>48.46</v>
      </c>
      <c r="N129" s="1">
        <v>55.1</v>
      </c>
      <c r="O129" s="1">
        <v>54.34</v>
      </c>
      <c r="P129" s="1">
        <v>55.7</v>
      </c>
      <c r="Q129" s="1">
        <v>56.98</v>
      </c>
      <c r="R129" s="1">
        <v>58.34</v>
      </c>
      <c r="S129" s="1">
        <v>60.98</v>
      </c>
      <c r="T129" s="1">
        <v>68.959999999999994</v>
      </c>
      <c r="U129" s="1">
        <v>77.69</v>
      </c>
      <c r="V129" s="1">
        <v>83.9</v>
      </c>
      <c r="W129" s="1">
        <v>89.91</v>
      </c>
      <c r="X129" s="1">
        <v>90.14</v>
      </c>
      <c r="Y129" s="1">
        <v>72.150000000000006</v>
      </c>
      <c r="Z129" s="1">
        <v>81.99</v>
      </c>
      <c r="AA129" s="1">
        <v>85.31</v>
      </c>
      <c r="AB129" s="1">
        <v>85.51</v>
      </c>
      <c r="AC129" s="1">
        <v>85.64</v>
      </c>
      <c r="AD129" s="1">
        <v>85.84</v>
      </c>
      <c r="AE129" s="1">
        <v>88.76</v>
      </c>
      <c r="AF129" s="1">
        <v>87.11</v>
      </c>
      <c r="AG129" s="1">
        <v>93.06</v>
      </c>
      <c r="AH129" s="1">
        <v>95.94</v>
      </c>
      <c r="AI129" s="1">
        <v>91.83</v>
      </c>
      <c r="AJ129" s="1">
        <v>88.88</v>
      </c>
      <c r="AK129" s="1">
        <v>93.28</v>
      </c>
      <c r="AL129" s="1">
        <v>91.68</v>
      </c>
      <c r="AM129" s="1">
        <v>90.92</v>
      </c>
      <c r="AN129" s="1">
        <v>96.85</v>
      </c>
      <c r="AO129" s="1">
        <v>99.42</v>
      </c>
      <c r="AP129" s="1">
        <v>99.58</v>
      </c>
      <c r="AQ129" s="1">
        <v>95.52</v>
      </c>
      <c r="AR129" s="1">
        <v>100.66</v>
      </c>
      <c r="AS129" s="1">
        <v>105.59</v>
      </c>
      <c r="AT129" s="1">
        <v>106.82</v>
      </c>
      <c r="AU129" s="1">
        <v>98.81</v>
      </c>
      <c r="AV129" s="1">
        <v>93.58</v>
      </c>
      <c r="AW129" s="1">
        <v>101.31</v>
      </c>
      <c r="AX129" s="1">
        <v>100.43</v>
      </c>
      <c r="AY129" s="1">
        <v>98.27</v>
      </c>
      <c r="AZ129" s="1">
        <v>96.97</v>
      </c>
      <c r="BA129" s="1">
        <v>100.39</v>
      </c>
      <c r="BB129" s="1">
        <v>101.72</v>
      </c>
      <c r="BC129" s="1">
        <v>91.85</v>
      </c>
      <c r="BD129" s="1">
        <v>92.48</v>
      </c>
      <c r="BE129" s="1">
        <v>88.49</v>
      </c>
      <c r="BF129" s="1">
        <v>93.17</v>
      </c>
      <c r="BG129" s="1">
        <v>96.64</v>
      </c>
    </row>
    <row r="130" spans="1:59" ht="15">
      <c r="A130" s="1" t="s">
        <v>316</v>
      </c>
      <c r="B130" s="1" t="s">
        <v>317</v>
      </c>
      <c r="C130" s="1" t="s">
        <v>66</v>
      </c>
      <c r="D130" s="1" t="s">
        <v>67</v>
      </c>
      <c r="E130" s="1"/>
      <c r="F130" s="1">
        <v>1.38</v>
      </c>
      <c r="G130" s="1">
        <v>1.5899999999999901</v>
      </c>
      <c r="H130" s="1">
        <v>1.77</v>
      </c>
      <c r="I130" s="1">
        <v>2.08</v>
      </c>
      <c r="J130" s="1">
        <v>2.38</v>
      </c>
      <c r="K130" s="1">
        <v>2.75</v>
      </c>
      <c r="L130" s="1">
        <v>3.07</v>
      </c>
      <c r="M130" s="1">
        <v>3.68</v>
      </c>
      <c r="N130" s="1">
        <v>4.38</v>
      </c>
      <c r="O130" s="1">
        <v>4.6500000000000004</v>
      </c>
      <c r="P130" s="1">
        <v>6</v>
      </c>
      <c r="Q130" s="1">
        <v>5.23</v>
      </c>
      <c r="R130" s="1">
        <v>7.41</v>
      </c>
      <c r="S130" s="1">
        <v>9.94</v>
      </c>
      <c r="T130" s="1">
        <v>8.2100000000000009</v>
      </c>
      <c r="U130" s="1">
        <v>9.42</v>
      </c>
      <c r="V130" s="1">
        <v>10.74</v>
      </c>
      <c r="W130" s="1">
        <v>11.84</v>
      </c>
      <c r="X130" s="1">
        <v>12.69</v>
      </c>
      <c r="Y130" s="1">
        <v>14.1</v>
      </c>
      <c r="Z130" s="1">
        <v>16.22</v>
      </c>
      <c r="AA130" s="1">
        <v>15.23</v>
      </c>
      <c r="AB130" s="1">
        <v>15.24</v>
      </c>
      <c r="AC130" s="1">
        <v>16.89</v>
      </c>
      <c r="AD130" s="1">
        <v>30.02</v>
      </c>
      <c r="AE130" s="1">
        <v>40.04</v>
      </c>
      <c r="AF130" s="1">
        <v>45.65</v>
      </c>
      <c r="AG130" s="1">
        <v>55.24</v>
      </c>
      <c r="AH130" s="1">
        <v>52.88</v>
      </c>
      <c r="AI130" s="1">
        <v>40.630000000000003</v>
      </c>
      <c r="AJ130" s="1">
        <v>11.7</v>
      </c>
      <c r="AK130" s="1">
        <v>21.82</v>
      </c>
      <c r="AL130" s="1">
        <v>31.7</v>
      </c>
      <c r="AM130" s="1">
        <v>36.92</v>
      </c>
      <c r="AN130" s="1">
        <v>44.62</v>
      </c>
      <c r="AO130" s="1">
        <v>49.84</v>
      </c>
      <c r="AP130" s="1">
        <v>56.84</v>
      </c>
      <c r="AQ130" s="1">
        <v>63.77</v>
      </c>
      <c r="AR130" s="1">
        <v>67.92</v>
      </c>
      <c r="AS130" s="1">
        <v>75.599999999999994</v>
      </c>
      <c r="AT130" s="1">
        <v>83.09</v>
      </c>
      <c r="AU130" s="1">
        <v>81.03</v>
      </c>
      <c r="AV130" s="1">
        <v>96.18</v>
      </c>
      <c r="AW130" s="1">
        <v>96.86</v>
      </c>
      <c r="AX130" s="1">
        <v>96.89</v>
      </c>
      <c r="AY130" s="1">
        <v>106.25</v>
      </c>
      <c r="AZ130" s="1">
        <v>109.64</v>
      </c>
      <c r="BA130" s="1">
        <v>113.02</v>
      </c>
      <c r="BB130" s="1">
        <v>142.84</v>
      </c>
      <c r="BC130" s="1">
        <v>149.63</v>
      </c>
      <c r="BD130" s="1">
        <v>145.79</v>
      </c>
      <c r="BE130" s="1">
        <v>115.2</v>
      </c>
      <c r="BF130" s="1">
        <v>163.86</v>
      </c>
      <c r="BG130" s="1">
        <v>220.06</v>
      </c>
    </row>
    <row r="131" spans="1:59" ht="15">
      <c r="A131" s="1" t="s">
        <v>318</v>
      </c>
      <c r="B131" s="1" t="s">
        <v>319</v>
      </c>
      <c r="C131" s="1" t="s">
        <v>66</v>
      </c>
      <c r="D131" s="1" t="s">
        <v>67</v>
      </c>
      <c r="E131" s="1"/>
      <c r="F131" s="1">
        <v>28.187370918467849</v>
      </c>
      <c r="G131" s="1">
        <v>29.097868492161634</v>
      </c>
      <c r="H131" s="1">
        <v>29.868215573319297</v>
      </c>
      <c r="I131" s="1">
        <v>31.374733028996985</v>
      </c>
      <c r="J131" s="1">
        <v>34.07725382106473</v>
      </c>
      <c r="K131" s="1">
        <v>33.351504428307841</v>
      </c>
      <c r="L131" s="1">
        <v>35.749730696083496</v>
      </c>
      <c r="M131" s="1">
        <v>35.330859648343662</v>
      </c>
      <c r="N131" s="1">
        <v>35.984557007721719</v>
      </c>
      <c r="O131" s="1">
        <v>38.343816002407792</v>
      </c>
      <c r="P131" s="1">
        <v>39.684886803609139</v>
      </c>
      <c r="Q131" s="1">
        <v>39.559524364072544</v>
      </c>
      <c r="R131" s="1">
        <v>40.081238332575886</v>
      </c>
      <c r="S131" s="1">
        <v>43.455624643016627</v>
      </c>
      <c r="T131" s="1">
        <v>43.348602474358515</v>
      </c>
      <c r="U131" s="1">
        <v>44.050191929269559</v>
      </c>
      <c r="V131" s="1">
        <v>47.24840208756337</v>
      </c>
      <c r="W131" s="1">
        <v>48.267230880050377</v>
      </c>
      <c r="X131" s="1">
        <v>49.213360612741546</v>
      </c>
      <c r="Y131" s="1">
        <v>50.705642058930032</v>
      </c>
      <c r="Z131" s="1">
        <v>53.745535708164361</v>
      </c>
      <c r="AA131" s="1">
        <v>55.053373204380279</v>
      </c>
      <c r="AB131" s="1">
        <v>53.785971288443172</v>
      </c>
      <c r="AC131" s="1">
        <v>57.656779690390188</v>
      </c>
      <c r="AD131" s="1">
        <v>60.76770055743112</v>
      </c>
      <c r="AE131" s="1">
        <v>58.639248597699968</v>
      </c>
      <c r="AF131" s="1">
        <v>62.048492920740642</v>
      </c>
      <c r="AG131" s="1">
        <v>63.974409186323932</v>
      </c>
      <c r="AH131" s="1">
        <v>63.949315130869408</v>
      </c>
      <c r="AI131" s="1">
        <v>63.856862483109708</v>
      </c>
      <c r="AJ131" s="1">
        <v>64.832360502056687</v>
      </c>
      <c r="AK131" s="1">
        <v>66.742271790783235</v>
      </c>
      <c r="AL131" s="1">
        <v>65.203657968371701</v>
      </c>
      <c r="AM131" s="1">
        <v>69.555354114558568</v>
      </c>
      <c r="AN131" s="1">
        <v>72.393202695636788</v>
      </c>
      <c r="AO131" s="1">
        <v>72.750590522299902</v>
      </c>
      <c r="AP131" s="1">
        <v>75.739780439131636</v>
      </c>
      <c r="AQ131" s="1">
        <v>77.598422382958574</v>
      </c>
      <c r="AR131" s="1">
        <v>81.549045706974468</v>
      </c>
      <c r="AS131" s="1">
        <v>82.599324553935503</v>
      </c>
      <c r="AT131" s="1">
        <v>87.140157377011448</v>
      </c>
      <c r="AU131" s="1">
        <v>89.235323898282061</v>
      </c>
      <c r="AV131" s="1">
        <v>95.935295301523624</v>
      </c>
      <c r="AW131" s="1">
        <v>98.066177538183211</v>
      </c>
      <c r="AX131" s="1">
        <v>99.080352168242186</v>
      </c>
      <c r="AY131" s="1">
        <v>102.85347029357459</v>
      </c>
      <c r="AZ131" s="1">
        <v>111.05029017825514</v>
      </c>
      <c r="BA131" s="1">
        <v>115.0633465524147</v>
      </c>
      <c r="BB131" s="1">
        <v>108.33052320412888</v>
      </c>
      <c r="BC131" s="1">
        <v>119.9474318888288</v>
      </c>
      <c r="BD131" s="1">
        <v>124.52295561172151</v>
      </c>
      <c r="BE131" s="1">
        <v>120.83531496084284</v>
      </c>
      <c r="BF131" s="1">
        <v>131.17783298731305</v>
      </c>
      <c r="BG131" s="1"/>
    </row>
    <row r="132" spans="1:59" ht="15">
      <c r="A132" s="1" t="s">
        <v>320</v>
      </c>
      <c r="B132" s="1" t="s">
        <v>321</v>
      </c>
      <c r="C132" s="1" t="s">
        <v>66</v>
      </c>
      <c r="D132" s="1" t="s">
        <v>67</v>
      </c>
      <c r="E132" s="1"/>
      <c r="F132" s="1">
        <v>18.29</v>
      </c>
      <c r="G132" s="1">
        <v>17.88</v>
      </c>
      <c r="H132" s="1">
        <v>18.21</v>
      </c>
      <c r="I132" s="1">
        <v>24.35</v>
      </c>
      <c r="J132" s="1">
        <v>24.36</v>
      </c>
      <c r="K132" s="1">
        <v>25.06</v>
      </c>
      <c r="L132" s="1">
        <v>27.32</v>
      </c>
      <c r="M132" s="1">
        <v>26.65</v>
      </c>
      <c r="N132" s="1">
        <v>29.58</v>
      </c>
      <c r="O132" s="1">
        <v>29.88</v>
      </c>
      <c r="P132" s="1">
        <v>27.9</v>
      </c>
      <c r="Q132" s="1">
        <v>27.76</v>
      </c>
      <c r="R132" s="1">
        <v>29.44</v>
      </c>
      <c r="S132" s="1">
        <v>30.24</v>
      </c>
      <c r="T132" s="1">
        <v>29.71</v>
      </c>
      <c r="U132" s="1">
        <v>26.38</v>
      </c>
      <c r="V132" s="1">
        <v>28.69</v>
      </c>
      <c r="W132" s="1">
        <v>24.59</v>
      </c>
      <c r="X132" s="1">
        <v>32.090000000000003</v>
      </c>
      <c r="Y132" s="1">
        <v>34.86</v>
      </c>
      <c r="Z132" s="1">
        <v>37.79</v>
      </c>
      <c r="AA132" s="1">
        <v>37.15</v>
      </c>
      <c r="AB132" s="1">
        <v>36.590000000000003</v>
      </c>
      <c r="AC132" s="1">
        <v>42.26</v>
      </c>
      <c r="AD132" s="1">
        <v>43.03</v>
      </c>
      <c r="AE132" s="1">
        <v>44.05</v>
      </c>
      <c r="AF132" s="1">
        <v>39.770000000000003</v>
      </c>
      <c r="AG132" s="1">
        <v>36.5</v>
      </c>
      <c r="AH132" s="1">
        <v>46.22</v>
      </c>
      <c r="AI132" s="1">
        <v>51.33</v>
      </c>
      <c r="AJ132" s="1">
        <v>44.34</v>
      </c>
      <c r="AK132" s="1">
        <v>51.55</v>
      </c>
      <c r="AL132" s="1">
        <v>47.72</v>
      </c>
      <c r="AM132" s="1">
        <v>56.22</v>
      </c>
      <c r="AN132" s="1">
        <v>49.56</v>
      </c>
      <c r="AO132" s="1">
        <v>50</v>
      </c>
      <c r="AP132" s="1">
        <v>57</v>
      </c>
      <c r="AQ132" s="1">
        <v>59.48</v>
      </c>
      <c r="AR132" s="1">
        <v>70.69</v>
      </c>
      <c r="AS132" s="1">
        <v>83.69</v>
      </c>
      <c r="AT132" s="1">
        <v>84.79</v>
      </c>
      <c r="AU132" s="1">
        <v>94.03</v>
      </c>
      <c r="AV132" s="1">
        <v>90.19</v>
      </c>
      <c r="AW132" s="1">
        <v>95.61</v>
      </c>
      <c r="AX132" s="1">
        <v>100.68</v>
      </c>
      <c r="AY132" s="1">
        <v>103.71</v>
      </c>
      <c r="AZ132" s="1">
        <v>112.63</v>
      </c>
      <c r="BA132" s="1">
        <v>121.86</v>
      </c>
      <c r="BB132" s="1">
        <v>130.22999999999999</v>
      </c>
      <c r="BC132" s="1">
        <v>137.55000000000001</v>
      </c>
      <c r="BD132" s="1">
        <v>150.16</v>
      </c>
      <c r="BE132" s="1">
        <v>166.99</v>
      </c>
      <c r="BF132" s="1">
        <v>174.43</v>
      </c>
      <c r="BG132" s="1">
        <v>214.16</v>
      </c>
    </row>
    <row r="133" spans="1:59" ht="15">
      <c r="A133" s="1" t="s">
        <v>322</v>
      </c>
      <c r="B133" s="1" t="s">
        <v>323</v>
      </c>
      <c r="C133" s="1" t="s">
        <v>66</v>
      </c>
      <c r="D133" s="1" t="s">
        <v>67</v>
      </c>
      <c r="E133" s="1"/>
      <c r="F133" s="1">
        <v>36.79</v>
      </c>
      <c r="G133" s="1">
        <v>33.200000000000003</v>
      </c>
      <c r="H133" s="1">
        <v>37.42</v>
      </c>
      <c r="I133" s="1">
        <v>39.22</v>
      </c>
      <c r="J133" s="1">
        <v>38.6</v>
      </c>
      <c r="K133" s="1">
        <v>36.4</v>
      </c>
      <c r="L133" s="1">
        <v>45.89</v>
      </c>
      <c r="M133" s="1">
        <v>44.45</v>
      </c>
      <c r="N133" s="1">
        <v>37</v>
      </c>
      <c r="O133" s="1">
        <v>42.26</v>
      </c>
      <c r="P133" s="1">
        <v>48.59</v>
      </c>
      <c r="Q133" s="1">
        <v>53.64</v>
      </c>
      <c r="R133" s="1">
        <v>48.22</v>
      </c>
      <c r="S133" s="1">
        <v>57.83</v>
      </c>
      <c r="T133" s="1">
        <v>44.79</v>
      </c>
      <c r="U133" s="1">
        <v>43.8</v>
      </c>
      <c r="V133" s="1">
        <v>44.16</v>
      </c>
      <c r="W133" s="1">
        <v>50.36</v>
      </c>
      <c r="X133" s="1">
        <v>50.59</v>
      </c>
      <c r="Y133" s="1">
        <v>56.09</v>
      </c>
      <c r="Z133" s="1">
        <v>48.68</v>
      </c>
      <c r="AA133" s="1">
        <v>59.68</v>
      </c>
      <c r="AB133" s="1">
        <v>56.75</v>
      </c>
      <c r="AC133" s="1">
        <v>57.82</v>
      </c>
      <c r="AD133" s="1">
        <v>63.39</v>
      </c>
      <c r="AE133" s="1">
        <v>70.040000000000006</v>
      </c>
      <c r="AF133" s="1">
        <v>82.04</v>
      </c>
      <c r="AG133" s="1">
        <v>83.34</v>
      </c>
      <c r="AH133" s="1">
        <v>89.42</v>
      </c>
      <c r="AI133" s="1">
        <v>97</v>
      </c>
      <c r="AJ133" s="1">
        <v>112.57</v>
      </c>
      <c r="AK133" s="1">
        <v>117.48</v>
      </c>
      <c r="AL133" s="1">
        <v>113.07</v>
      </c>
      <c r="AM133" s="1">
        <v>119.28</v>
      </c>
      <c r="AN133" s="1">
        <v>130.84</v>
      </c>
      <c r="AO133" s="1">
        <v>136.05000000000001</v>
      </c>
      <c r="AP133" s="1">
        <v>115.67</v>
      </c>
      <c r="AQ133" s="1">
        <v>106.74</v>
      </c>
      <c r="AR133" s="1">
        <v>105.27</v>
      </c>
      <c r="AS133" s="1">
        <v>104.01</v>
      </c>
      <c r="AT133" s="1">
        <v>92.19</v>
      </c>
      <c r="AU133" s="1">
        <v>99.88</v>
      </c>
      <c r="AV133" s="1">
        <v>95.02</v>
      </c>
      <c r="AW133" s="1">
        <v>104.88</v>
      </c>
      <c r="AX133" s="1">
        <v>96.18</v>
      </c>
      <c r="AY133" s="1">
        <v>98.94</v>
      </c>
      <c r="AZ133" s="1">
        <v>98.19</v>
      </c>
      <c r="BA133" s="1">
        <v>100.85</v>
      </c>
      <c r="BB133" s="1">
        <v>92.34</v>
      </c>
      <c r="BC133" s="1">
        <v>101.76</v>
      </c>
      <c r="BD133" s="1">
        <v>88.52</v>
      </c>
      <c r="BE133" s="1">
        <v>87.96</v>
      </c>
      <c r="BF133" s="1">
        <v>93.86</v>
      </c>
      <c r="BG133" s="1">
        <v>95.37</v>
      </c>
    </row>
    <row r="134" spans="1:59" ht="15">
      <c r="A134" s="1" t="s">
        <v>324</v>
      </c>
      <c r="B134" s="1" t="s">
        <v>325</v>
      </c>
      <c r="C134" s="1" t="s">
        <v>66</v>
      </c>
      <c r="D134" s="1" t="s">
        <v>67</v>
      </c>
      <c r="E134" s="1"/>
      <c r="F134" s="1">
        <v>47.44</v>
      </c>
      <c r="G134" s="1">
        <v>49.27</v>
      </c>
      <c r="H134" s="1">
        <v>48.51</v>
      </c>
      <c r="I134" s="1">
        <v>49.69</v>
      </c>
      <c r="J134" s="1">
        <v>54.55</v>
      </c>
      <c r="K134" s="1">
        <v>58.09</v>
      </c>
      <c r="L134" s="1">
        <v>59.56</v>
      </c>
      <c r="M134" s="1">
        <v>61.86</v>
      </c>
      <c r="N134" s="1">
        <v>63.09</v>
      </c>
      <c r="O134" s="1">
        <v>72.180000000000007</v>
      </c>
      <c r="P134" s="1">
        <v>74.7</v>
      </c>
      <c r="Q134" s="1">
        <v>74.84</v>
      </c>
      <c r="R134" s="1">
        <v>76.75</v>
      </c>
      <c r="S134" s="1">
        <v>80.92</v>
      </c>
      <c r="T134" s="1">
        <v>78.11</v>
      </c>
      <c r="U134" s="1">
        <v>81.459999999999994</v>
      </c>
      <c r="V134" s="1">
        <v>82.98</v>
      </c>
      <c r="W134" s="1">
        <v>82.74</v>
      </c>
      <c r="X134" s="1">
        <v>83.42</v>
      </c>
      <c r="Y134" s="1">
        <v>85.62</v>
      </c>
      <c r="Z134" s="1">
        <v>87.57</v>
      </c>
      <c r="AA134" s="1">
        <v>87.93</v>
      </c>
      <c r="AB134" s="1">
        <v>89.15</v>
      </c>
      <c r="AC134" s="1">
        <v>94.77</v>
      </c>
      <c r="AD134" s="1">
        <v>96.6</v>
      </c>
      <c r="AE134" s="1">
        <v>97.63</v>
      </c>
      <c r="AF134" s="1">
        <v>100.04</v>
      </c>
      <c r="AG134" s="1">
        <v>101.96</v>
      </c>
      <c r="AH134" s="1">
        <v>100.82</v>
      </c>
      <c r="AI134" s="1">
        <v>65.48</v>
      </c>
      <c r="AJ134" s="1">
        <v>49.01</v>
      </c>
      <c r="AK134" s="1">
        <v>56</v>
      </c>
      <c r="AL134" s="1">
        <v>56.17</v>
      </c>
      <c r="AM134" s="1">
        <v>44.33</v>
      </c>
      <c r="AN134" s="1">
        <v>44.45</v>
      </c>
      <c r="AO134" s="1">
        <v>54.61</v>
      </c>
      <c r="AP134" s="1">
        <v>77.459999999999994</v>
      </c>
      <c r="AQ134" s="1">
        <v>85.21</v>
      </c>
      <c r="AR134" s="1">
        <v>94.85</v>
      </c>
      <c r="AS134" s="1">
        <v>100.01</v>
      </c>
      <c r="AT134" s="1">
        <v>98.12</v>
      </c>
      <c r="AU134" s="1">
        <v>96.33</v>
      </c>
      <c r="AV134" s="1">
        <v>95.58</v>
      </c>
      <c r="AW134" s="1">
        <v>99.47</v>
      </c>
      <c r="AX134" s="1">
        <v>102.65</v>
      </c>
      <c r="AY134" s="1">
        <v>97.88</v>
      </c>
      <c r="AZ134" s="1">
        <v>113.83</v>
      </c>
      <c r="BA134" s="1">
        <v>107.26</v>
      </c>
      <c r="BB134" s="1">
        <v>98.17</v>
      </c>
      <c r="BC134" s="1">
        <v>99.93</v>
      </c>
      <c r="BD134" s="1">
        <v>102.35</v>
      </c>
      <c r="BE134" s="1">
        <v>109.63</v>
      </c>
      <c r="BF134" s="1">
        <v>105.81</v>
      </c>
      <c r="BG134" s="1">
        <v>104.87</v>
      </c>
    </row>
    <row r="135" spans="1:59" ht="15">
      <c r="A135" s="1" t="s">
        <v>326</v>
      </c>
      <c r="B135" s="1" t="s">
        <v>327</v>
      </c>
      <c r="C135" s="1" t="s">
        <v>66</v>
      </c>
      <c r="D135" s="1" t="s">
        <v>67</v>
      </c>
      <c r="E135" s="1"/>
      <c r="F135" s="1">
        <v>15.85</v>
      </c>
      <c r="G135" s="1">
        <v>17</v>
      </c>
      <c r="H135" s="1">
        <v>15.99</v>
      </c>
      <c r="I135" s="1">
        <v>14.03</v>
      </c>
      <c r="J135" s="1">
        <v>28.97</v>
      </c>
      <c r="K135" s="1">
        <v>28.77</v>
      </c>
      <c r="L135" s="1">
        <v>34.79</v>
      </c>
      <c r="M135" s="1">
        <v>36.47</v>
      </c>
      <c r="N135" s="1">
        <v>25.65</v>
      </c>
      <c r="O135" s="1">
        <v>28.49</v>
      </c>
      <c r="P135" s="1">
        <v>22.26</v>
      </c>
      <c r="Q135" s="1">
        <v>39.4</v>
      </c>
      <c r="R135" s="1">
        <v>51.6</v>
      </c>
      <c r="S135" s="1">
        <v>45.78</v>
      </c>
      <c r="T135" s="1">
        <v>55.04</v>
      </c>
      <c r="U135" s="1">
        <v>60.61</v>
      </c>
      <c r="V135" s="1">
        <v>41.8</v>
      </c>
      <c r="W135" s="1">
        <v>57.02</v>
      </c>
      <c r="X135" s="1">
        <v>52.7</v>
      </c>
      <c r="Y135" s="1">
        <v>62.41</v>
      </c>
      <c r="Z135" s="1">
        <v>63.96</v>
      </c>
      <c r="AA135" s="1">
        <v>67.03</v>
      </c>
      <c r="AB135" s="1">
        <v>72.849999999999994</v>
      </c>
      <c r="AC135" s="1">
        <v>67.569999999999993</v>
      </c>
      <c r="AD135" s="1">
        <v>70.33</v>
      </c>
      <c r="AE135" s="1">
        <v>74.930000000000007</v>
      </c>
      <c r="AF135" s="1">
        <v>71.790000000000006</v>
      </c>
      <c r="AG135" s="1">
        <v>73.56</v>
      </c>
      <c r="AH135" s="1">
        <v>77</v>
      </c>
      <c r="AI135" s="1">
        <v>78.05</v>
      </c>
      <c r="AJ135" s="1">
        <v>79.37</v>
      </c>
      <c r="AK135" s="1">
        <v>78.37</v>
      </c>
      <c r="AL135" s="1">
        <v>81.739999999999995</v>
      </c>
      <c r="AM135" s="1">
        <v>86.16</v>
      </c>
      <c r="AN135" s="1">
        <v>92.79</v>
      </c>
      <c r="AO135" s="1">
        <v>97.02</v>
      </c>
      <c r="AP135" s="1">
        <v>102.37</v>
      </c>
      <c r="AQ135" s="1">
        <v>100.82</v>
      </c>
      <c r="AR135" s="1">
        <v>109.33</v>
      </c>
      <c r="AS135" s="1">
        <v>97.45</v>
      </c>
      <c r="AT135" s="1">
        <v>92</v>
      </c>
      <c r="AU135" s="1">
        <v>100.05</v>
      </c>
      <c r="AV135" s="1">
        <v>103.16</v>
      </c>
      <c r="AW135" s="1">
        <v>98.81</v>
      </c>
      <c r="AX135" s="1">
        <v>100.82</v>
      </c>
      <c r="AY135" s="1">
        <v>100.37</v>
      </c>
      <c r="AZ135" s="1">
        <v>103.76</v>
      </c>
      <c r="BA135" s="1">
        <v>104.38</v>
      </c>
      <c r="BB135" s="1">
        <v>105.22</v>
      </c>
      <c r="BC135" s="1">
        <v>109.29</v>
      </c>
      <c r="BD135" s="1">
        <v>113.1</v>
      </c>
      <c r="BE135" s="1">
        <v>116.21</v>
      </c>
      <c r="BF135" s="1">
        <v>115.72</v>
      </c>
      <c r="BG135" s="1">
        <v>115.33</v>
      </c>
    </row>
    <row r="136" spans="1:59" ht="15">
      <c r="A136" s="1" t="s">
        <v>328</v>
      </c>
      <c r="B136" s="1" t="s">
        <v>329</v>
      </c>
      <c r="C136" s="1" t="s">
        <v>66</v>
      </c>
      <c r="D136" s="1" t="s">
        <v>67</v>
      </c>
      <c r="E136" s="1"/>
      <c r="F136" s="1">
        <v>247.83</v>
      </c>
      <c r="G136" s="1">
        <v>267.08</v>
      </c>
      <c r="H136" s="1">
        <v>271.01</v>
      </c>
      <c r="I136" s="1">
        <v>284.27</v>
      </c>
      <c r="J136" s="1">
        <v>326.73</v>
      </c>
      <c r="K136" s="1">
        <v>322.52999999999997</v>
      </c>
      <c r="L136" s="1">
        <v>320.86</v>
      </c>
      <c r="M136" s="1">
        <v>318.8</v>
      </c>
      <c r="N136" s="1">
        <v>313.02999999999997</v>
      </c>
      <c r="O136" s="1">
        <v>259.77</v>
      </c>
      <c r="P136" s="1">
        <v>260.25</v>
      </c>
      <c r="Q136" s="1">
        <v>261.05</v>
      </c>
      <c r="R136" s="1">
        <v>240.51</v>
      </c>
      <c r="S136" s="1">
        <v>263.43</v>
      </c>
      <c r="T136" s="1">
        <v>226.91</v>
      </c>
      <c r="U136" s="1">
        <v>245.86</v>
      </c>
      <c r="V136" s="1">
        <v>235.28</v>
      </c>
      <c r="W136" s="1">
        <v>259.67</v>
      </c>
      <c r="X136" s="1">
        <v>252.56</v>
      </c>
      <c r="Y136" s="1">
        <v>225.11</v>
      </c>
      <c r="Z136" s="1">
        <v>228.28</v>
      </c>
      <c r="AA136" s="1">
        <v>234.16</v>
      </c>
      <c r="AB136" s="1">
        <v>250.02</v>
      </c>
      <c r="AC136" s="1">
        <v>274.67</v>
      </c>
      <c r="AD136" s="1">
        <v>305.51</v>
      </c>
      <c r="AE136" s="1">
        <v>365</v>
      </c>
      <c r="AF136" s="1">
        <v>319.44</v>
      </c>
      <c r="AG136" s="1">
        <v>405.29</v>
      </c>
      <c r="AH136" s="1">
        <v>367.3</v>
      </c>
      <c r="AI136" s="1">
        <v>393.73</v>
      </c>
      <c r="AJ136" s="1">
        <v>341.54</v>
      </c>
      <c r="AK136" s="1">
        <v>390.14</v>
      </c>
      <c r="AL136" s="1">
        <v>396.21</v>
      </c>
      <c r="AM136" s="1">
        <v>321.83999999999997</v>
      </c>
      <c r="AN136" s="1">
        <v>365.42</v>
      </c>
      <c r="AO136" s="1">
        <v>348.97</v>
      </c>
      <c r="AP136" s="1">
        <v>306.14999999999998</v>
      </c>
      <c r="AQ136" s="1">
        <v>263.42</v>
      </c>
      <c r="AR136" s="1">
        <v>182.92</v>
      </c>
      <c r="AS136" s="1">
        <v>154.79</v>
      </c>
      <c r="AT136" s="1">
        <v>124.8</v>
      </c>
      <c r="AU136" s="1">
        <v>149.44</v>
      </c>
      <c r="AV136" s="1">
        <v>121.2</v>
      </c>
      <c r="AW136" s="1">
        <v>114.71</v>
      </c>
      <c r="AX136" s="1">
        <v>87.99</v>
      </c>
      <c r="AY136" s="1">
        <v>97.3</v>
      </c>
      <c r="AZ136" s="1">
        <v>90.84</v>
      </c>
      <c r="BA136" s="1">
        <v>113.27</v>
      </c>
      <c r="BB136" s="1">
        <v>105.05</v>
      </c>
      <c r="BC136" s="1">
        <v>76.36</v>
      </c>
      <c r="BD136" s="1">
        <v>68.5</v>
      </c>
      <c r="BE136" s="1">
        <v>65.680000000000007</v>
      </c>
      <c r="BF136" s="1">
        <v>48.28</v>
      </c>
      <c r="BG136" s="1">
        <v>49.83</v>
      </c>
    </row>
    <row r="137" spans="1:59" ht="15">
      <c r="A137" s="1" t="s">
        <v>330</v>
      </c>
      <c r="B137" s="1" t="s">
        <v>331</v>
      </c>
      <c r="C137" s="1" t="s">
        <v>66</v>
      </c>
      <c r="D137" s="1" t="s">
        <v>67</v>
      </c>
      <c r="E137" s="1"/>
      <c r="F137" s="1">
        <v>28.691459448817383</v>
      </c>
      <c r="G137" s="1">
        <v>29.589498928322612</v>
      </c>
      <c r="H137" s="1">
        <v>30.33182341684881</v>
      </c>
      <c r="I137" s="1">
        <v>31.808343477142525</v>
      </c>
      <c r="J137" s="1">
        <v>34.325082992494295</v>
      </c>
      <c r="K137" s="1">
        <v>33.755580888297288</v>
      </c>
      <c r="L137" s="1">
        <v>35.99479511104655</v>
      </c>
      <c r="M137" s="1">
        <v>35.594784800159452</v>
      </c>
      <c r="N137" s="1">
        <v>36.079931297778884</v>
      </c>
      <c r="O137" s="1">
        <v>38.436349398723678</v>
      </c>
      <c r="P137" s="1">
        <v>39.782974217926039</v>
      </c>
      <c r="Q137" s="1">
        <v>39.64839010387152</v>
      </c>
      <c r="R137" s="1">
        <v>40.01453616399192</v>
      </c>
      <c r="S137" s="1">
        <v>43.331189135763495</v>
      </c>
      <c r="T137" s="1">
        <v>43.21744044324133</v>
      </c>
      <c r="U137" s="1">
        <v>43.95205889504772</v>
      </c>
      <c r="V137" s="1">
        <v>47.115283094616451</v>
      </c>
      <c r="W137" s="1">
        <v>48.040798667735295</v>
      </c>
      <c r="X137" s="1">
        <v>49.106472629630595</v>
      </c>
      <c r="Y137" s="1">
        <v>50.512987105093799</v>
      </c>
      <c r="Z137" s="1">
        <v>53.549428979271511</v>
      </c>
      <c r="AA137" s="1">
        <v>54.79257596274882</v>
      </c>
      <c r="AB137" s="1">
        <v>53.439702301293863</v>
      </c>
      <c r="AC137" s="1">
        <v>57.29691581205757</v>
      </c>
      <c r="AD137" s="1">
        <v>60.296723110828403</v>
      </c>
      <c r="AE137" s="1">
        <v>58.303822795698309</v>
      </c>
      <c r="AF137" s="1">
        <v>61.672320708408179</v>
      </c>
      <c r="AG137" s="1">
        <v>63.680162385537599</v>
      </c>
      <c r="AH137" s="1">
        <v>63.798509038392687</v>
      </c>
      <c r="AI137" s="1">
        <v>63.748088522318994</v>
      </c>
      <c r="AJ137" s="1">
        <v>64.771440405557954</v>
      </c>
      <c r="AK137" s="1">
        <v>66.770652010189153</v>
      </c>
      <c r="AL137" s="1">
        <v>65.383389815573381</v>
      </c>
      <c r="AM137" s="1">
        <v>69.698905741896624</v>
      </c>
      <c r="AN137" s="1">
        <v>72.591739531492522</v>
      </c>
      <c r="AO137" s="1">
        <v>73.11482856557015</v>
      </c>
      <c r="AP137" s="1">
        <v>75.908087815589994</v>
      </c>
      <c r="AQ137" s="1">
        <v>77.719825231607629</v>
      </c>
      <c r="AR137" s="1">
        <v>81.550764234116585</v>
      </c>
      <c r="AS137" s="1">
        <v>82.540177067137336</v>
      </c>
      <c r="AT137" s="1">
        <v>87.09967645211313</v>
      </c>
      <c r="AU137" s="1">
        <v>89.146729511442615</v>
      </c>
      <c r="AV137" s="1">
        <v>95.77025113774026</v>
      </c>
      <c r="AW137" s="1">
        <v>98.000319240399165</v>
      </c>
      <c r="AX137" s="1">
        <v>99.115836400112741</v>
      </c>
      <c r="AY137" s="1">
        <v>102.88384435948807</v>
      </c>
      <c r="AZ137" s="1">
        <v>110.56622702149124</v>
      </c>
      <c r="BA137" s="1">
        <v>114.53901735082161</v>
      </c>
      <c r="BB137" s="1">
        <v>108.27772339135836</v>
      </c>
      <c r="BC137" s="1">
        <v>119.77387137629509</v>
      </c>
      <c r="BD137" s="1">
        <v>124.54020222445746</v>
      </c>
      <c r="BE137" s="1">
        <v>120.96355528024071</v>
      </c>
      <c r="BF137" s="1">
        <v>131.13306980030225</v>
      </c>
      <c r="BG137" s="1"/>
    </row>
    <row r="138" spans="1:59" ht="15">
      <c r="A138" s="1" t="s">
        <v>332</v>
      </c>
      <c r="B138" s="1" t="s">
        <v>333</v>
      </c>
      <c r="C138" s="1" t="s">
        <v>66</v>
      </c>
      <c r="D138" s="1" t="s">
        <v>67</v>
      </c>
      <c r="E138" s="1"/>
      <c r="F138" s="1">
        <v>34.532327351066812</v>
      </c>
      <c r="G138" s="1">
        <v>35.352769240745367</v>
      </c>
      <c r="H138" s="1">
        <v>37.100573670966348</v>
      </c>
      <c r="I138" s="1">
        <v>37.971894673258937</v>
      </c>
      <c r="J138" s="1">
        <v>38.016031356446206</v>
      </c>
      <c r="K138" s="1">
        <v>37.494142896041268</v>
      </c>
      <c r="L138" s="1">
        <v>40.787502548815247</v>
      </c>
      <c r="M138" s="1">
        <v>41.339573069019792</v>
      </c>
      <c r="N138" s="1">
        <v>43.043281936025984</v>
      </c>
      <c r="O138" s="1">
        <v>44.029184364661276</v>
      </c>
      <c r="P138" s="1">
        <v>43.53837014285277</v>
      </c>
      <c r="Q138" s="1">
        <v>42.976525529795957</v>
      </c>
      <c r="R138" s="1">
        <v>44.496849288023867</v>
      </c>
      <c r="S138" s="1">
        <v>45.453397040548225</v>
      </c>
      <c r="T138" s="1">
        <v>47.623362783374546</v>
      </c>
      <c r="U138" s="1">
        <v>47.146057095555271</v>
      </c>
      <c r="V138" s="1">
        <v>47.544914598302967</v>
      </c>
      <c r="W138" s="1">
        <v>48.616511049584545</v>
      </c>
      <c r="X138" s="1">
        <v>47.127915711333401</v>
      </c>
      <c r="Y138" s="1">
        <v>49.590101161611798</v>
      </c>
      <c r="Z138" s="1">
        <v>51.306574664923303</v>
      </c>
      <c r="AA138" s="1">
        <v>52.220966969298033</v>
      </c>
      <c r="AB138" s="1">
        <v>53.740822209051636</v>
      </c>
      <c r="AC138" s="1">
        <v>53.022479964978722</v>
      </c>
      <c r="AD138" s="1">
        <v>55.737244223179658</v>
      </c>
      <c r="AE138" s="1">
        <v>56.968099573932278</v>
      </c>
      <c r="AF138" s="1">
        <v>56.603875056490118</v>
      </c>
      <c r="AG138" s="1">
        <v>58.701296445445017</v>
      </c>
      <c r="AH138" s="1">
        <v>60.121835737123845</v>
      </c>
      <c r="AI138" s="1">
        <v>60.553847152227569</v>
      </c>
      <c r="AJ138" s="1">
        <v>62.828946696204575</v>
      </c>
      <c r="AK138" s="1">
        <v>62.904573801952147</v>
      </c>
      <c r="AL138" s="1">
        <v>64.244640198301752</v>
      </c>
      <c r="AM138" s="1">
        <v>64.792449559504021</v>
      </c>
      <c r="AN138" s="1">
        <v>66.743842354845043</v>
      </c>
      <c r="AO138" s="1">
        <v>70.776592854852268</v>
      </c>
      <c r="AP138" s="1">
        <v>70.907224863612385</v>
      </c>
      <c r="AQ138" s="1">
        <v>73.789765255923101</v>
      </c>
      <c r="AR138" s="1">
        <v>78.397979873560246</v>
      </c>
      <c r="AS138" s="1">
        <v>80.357456271196398</v>
      </c>
      <c r="AT138" s="1">
        <v>84.732224668834277</v>
      </c>
      <c r="AU138" s="1">
        <v>87.254476604362296</v>
      </c>
      <c r="AV138" s="1">
        <v>91.448782158953279</v>
      </c>
      <c r="AW138" s="1">
        <v>93.526376228001212</v>
      </c>
      <c r="AX138" s="1">
        <v>100.75805520700852</v>
      </c>
      <c r="AY138" s="1">
        <v>105.71556856499021</v>
      </c>
      <c r="AZ138" s="1">
        <v>109.02533885104219</v>
      </c>
      <c r="BA138" s="1">
        <v>115.87189236519876</v>
      </c>
      <c r="BB138" s="1">
        <v>121.46837372433721</v>
      </c>
      <c r="BC138" s="1">
        <v>128.53022735819084</v>
      </c>
      <c r="BD138" s="1">
        <v>131.35478983990632</v>
      </c>
      <c r="BE138" s="1">
        <v>134.40736715741536</v>
      </c>
      <c r="BF138" s="1">
        <v>138.52422321435836</v>
      </c>
      <c r="BG138" s="1"/>
    </row>
    <row r="139" spans="1:59" ht="15">
      <c r="A139" s="1" t="s">
        <v>334</v>
      </c>
      <c r="B139" s="1" t="s">
        <v>335</v>
      </c>
      <c r="C139" s="1" t="s">
        <v>66</v>
      </c>
      <c r="D139" s="1" t="s">
        <v>67</v>
      </c>
      <c r="E139" s="1"/>
      <c r="F139" s="1">
        <v>37.825797789833615</v>
      </c>
      <c r="G139" s="1">
        <v>39.264721088079511</v>
      </c>
      <c r="H139" s="1">
        <v>40.177964085353537</v>
      </c>
      <c r="I139" s="1">
        <v>41.643241819495223</v>
      </c>
      <c r="J139" s="1">
        <v>41.382777428984681</v>
      </c>
      <c r="K139" s="1">
        <v>42.480417360743971</v>
      </c>
      <c r="L139" s="1">
        <v>44.851921889526984</v>
      </c>
      <c r="M139" s="1">
        <v>45.099943466330764</v>
      </c>
      <c r="N139" s="1">
        <v>48.01370577331744</v>
      </c>
      <c r="O139" s="1">
        <v>49.21221682857086</v>
      </c>
      <c r="P139" s="1">
        <v>50.465798496127029</v>
      </c>
      <c r="Q139" s="1">
        <v>50.639290444288598</v>
      </c>
      <c r="R139" s="1">
        <v>51.487571558041417</v>
      </c>
      <c r="S139" s="1">
        <v>54.158909289709648</v>
      </c>
      <c r="T139" s="1">
        <v>56.022831567410442</v>
      </c>
      <c r="U139" s="1">
        <v>56.757973448055004</v>
      </c>
      <c r="V139" s="1">
        <v>55.771822766307153</v>
      </c>
      <c r="W139" s="1">
        <v>56.91516183774727</v>
      </c>
      <c r="X139" s="1">
        <v>55.660713120250016</v>
      </c>
      <c r="Y139" s="1">
        <v>56.421803950748263</v>
      </c>
      <c r="Z139" s="1">
        <v>58.882752661264547</v>
      </c>
      <c r="AA139" s="1">
        <v>59.038362243601398</v>
      </c>
      <c r="AB139" s="1">
        <v>60.413257570327332</v>
      </c>
      <c r="AC139" s="1">
        <v>60.102631536832185</v>
      </c>
      <c r="AD139" s="1">
        <v>63.237204718989027</v>
      </c>
      <c r="AE139" s="1">
        <v>64.957515918885932</v>
      </c>
      <c r="AF139" s="1">
        <v>65.27108819670822</v>
      </c>
      <c r="AG139" s="1">
        <v>68.369892333534324</v>
      </c>
      <c r="AH139" s="1">
        <v>70.115630527847756</v>
      </c>
      <c r="AI139" s="1">
        <v>71.045699039028264</v>
      </c>
      <c r="AJ139" s="1">
        <v>75.346773604359811</v>
      </c>
      <c r="AK139" s="1">
        <v>72.133262211273262</v>
      </c>
      <c r="AL139" s="1">
        <v>74.099037499344192</v>
      </c>
      <c r="AM139" s="1">
        <v>73.412832182631277</v>
      </c>
      <c r="AN139" s="1">
        <v>72.875818686338789</v>
      </c>
      <c r="AO139" s="1">
        <v>77.380945445324144</v>
      </c>
      <c r="AP139" s="1">
        <v>78.227218843311675</v>
      </c>
      <c r="AQ139" s="1">
        <v>81.770139830300735</v>
      </c>
      <c r="AR139" s="1">
        <v>83.779174409219323</v>
      </c>
      <c r="AS139" s="1">
        <v>83.377497500590891</v>
      </c>
      <c r="AT139" s="1">
        <v>88.950034662834895</v>
      </c>
      <c r="AU139" s="1">
        <v>91.202189079421899</v>
      </c>
      <c r="AV139" s="1">
        <v>93.982637472665459</v>
      </c>
      <c r="AW139" s="1">
        <v>96.883986063003334</v>
      </c>
      <c r="AX139" s="1">
        <v>100.16116080145933</v>
      </c>
      <c r="AY139" s="1">
        <v>102.95485313553723</v>
      </c>
      <c r="AZ139" s="1">
        <v>103.67979154428868</v>
      </c>
      <c r="BA139" s="1">
        <v>110.13849966462168</v>
      </c>
      <c r="BB139" s="1">
        <v>115.37997059255365</v>
      </c>
      <c r="BC139" s="1">
        <v>124.12378908236069</v>
      </c>
      <c r="BD139" s="1">
        <v>125.84848682002952</v>
      </c>
      <c r="BE139" s="1">
        <v>133.95418326864731</v>
      </c>
      <c r="BF139" s="1">
        <v>135.25425912624397</v>
      </c>
      <c r="BG139" s="1"/>
    </row>
    <row r="140" spans="1:59" ht="15">
      <c r="A140" s="1" t="s">
        <v>336</v>
      </c>
      <c r="B140" s="1" t="s">
        <v>337</v>
      </c>
      <c r="C140" s="1" t="s">
        <v>66</v>
      </c>
      <c r="D140" s="1" t="s">
        <v>67</v>
      </c>
      <c r="E140" s="1"/>
      <c r="F140" s="1">
        <v>66.14</v>
      </c>
      <c r="G140" s="1">
        <v>50.88</v>
      </c>
      <c r="H140" s="1">
        <v>35.61</v>
      </c>
      <c r="I140" s="1">
        <v>55.97</v>
      </c>
      <c r="J140" s="1">
        <v>50.88</v>
      </c>
      <c r="K140" s="1">
        <v>40.700000000000003</v>
      </c>
      <c r="L140" s="1">
        <v>30.53</v>
      </c>
      <c r="M140" s="1">
        <v>61.05</v>
      </c>
      <c r="N140" s="1">
        <v>45.79</v>
      </c>
      <c r="O140" s="1">
        <v>61.05</v>
      </c>
      <c r="P140" s="1">
        <v>35.61</v>
      </c>
      <c r="Q140" s="1">
        <v>35.61</v>
      </c>
      <c r="R140" s="1">
        <v>55.97</v>
      </c>
      <c r="S140" s="1">
        <v>35.61</v>
      </c>
      <c r="T140" s="1">
        <v>50.88</v>
      </c>
      <c r="U140" s="1">
        <v>50.88</v>
      </c>
      <c r="V140" s="1">
        <v>45.79</v>
      </c>
      <c r="W140" s="1">
        <v>30.53</v>
      </c>
      <c r="X140" s="1">
        <v>45.79</v>
      </c>
      <c r="Y140" s="1">
        <v>35.61</v>
      </c>
      <c r="Z140" s="1">
        <v>25.44</v>
      </c>
      <c r="AA140" s="1">
        <v>66.14</v>
      </c>
      <c r="AB140" s="1">
        <v>66.14</v>
      </c>
      <c r="AC140" s="1">
        <v>40.700000000000003</v>
      </c>
      <c r="AD140" s="1">
        <v>30.53</v>
      </c>
      <c r="AE140" s="1">
        <v>81.41</v>
      </c>
      <c r="AF140" s="1">
        <v>50.88</v>
      </c>
      <c r="AG140" s="1">
        <v>50.88</v>
      </c>
      <c r="AH140" s="1">
        <v>61.05</v>
      </c>
      <c r="AI140" s="1">
        <v>66.14</v>
      </c>
      <c r="AJ140" s="1">
        <v>68.78</v>
      </c>
      <c r="AK140" s="1">
        <v>71.23</v>
      </c>
      <c r="AL140" s="1">
        <v>76.319999999999993</v>
      </c>
      <c r="AM140" s="1">
        <v>80.41</v>
      </c>
      <c r="AN140" s="1">
        <v>83.73</v>
      </c>
      <c r="AO140" s="1">
        <v>86.65</v>
      </c>
      <c r="AP140" s="1">
        <v>89.19</v>
      </c>
      <c r="AQ140" s="1">
        <v>91.38</v>
      </c>
      <c r="AR140" s="1">
        <v>93.25</v>
      </c>
      <c r="AS140" s="1">
        <v>94.83</v>
      </c>
      <c r="AT140" s="1">
        <v>96.14</v>
      </c>
      <c r="AU140" s="1">
        <v>97.23</v>
      </c>
      <c r="AV140" s="1">
        <v>98.12</v>
      </c>
      <c r="AW140" s="1">
        <v>98.84</v>
      </c>
      <c r="AX140" s="1">
        <v>99.41</v>
      </c>
      <c r="AY140" s="1">
        <v>101.76</v>
      </c>
      <c r="AZ140" s="1">
        <v>100.1</v>
      </c>
      <c r="BA140" s="1">
        <v>100.26</v>
      </c>
      <c r="BB140" s="1">
        <v>100.35</v>
      </c>
      <c r="BC140" s="1">
        <v>100.39</v>
      </c>
      <c r="BD140" s="1">
        <v>100.39</v>
      </c>
      <c r="BE140" s="1">
        <v>99.21</v>
      </c>
      <c r="BF140" s="1">
        <v>100.38</v>
      </c>
      <c r="BG140" s="1">
        <v>104.91</v>
      </c>
    </row>
    <row r="141" spans="1:59" ht="15">
      <c r="A141" s="1" t="s">
        <v>338</v>
      </c>
      <c r="B141" s="1" t="s">
        <v>339</v>
      </c>
      <c r="C141" s="1" t="s">
        <v>66</v>
      </c>
      <c r="D141" s="1" t="s">
        <v>67</v>
      </c>
      <c r="E141" s="1"/>
      <c r="F141" s="1">
        <v>48.47</v>
      </c>
      <c r="G141" s="1">
        <v>51.27</v>
      </c>
      <c r="H141" s="1">
        <v>52.58</v>
      </c>
      <c r="I141" s="1">
        <v>54.9</v>
      </c>
      <c r="J141" s="1">
        <v>51.1</v>
      </c>
      <c r="K141" s="1">
        <v>52.61</v>
      </c>
      <c r="L141" s="1">
        <v>58.48</v>
      </c>
      <c r="M141" s="1">
        <v>60.93</v>
      </c>
      <c r="N141" s="1">
        <v>60.7</v>
      </c>
      <c r="O141" s="1">
        <v>64.22</v>
      </c>
      <c r="P141" s="1">
        <v>62.55</v>
      </c>
      <c r="Q141" s="1">
        <v>61.48</v>
      </c>
      <c r="R141" s="1">
        <v>61.46</v>
      </c>
      <c r="S141" s="1">
        <v>66.34</v>
      </c>
      <c r="T141" s="1">
        <v>69.06</v>
      </c>
      <c r="U141" s="1">
        <v>69.38</v>
      </c>
      <c r="V141" s="1">
        <v>71.489999999999995</v>
      </c>
      <c r="W141" s="1">
        <v>75.77</v>
      </c>
      <c r="X141" s="1">
        <v>85.51</v>
      </c>
      <c r="Y141" s="1">
        <v>89.45</v>
      </c>
      <c r="Z141" s="1">
        <v>86.38</v>
      </c>
      <c r="AA141" s="1">
        <v>82.08</v>
      </c>
      <c r="AB141" s="1">
        <v>92.49</v>
      </c>
      <c r="AC141" s="1">
        <v>87.47</v>
      </c>
      <c r="AD141" s="1">
        <v>91.14</v>
      </c>
      <c r="AE141" s="1">
        <v>92.54</v>
      </c>
      <c r="AF141" s="1">
        <v>79.59</v>
      </c>
      <c r="AG141" s="1">
        <v>85.22</v>
      </c>
      <c r="AH141" s="1">
        <v>79.52</v>
      </c>
      <c r="AI141" s="1">
        <v>87.04</v>
      </c>
      <c r="AJ141" s="1">
        <v>83.05</v>
      </c>
      <c r="AK141" s="1">
        <v>79.38</v>
      </c>
      <c r="AL141" s="1">
        <v>86.68</v>
      </c>
      <c r="AM141" s="1">
        <v>92.18</v>
      </c>
      <c r="AN141" s="1">
        <v>94.55</v>
      </c>
      <c r="AO141" s="1">
        <v>84.8</v>
      </c>
      <c r="AP141" s="1">
        <v>87.47</v>
      </c>
      <c r="AQ141" s="1">
        <v>91.28</v>
      </c>
      <c r="AR141" s="1">
        <v>95.06</v>
      </c>
      <c r="AS141" s="1">
        <v>96.42</v>
      </c>
      <c r="AT141" s="1">
        <v>91.9</v>
      </c>
      <c r="AU141" s="1">
        <v>94.27</v>
      </c>
      <c r="AV141" s="1">
        <v>97.18</v>
      </c>
      <c r="AW141" s="1">
        <v>92.87</v>
      </c>
      <c r="AX141" s="1">
        <v>101.92</v>
      </c>
      <c r="AY141" s="1">
        <v>105.21</v>
      </c>
      <c r="AZ141" s="1">
        <v>103.32</v>
      </c>
      <c r="BA141" s="1">
        <v>115.7</v>
      </c>
      <c r="BB141" s="1">
        <v>112.19</v>
      </c>
      <c r="BC141" s="1">
        <v>124.56</v>
      </c>
      <c r="BD141" s="1">
        <v>119.74</v>
      </c>
      <c r="BE141" s="1">
        <v>122.04</v>
      </c>
      <c r="BF141" s="1">
        <v>135.13</v>
      </c>
      <c r="BG141" s="1">
        <v>119.82</v>
      </c>
    </row>
    <row r="142" spans="1:59" ht="15">
      <c r="A142" s="1" t="s">
        <v>340</v>
      </c>
      <c r="B142" s="1" t="s">
        <v>341</v>
      </c>
      <c r="C142" s="1" t="s">
        <v>66</v>
      </c>
      <c r="D142" s="1" t="s">
        <v>67</v>
      </c>
      <c r="E142" s="1"/>
      <c r="F142" s="1">
        <v>28.431468141424457</v>
      </c>
      <c r="G142" s="1">
        <v>29.381781587916262</v>
      </c>
      <c r="H142" s="1">
        <v>30.397003402594308</v>
      </c>
      <c r="I142" s="1">
        <v>31.335799573294228</v>
      </c>
      <c r="J142" s="1">
        <v>30.672550756856332</v>
      </c>
      <c r="K142" s="1">
        <v>30.181212863942907</v>
      </c>
      <c r="L142" s="1">
        <v>32.094298796924981</v>
      </c>
      <c r="M142" s="1">
        <v>33.779868203227174</v>
      </c>
      <c r="N142" s="1">
        <v>34.895748460558437</v>
      </c>
      <c r="O142" s="1">
        <v>36.69678947567963</v>
      </c>
      <c r="P142" s="1">
        <v>37.064945918380076</v>
      </c>
      <c r="Q142" s="1">
        <v>35.750041482504891</v>
      </c>
      <c r="R142" s="1">
        <v>37.773086348378229</v>
      </c>
      <c r="S142" s="1">
        <v>38.162615322195258</v>
      </c>
      <c r="T142" s="1">
        <v>40.364743817544316</v>
      </c>
      <c r="U142" s="1">
        <v>40.055175231320099</v>
      </c>
      <c r="V142" s="1">
        <v>42.07928981849328</v>
      </c>
      <c r="W142" s="1">
        <v>43.552672242240035</v>
      </c>
      <c r="X142" s="1">
        <v>42.904914480213236</v>
      </c>
      <c r="Y142" s="1">
        <v>44.951242134431318</v>
      </c>
      <c r="Z142" s="1">
        <v>47.070940954636313</v>
      </c>
      <c r="AA142" s="1">
        <v>47.23966148130156</v>
      </c>
      <c r="AB142" s="1">
        <v>50.008636487706966</v>
      </c>
      <c r="AC142" s="1">
        <v>51.432700266814948</v>
      </c>
      <c r="AD142" s="1">
        <v>53.236067541892041</v>
      </c>
      <c r="AE142" s="1">
        <v>54.867045618264889</v>
      </c>
      <c r="AF142" s="1">
        <v>54.091514168121719</v>
      </c>
      <c r="AG142" s="1">
        <v>58.370127814132097</v>
      </c>
      <c r="AH142" s="1">
        <v>61.581069464229387</v>
      </c>
      <c r="AI142" s="1">
        <v>63.396574180477138</v>
      </c>
      <c r="AJ142" s="1">
        <v>65.712371227026296</v>
      </c>
      <c r="AK142" s="1">
        <v>69.975874789387447</v>
      </c>
      <c r="AL142" s="1">
        <v>72.371683114204359</v>
      </c>
      <c r="AM142" s="1">
        <v>72.705427493547106</v>
      </c>
      <c r="AN142" s="1">
        <v>75.554106056575534</v>
      </c>
      <c r="AO142" s="1">
        <v>78.928865582729514</v>
      </c>
      <c r="AP142" s="1">
        <v>78.743127778105475</v>
      </c>
      <c r="AQ142" s="1">
        <v>80.670861935055257</v>
      </c>
      <c r="AR142" s="1">
        <v>83.963173857430064</v>
      </c>
      <c r="AS142" s="1">
        <v>85.096289406625672</v>
      </c>
      <c r="AT142" s="1">
        <v>86.991985564707377</v>
      </c>
      <c r="AU142" s="1">
        <v>85.64387003957124</v>
      </c>
      <c r="AV142" s="1">
        <v>92.466827468262011</v>
      </c>
      <c r="AW142" s="1">
        <v>94.823868087336209</v>
      </c>
      <c r="AX142" s="1">
        <v>99.947402441135281</v>
      </c>
      <c r="AY142" s="1">
        <v>105.22872947152882</v>
      </c>
      <c r="AZ142" s="1">
        <v>108.98341300985514</v>
      </c>
      <c r="BA142" s="1">
        <v>114.10862236297018</v>
      </c>
      <c r="BB142" s="1">
        <v>113.02923385159377</v>
      </c>
      <c r="BC142" s="1">
        <v>118.92534168669191</v>
      </c>
      <c r="BD142" s="1">
        <v>125.04857275572776</v>
      </c>
      <c r="BE142" s="1">
        <v>128.12893600370478</v>
      </c>
      <c r="BF142" s="1">
        <v>133.00877357256581</v>
      </c>
      <c r="BG142" s="1"/>
    </row>
    <row r="143" spans="1:59" ht="15">
      <c r="A143" s="1" t="s">
        <v>342</v>
      </c>
      <c r="B143" s="1" t="s">
        <v>343</v>
      </c>
      <c r="C143" s="1" t="s">
        <v>66</v>
      </c>
      <c r="D143" s="1" t="s">
        <v>67</v>
      </c>
      <c r="E143" s="1"/>
      <c r="F143" s="1">
        <v>25.644239984859219</v>
      </c>
      <c r="G143" s="1">
        <v>26.564673609175241</v>
      </c>
      <c r="H143" s="1">
        <v>27.513359235407837</v>
      </c>
      <c r="I143" s="1">
        <v>28.579290750798293</v>
      </c>
      <c r="J143" s="1">
        <v>29.409598502205945</v>
      </c>
      <c r="K143" s="1">
        <v>30.061216225755874</v>
      </c>
      <c r="L143" s="1">
        <v>31.386589328087382</v>
      </c>
      <c r="M143" s="1">
        <v>32.063145708227836</v>
      </c>
      <c r="N143" s="1">
        <v>32.834118463048945</v>
      </c>
      <c r="O143" s="1">
        <v>34.522682372581329</v>
      </c>
      <c r="P143" s="1">
        <v>35.523493259046106</v>
      </c>
      <c r="Q143" s="1">
        <v>34.927001126175057</v>
      </c>
      <c r="R143" s="1">
        <v>36.732243686901676</v>
      </c>
      <c r="S143" s="1">
        <v>37.870252968570611</v>
      </c>
      <c r="T143" s="1">
        <v>39.149611367828463</v>
      </c>
      <c r="U143" s="1">
        <v>39.577743396948776</v>
      </c>
      <c r="V143" s="1">
        <v>40.823499957485126</v>
      </c>
      <c r="W143" s="1">
        <v>43.002017904754254</v>
      </c>
      <c r="X143" s="1">
        <v>43.121415162176582</v>
      </c>
      <c r="Y143" s="1">
        <v>44.271779599124415</v>
      </c>
      <c r="Z143" s="1">
        <v>46.550788748412543</v>
      </c>
      <c r="AA143" s="1">
        <v>48.361826469430355</v>
      </c>
      <c r="AB143" s="1">
        <v>50.15398455345737</v>
      </c>
      <c r="AC143" s="1">
        <v>52.883197990699273</v>
      </c>
      <c r="AD143" s="1">
        <v>53.741775717205762</v>
      </c>
      <c r="AE143" s="1">
        <v>54.654907032451476</v>
      </c>
      <c r="AF143" s="1">
        <v>55.55162287730581</v>
      </c>
      <c r="AG143" s="1">
        <v>58.151039080916412</v>
      </c>
      <c r="AH143" s="1">
        <v>59.839564553824047</v>
      </c>
      <c r="AI143" s="1">
        <v>61.903816803756087</v>
      </c>
      <c r="AJ143" s="1">
        <v>63.523251320910198</v>
      </c>
      <c r="AK143" s="1">
        <v>67.190937082059364</v>
      </c>
      <c r="AL143" s="1">
        <v>69.224293899985568</v>
      </c>
      <c r="AM143" s="1">
        <v>69.947306604142284</v>
      </c>
      <c r="AN143" s="1">
        <v>72.853815946460657</v>
      </c>
      <c r="AO143" s="1">
        <v>76.507969580993105</v>
      </c>
      <c r="AP143" s="1">
        <v>77.801969606189331</v>
      </c>
      <c r="AQ143" s="1">
        <v>79.023844331115455</v>
      </c>
      <c r="AR143" s="1">
        <v>82.258064200383629</v>
      </c>
      <c r="AS143" s="1">
        <v>84.451854651190132</v>
      </c>
      <c r="AT143" s="1">
        <v>87.288652484435985</v>
      </c>
      <c r="AU143" s="1">
        <v>88.888396583342043</v>
      </c>
      <c r="AV143" s="1">
        <v>92.596346471478853</v>
      </c>
      <c r="AW143" s="1">
        <v>96.58863832879355</v>
      </c>
      <c r="AX143" s="1">
        <v>99.907786138810792</v>
      </c>
      <c r="AY143" s="1">
        <v>103.49199664930738</v>
      </c>
      <c r="AZ143" s="1">
        <v>107.47535835298027</v>
      </c>
      <c r="BA143" s="1">
        <v>113.04073698099846</v>
      </c>
      <c r="BB143" s="1">
        <v>112.68273569075264</v>
      </c>
      <c r="BC143" s="1">
        <v>117.34238814227021</v>
      </c>
      <c r="BD143" s="1">
        <v>124.16092519340714</v>
      </c>
      <c r="BE143" s="1">
        <v>125.80604297576609</v>
      </c>
      <c r="BF143" s="1">
        <v>130.98449570800113</v>
      </c>
      <c r="BG143" s="1"/>
    </row>
    <row r="144" spans="1:59" ht="15">
      <c r="A144" s="1" t="s">
        <v>344</v>
      </c>
      <c r="B144" s="1" t="s">
        <v>345</v>
      </c>
      <c r="C144" s="1" t="s">
        <v>66</v>
      </c>
      <c r="D144" s="1" t="s">
        <v>67</v>
      </c>
      <c r="E144" s="1"/>
      <c r="F144" s="1">
        <v>94.08</v>
      </c>
      <c r="G144" s="1">
        <v>91.13</v>
      </c>
      <c r="H144" s="1">
        <v>90.6</v>
      </c>
      <c r="I144" s="1">
        <v>90.91</v>
      </c>
      <c r="J144" s="1">
        <v>89.16</v>
      </c>
      <c r="K144" s="1">
        <v>94.44</v>
      </c>
      <c r="L144" s="1">
        <v>91.43</v>
      </c>
      <c r="M144" s="1">
        <v>89.89</v>
      </c>
      <c r="N144" s="1">
        <v>90.11</v>
      </c>
      <c r="O144" s="1">
        <v>83.13</v>
      </c>
      <c r="P144" s="1">
        <v>89.07</v>
      </c>
      <c r="Q144" s="1">
        <v>53.94</v>
      </c>
      <c r="R144" s="1">
        <v>74.739999999999995</v>
      </c>
      <c r="S144" s="1">
        <v>119.47</v>
      </c>
      <c r="T144" s="1">
        <v>89.96</v>
      </c>
      <c r="U144" s="1">
        <v>73.72</v>
      </c>
      <c r="V144" s="1">
        <v>137.27000000000001</v>
      </c>
      <c r="W144" s="1">
        <v>135.93</v>
      </c>
      <c r="X144" s="1">
        <v>115.65</v>
      </c>
      <c r="Y144" s="1">
        <v>96.39</v>
      </c>
      <c r="Z144" s="1">
        <v>88.02</v>
      </c>
      <c r="AA144" s="1">
        <v>77.34</v>
      </c>
      <c r="AB144" s="1">
        <v>74.66</v>
      </c>
      <c r="AC144" s="1">
        <v>78.14</v>
      </c>
      <c r="AD144" s="1">
        <v>92.81</v>
      </c>
      <c r="AE144" s="1">
        <v>82.8</v>
      </c>
      <c r="AF144" s="1">
        <v>87.75</v>
      </c>
      <c r="AG144" s="1">
        <v>123.55</v>
      </c>
      <c r="AH144" s="1">
        <v>117.92</v>
      </c>
      <c r="AI144" s="1">
        <v>130.94</v>
      </c>
      <c r="AJ144" s="1">
        <v>65.67</v>
      </c>
      <c r="AK144" s="1">
        <v>75.66</v>
      </c>
      <c r="AL144" s="1">
        <v>95.39</v>
      </c>
      <c r="AM144" s="1">
        <v>126.02</v>
      </c>
      <c r="AN144" s="1">
        <v>77.64</v>
      </c>
      <c r="AO144" s="1">
        <v>142.53</v>
      </c>
      <c r="AP144" s="1">
        <v>136.07</v>
      </c>
      <c r="AQ144" s="1">
        <v>115.86</v>
      </c>
      <c r="AR144" s="1">
        <v>121.28</v>
      </c>
      <c r="AS144" s="1">
        <v>115.76</v>
      </c>
      <c r="AT144" s="1">
        <v>150.12</v>
      </c>
      <c r="AU144" s="1">
        <v>110.89</v>
      </c>
      <c r="AV144" s="1">
        <v>101.22</v>
      </c>
      <c r="AW144" s="1">
        <v>100.97</v>
      </c>
      <c r="AX144" s="1">
        <v>99.14</v>
      </c>
      <c r="AY144" s="1">
        <v>99.89</v>
      </c>
      <c r="AZ144" s="1">
        <v>93.11</v>
      </c>
      <c r="BA144" s="1">
        <v>93.35</v>
      </c>
      <c r="BB144" s="1">
        <v>88.94</v>
      </c>
      <c r="BC144" s="1">
        <v>131.37</v>
      </c>
      <c r="BD144" s="1">
        <v>110.98</v>
      </c>
      <c r="BE144" s="1">
        <v>83.25</v>
      </c>
      <c r="BF144" s="1">
        <v>111.02</v>
      </c>
      <c r="BG144" s="1">
        <v>114.43</v>
      </c>
    </row>
    <row r="145" spans="1:59" ht="15">
      <c r="A145" s="1" t="s">
        <v>346</v>
      </c>
      <c r="B145" s="1" t="s">
        <v>347</v>
      </c>
      <c r="C145" s="1" t="s">
        <v>66</v>
      </c>
      <c r="D145" s="1" t="s">
        <v>67</v>
      </c>
      <c r="E145" s="1"/>
      <c r="F145" s="1">
        <v>22.668924759584932</v>
      </c>
      <c r="G145" s="1">
        <v>23.248519518534408</v>
      </c>
      <c r="H145" s="1">
        <v>24.422013937827707</v>
      </c>
      <c r="I145" s="1">
        <v>25.455809337017911</v>
      </c>
      <c r="J145" s="1">
        <v>27.210987897166724</v>
      </c>
      <c r="K145" s="1">
        <v>28.573237954563805</v>
      </c>
      <c r="L145" s="1">
        <v>29.10652443189802</v>
      </c>
      <c r="M145" s="1">
        <v>29.506353505891749</v>
      </c>
      <c r="N145" s="1">
        <v>29.453228517802629</v>
      </c>
      <c r="O145" s="1">
        <v>31.039997476857813</v>
      </c>
      <c r="P145" s="1">
        <v>32.276031054316981</v>
      </c>
      <c r="Q145" s="1">
        <v>32.19970069400663</v>
      </c>
      <c r="R145" s="1">
        <v>34.635043430370018</v>
      </c>
      <c r="S145" s="1">
        <v>35.326105577497081</v>
      </c>
      <c r="T145" s="1">
        <v>35.962917185859673</v>
      </c>
      <c r="U145" s="1">
        <v>36.899616038397347</v>
      </c>
      <c r="V145" s="1">
        <v>37.356074844450085</v>
      </c>
      <c r="W145" s="1">
        <v>40.057582820497565</v>
      </c>
      <c r="X145" s="1">
        <v>41.195827691153511</v>
      </c>
      <c r="Y145" s="1">
        <v>40.931260000227496</v>
      </c>
      <c r="Z145" s="1">
        <v>43.356971837200376</v>
      </c>
      <c r="AA145" s="1">
        <v>46.283064487667247</v>
      </c>
      <c r="AB145" s="1">
        <v>48.423511201374957</v>
      </c>
      <c r="AC145" s="1">
        <v>52.402113751290585</v>
      </c>
      <c r="AD145" s="1">
        <v>52.191780451251944</v>
      </c>
      <c r="AE145" s="1">
        <v>52.520717508078185</v>
      </c>
      <c r="AF145" s="1">
        <v>54.431066138416703</v>
      </c>
      <c r="AG145" s="1">
        <v>55.635176672177359</v>
      </c>
      <c r="AH145" s="1">
        <v>57.420247121573958</v>
      </c>
      <c r="AI145" s="1">
        <v>59.198120427841296</v>
      </c>
      <c r="AJ145" s="1">
        <v>60.355072395879091</v>
      </c>
      <c r="AK145" s="1">
        <v>64.437726320252651</v>
      </c>
      <c r="AL145" s="1">
        <v>67.384935513454266</v>
      </c>
      <c r="AM145" s="1">
        <v>67.449803537859424</v>
      </c>
      <c r="AN145" s="1">
        <v>70.637800280129667</v>
      </c>
      <c r="AO145" s="1">
        <v>74.609721940688686</v>
      </c>
      <c r="AP145" s="1">
        <v>76.825096452372421</v>
      </c>
      <c r="AQ145" s="1">
        <v>76.890943751815641</v>
      </c>
      <c r="AR145" s="1">
        <v>80.38888084028757</v>
      </c>
      <c r="AS145" s="1">
        <v>83.781641227617285</v>
      </c>
      <c r="AT145" s="1">
        <v>87.240056556793462</v>
      </c>
      <c r="AU145" s="1">
        <v>90.384707771684333</v>
      </c>
      <c r="AV145" s="1">
        <v>92.20342282178575</v>
      </c>
      <c r="AW145" s="1">
        <v>98.22818577163315</v>
      </c>
      <c r="AX145" s="1">
        <v>99.500870196148085</v>
      </c>
      <c r="AY145" s="1">
        <v>102.25602544969371</v>
      </c>
      <c r="AZ145" s="1">
        <v>106.65829645150778</v>
      </c>
      <c r="BA145" s="1">
        <v>113.60650388359562</v>
      </c>
      <c r="BB145" s="1">
        <v>114.6198657345185</v>
      </c>
      <c r="BC145" s="1">
        <v>115.98874149134711</v>
      </c>
      <c r="BD145" s="1">
        <v>124.79505384091165</v>
      </c>
      <c r="BE145" s="1">
        <v>125.63170329146459</v>
      </c>
      <c r="BF145" s="1">
        <v>130.66397726618322</v>
      </c>
      <c r="BG145" s="1"/>
    </row>
    <row r="146" spans="1:59" ht="15">
      <c r="A146" s="1" t="s">
        <v>348</v>
      </c>
      <c r="B146" s="1" t="s">
        <v>349</v>
      </c>
      <c r="C146" s="1" t="s">
        <v>66</v>
      </c>
      <c r="D146" s="1" t="s">
        <v>67</v>
      </c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>
        <v>80.489999999999995</v>
      </c>
      <c r="AL146" s="1">
        <v>118.08</v>
      </c>
      <c r="AM146" s="1">
        <v>69.72</v>
      </c>
      <c r="AN146" s="1">
        <v>91.14</v>
      </c>
      <c r="AO146" s="1">
        <v>117.11</v>
      </c>
      <c r="AP146" s="1">
        <v>135.76</v>
      </c>
      <c r="AQ146" s="1">
        <v>118.99</v>
      </c>
      <c r="AR146" s="1">
        <v>97.8</v>
      </c>
      <c r="AS146" s="1">
        <v>114.31</v>
      </c>
      <c r="AT146" s="1">
        <v>92.86</v>
      </c>
      <c r="AU146" s="1">
        <v>113.09</v>
      </c>
      <c r="AV146" s="1">
        <v>122.76</v>
      </c>
      <c r="AW146" s="1">
        <v>111.26</v>
      </c>
      <c r="AX146" s="1">
        <v>113.58</v>
      </c>
      <c r="AY146" s="1">
        <v>75.16</v>
      </c>
      <c r="AZ146" s="1">
        <v>107.6</v>
      </c>
      <c r="BA146" s="1">
        <v>122.15</v>
      </c>
      <c r="BB146" s="1">
        <v>135.85</v>
      </c>
      <c r="BC146" s="1">
        <v>103.33</v>
      </c>
      <c r="BD146" s="1">
        <v>126.57</v>
      </c>
      <c r="BE146" s="1">
        <v>166.01</v>
      </c>
      <c r="BF146" s="1">
        <v>154.94</v>
      </c>
      <c r="BG146" s="1">
        <v>186.35</v>
      </c>
    </row>
    <row r="147" spans="1:59" ht="15">
      <c r="A147" s="1" t="s">
        <v>350</v>
      </c>
      <c r="B147" s="1" t="s">
        <v>351</v>
      </c>
      <c r="C147" s="1" t="s">
        <v>66</v>
      </c>
      <c r="D147" s="1" t="s">
        <v>67</v>
      </c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>
        <v>96.11</v>
      </c>
      <c r="AT147" s="1">
        <v>85.05</v>
      </c>
      <c r="AU147" s="1">
        <v>106.1</v>
      </c>
      <c r="AV147" s="1">
        <v>90.94</v>
      </c>
      <c r="AW147" s="1">
        <v>111.32</v>
      </c>
      <c r="AX147" s="1">
        <v>93.25</v>
      </c>
      <c r="AY147" s="1">
        <v>95.43</v>
      </c>
      <c r="AZ147" s="1">
        <v>87.66</v>
      </c>
      <c r="BA147" s="1">
        <v>105.62</v>
      </c>
      <c r="BB147" s="1">
        <v>98.42</v>
      </c>
      <c r="BC147" s="1">
        <v>86.07</v>
      </c>
      <c r="BD147" s="1">
        <v>84.15</v>
      </c>
      <c r="BE147" s="1">
        <v>77.400000000000006</v>
      </c>
      <c r="BF147" s="1">
        <v>85.82</v>
      </c>
      <c r="BG147" s="1">
        <v>92.5</v>
      </c>
    </row>
    <row r="148" spans="1:59" ht="15">
      <c r="A148" s="1" t="s">
        <v>352</v>
      </c>
      <c r="B148" s="1" t="s">
        <v>353</v>
      </c>
      <c r="C148" s="1" t="s">
        <v>66</v>
      </c>
      <c r="D148" s="1" t="s">
        <v>67</v>
      </c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>
        <v>105.96</v>
      </c>
      <c r="AL148" s="1">
        <v>126</v>
      </c>
      <c r="AM148" s="1">
        <v>89</v>
      </c>
      <c r="AN148" s="1">
        <v>81.66</v>
      </c>
      <c r="AO148" s="1">
        <v>92.19</v>
      </c>
      <c r="AP148" s="1">
        <v>103.39</v>
      </c>
      <c r="AQ148" s="1">
        <v>78.900000000000006</v>
      </c>
      <c r="AR148" s="1">
        <v>79.28</v>
      </c>
      <c r="AS148" s="1">
        <v>82.06</v>
      </c>
      <c r="AT148" s="1">
        <v>80.319999999999993</v>
      </c>
      <c r="AU148" s="1">
        <v>96.36</v>
      </c>
      <c r="AV148" s="1">
        <v>91.25</v>
      </c>
      <c r="AW148" s="1">
        <v>91.28</v>
      </c>
      <c r="AX148" s="1">
        <v>111.54</v>
      </c>
      <c r="AY148" s="1">
        <v>97.18</v>
      </c>
      <c r="AZ148" s="1">
        <v>114.18</v>
      </c>
      <c r="BA148" s="1">
        <v>121.58</v>
      </c>
      <c r="BB148" s="1">
        <v>116.07</v>
      </c>
      <c r="BC148" s="1">
        <v>108.85</v>
      </c>
      <c r="BD148" s="1">
        <v>107.03</v>
      </c>
      <c r="BE148" s="1">
        <v>150.16</v>
      </c>
      <c r="BF148" s="1">
        <v>141.22999999999999</v>
      </c>
      <c r="BG148" s="1">
        <v>154.91</v>
      </c>
    </row>
    <row r="149" spans="1:59" ht="15">
      <c r="A149" s="1" t="s">
        <v>354</v>
      </c>
      <c r="B149" s="1" t="s">
        <v>355</v>
      </c>
      <c r="C149" s="1" t="s">
        <v>66</v>
      </c>
      <c r="D149" s="1" t="s">
        <v>67</v>
      </c>
      <c r="E149" s="1"/>
      <c r="F149" s="1">
        <v>51.45</v>
      </c>
      <c r="G149" s="1">
        <v>36.01</v>
      </c>
      <c r="H149" s="1">
        <v>36.01</v>
      </c>
      <c r="I149" s="1">
        <v>25.72</v>
      </c>
      <c r="J149" s="1">
        <v>30.87</v>
      </c>
      <c r="K149" s="1">
        <v>51.45</v>
      </c>
      <c r="L149" s="1">
        <v>41.16</v>
      </c>
      <c r="M149" s="1">
        <v>36.01</v>
      </c>
      <c r="N149" s="1">
        <v>46.3</v>
      </c>
      <c r="O149" s="1">
        <v>38.590000000000003</v>
      </c>
      <c r="P149" s="1">
        <v>36.01</v>
      </c>
      <c r="Q149" s="1">
        <v>43.73</v>
      </c>
      <c r="R149" s="1">
        <v>46.3</v>
      </c>
      <c r="S149" s="1">
        <v>46.3</v>
      </c>
      <c r="T149" s="1">
        <v>46.3</v>
      </c>
      <c r="U149" s="1">
        <v>46.3</v>
      </c>
      <c r="V149" s="1">
        <v>46.3</v>
      </c>
      <c r="W149" s="1">
        <v>56.59</v>
      </c>
      <c r="X149" s="1">
        <v>56.59</v>
      </c>
      <c r="Y149" s="1">
        <v>61.74</v>
      </c>
      <c r="Z149" s="1">
        <v>61.74</v>
      </c>
      <c r="AA149" s="1">
        <v>61.74</v>
      </c>
      <c r="AB149" s="1">
        <v>66.88</v>
      </c>
      <c r="AC149" s="1">
        <v>66.88</v>
      </c>
      <c r="AD149" s="1">
        <v>61.74</v>
      </c>
      <c r="AE149" s="1">
        <v>61.74</v>
      </c>
      <c r="AF149" s="1">
        <v>61.74</v>
      </c>
      <c r="AG149" s="1">
        <v>51.45</v>
      </c>
      <c r="AH149" s="1">
        <v>51.45</v>
      </c>
      <c r="AI149" s="1">
        <v>46.3</v>
      </c>
      <c r="AJ149" s="1">
        <v>54.54</v>
      </c>
      <c r="AK149" s="1">
        <v>61.74</v>
      </c>
      <c r="AL149" s="1">
        <v>65.12</v>
      </c>
      <c r="AM149" s="1">
        <v>69.459999999999994</v>
      </c>
      <c r="AN149" s="1">
        <v>72.66</v>
      </c>
      <c r="AO149" s="1">
        <v>77.17</v>
      </c>
      <c r="AP149" s="1">
        <v>79.489999999999995</v>
      </c>
      <c r="AQ149" s="1">
        <v>82.32</v>
      </c>
      <c r="AR149" s="1">
        <v>83.98</v>
      </c>
      <c r="AS149" s="1">
        <v>84.89</v>
      </c>
      <c r="AT149" s="1">
        <v>89.38</v>
      </c>
      <c r="AU149" s="1">
        <v>92.61</v>
      </c>
      <c r="AV149" s="1">
        <v>95.03</v>
      </c>
      <c r="AW149" s="1">
        <v>97.35</v>
      </c>
      <c r="AX149" s="1">
        <v>99.75</v>
      </c>
      <c r="AY149" s="1">
        <v>102.9</v>
      </c>
      <c r="AZ149" s="1">
        <v>108.04</v>
      </c>
      <c r="BA149" s="1">
        <v>106.97</v>
      </c>
      <c r="BB149" s="1">
        <v>107.76</v>
      </c>
      <c r="BC149" s="1">
        <v>108.04</v>
      </c>
      <c r="BD149" s="1">
        <v>106.02</v>
      </c>
      <c r="BE149" s="1">
        <v>102.9</v>
      </c>
      <c r="BF149" s="1">
        <v>108.04</v>
      </c>
      <c r="BG149" s="1">
        <v>110.13</v>
      </c>
    </row>
    <row r="150" spans="1:59" ht="15">
      <c r="A150" s="1" t="s">
        <v>356</v>
      </c>
      <c r="B150" s="1" t="s">
        <v>357</v>
      </c>
      <c r="C150" s="1" t="s">
        <v>66</v>
      </c>
      <c r="D150" s="1" t="s">
        <v>67</v>
      </c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</row>
    <row r="151" spans="1:59" ht="15">
      <c r="A151" s="1" t="s">
        <v>358</v>
      </c>
      <c r="B151" s="1" t="s">
        <v>359</v>
      </c>
      <c r="C151" s="1" t="s">
        <v>66</v>
      </c>
      <c r="D151" s="1" t="s">
        <v>67</v>
      </c>
      <c r="E151" s="1"/>
      <c r="F151" s="1">
        <v>21.13</v>
      </c>
      <c r="G151" s="1">
        <v>27.81</v>
      </c>
      <c r="H151" s="1">
        <v>31.29</v>
      </c>
      <c r="I151" s="1">
        <v>31.89</v>
      </c>
      <c r="J151" s="1">
        <v>35.869999999999997</v>
      </c>
      <c r="K151" s="1">
        <v>29.44</v>
      </c>
      <c r="L151" s="1">
        <v>30.34</v>
      </c>
      <c r="M151" s="1">
        <v>47.73</v>
      </c>
      <c r="N151" s="1">
        <v>34.68</v>
      </c>
      <c r="O151" s="1">
        <v>35.4</v>
      </c>
      <c r="P151" s="1">
        <v>44.59</v>
      </c>
      <c r="Q151" s="1">
        <v>39.840000000000003</v>
      </c>
      <c r="R151" s="1">
        <v>35.83</v>
      </c>
      <c r="S151" s="1">
        <v>42.73</v>
      </c>
      <c r="T151" s="1">
        <v>39.28</v>
      </c>
      <c r="U151" s="1">
        <v>44.84</v>
      </c>
      <c r="V151" s="1">
        <v>34.200000000000003</v>
      </c>
      <c r="W151" s="1">
        <v>42.88</v>
      </c>
      <c r="X151" s="1">
        <v>44.78</v>
      </c>
      <c r="Y151" s="1">
        <v>43.58</v>
      </c>
      <c r="Z151" s="1">
        <v>36.74</v>
      </c>
      <c r="AA151" s="1">
        <v>49.3</v>
      </c>
      <c r="AB151" s="1">
        <v>42.66</v>
      </c>
      <c r="AC151" s="1">
        <v>46.08</v>
      </c>
      <c r="AD151" s="1">
        <v>52.77</v>
      </c>
      <c r="AE151" s="1">
        <v>64.81</v>
      </c>
      <c r="AF151" s="1">
        <v>56.42</v>
      </c>
      <c r="AG151" s="1">
        <v>69.06</v>
      </c>
      <c r="AH151" s="1">
        <v>76.19</v>
      </c>
      <c r="AI151" s="1">
        <v>68.88</v>
      </c>
      <c r="AJ151" s="1">
        <v>82.18</v>
      </c>
      <c r="AK151" s="1">
        <v>57.86</v>
      </c>
      <c r="AL151" s="1">
        <v>58.89</v>
      </c>
      <c r="AM151" s="1">
        <v>81</v>
      </c>
      <c r="AN151" s="1">
        <v>49.3</v>
      </c>
      <c r="AO151" s="1">
        <v>91.18</v>
      </c>
      <c r="AP151" s="1">
        <v>69.650000000000006</v>
      </c>
      <c r="AQ151" s="1">
        <v>85.28</v>
      </c>
      <c r="AR151" s="1">
        <v>73.92</v>
      </c>
      <c r="AS151" s="1">
        <v>64.87</v>
      </c>
      <c r="AT151" s="1">
        <v>72.63</v>
      </c>
      <c r="AU151" s="1">
        <v>80.06</v>
      </c>
      <c r="AV151" s="1">
        <v>97.6</v>
      </c>
      <c r="AW151" s="1">
        <v>98.76</v>
      </c>
      <c r="AX151" s="1">
        <v>89.31</v>
      </c>
      <c r="AY151" s="1">
        <v>111.93</v>
      </c>
      <c r="AZ151" s="1">
        <v>86.36</v>
      </c>
      <c r="BA151" s="1">
        <v>98.26</v>
      </c>
      <c r="BB151" s="1">
        <v>122.68</v>
      </c>
      <c r="BC151" s="1">
        <v>123.96</v>
      </c>
      <c r="BD151" s="1">
        <v>126.43</v>
      </c>
      <c r="BE151" s="1">
        <v>115.51</v>
      </c>
      <c r="BF151" s="1">
        <v>128.30000000000001</v>
      </c>
      <c r="BG151" s="1">
        <v>130.71</v>
      </c>
    </row>
    <row r="152" spans="1:59" ht="15">
      <c r="A152" s="1" t="s">
        <v>360</v>
      </c>
      <c r="B152" s="1" t="s">
        <v>361</v>
      </c>
      <c r="C152" s="1" t="s">
        <v>66</v>
      </c>
      <c r="D152" s="1" t="s">
        <v>67</v>
      </c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</row>
    <row r="153" spans="1:59" ht="15">
      <c r="A153" s="1" t="s">
        <v>362</v>
      </c>
      <c r="B153" s="1" t="s">
        <v>363</v>
      </c>
      <c r="C153" s="1" t="s">
        <v>66</v>
      </c>
      <c r="D153" s="1" t="s">
        <v>67</v>
      </c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>
        <v>121.86</v>
      </c>
      <c r="AL153" s="1">
        <v>170.36</v>
      </c>
      <c r="AM153" s="1">
        <v>110.48</v>
      </c>
      <c r="AN153" s="1">
        <v>129.24</v>
      </c>
      <c r="AO153" s="1">
        <v>109.14</v>
      </c>
      <c r="AP153" s="1">
        <v>116.65</v>
      </c>
      <c r="AQ153" s="1">
        <v>88.22</v>
      </c>
      <c r="AR153" s="1">
        <v>81.12</v>
      </c>
      <c r="AS153" s="1">
        <v>89.4</v>
      </c>
      <c r="AT153" s="1">
        <v>94.55</v>
      </c>
      <c r="AU153" s="1">
        <v>99.87</v>
      </c>
      <c r="AV153" s="1">
        <v>98.11</v>
      </c>
      <c r="AW153" s="1">
        <v>107.25</v>
      </c>
      <c r="AX153" s="1">
        <v>99.83</v>
      </c>
      <c r="AY153" s="1">
        <v>92.92</v>
      </c>
      <c r="AZ153" s="1">
        <v>63.6</v>
      </c>
      <c r="BA153" s="1">
        <v>108.22</v>
      </c>
      <c r="BB153" s="1">
        <v>90.61</v>
      </c>
      <c r="BC153" s="1">
        <v>90.33</v>
      </c>
      <c r="BD153" s="1">
        <v>99.64</v>
      </c>
      <c r="BE153" s="1">
        <v>70.78</v>
      </c>
      <c r="BF153" s="1">
        <v>102.31</v>
      </c>
      <c r="BG153" s="1">
        <v>113.89</v>
      </c>
    </row>
    <row r="154" spans="1:59" ht="15">
      <c r="A154" s="1" t="s">
        <v>364</v>
      </c>
      <c r="B154" s="1" t="s">
        <v>365</v>
      </c>
      <c r="C154" s="1" t="s">
        <v>66</v>
      </c>
      <c r="D154" s="1" t="s">
        <v>67</v>
      </c>
      <c r="E154" s="1"/>
      <c r="F154" s="1">
        <v>42.86</v>
      </c>
      <c r="G154" s="1">
        <v>44.86</v>
      </c>
      <c r="H154" s="1">
        <v>46.15</v>
      </c>
      <c r="I154" s="1">
        <v>48.98</v>
      </c>
      <c r="J154" s="1">
        <v>48.95</v>
      </c>
      <c r="K154" s="1">
        <v>49.38</v>
      </c>
      <c r="L154" s="1">
        <v>52.58</v>
      </c>
      <c r="M154" s="1">
        <v>53.3</v>
      </c>
      <c r="N154" s="1">
        <v>56.81</v>
      </c>
      <c r="O154" s="1">
        <v>58.44</v>
      </c>
      <c r="P154" s="1">
        <v>58.17</v>
      </c>
      <c r="Q154" s="1">
        <v>59.36</v>
      </c>
      <c r="R154" s="1">
        <v>59.94</v>
      </c>
      <c r="S154" s="1">
        <v>69.739999999999995</v>
      </c>
      <c r="T154" s="1">
        <v>67.599999999999994</v>
      </c>
      <c r="U154" s="1">
        <v>69.099999999999994</v>
      </c>
      <c r="V154" s="1">
        <v>67.02</v>
      </c>
      <c r="W154" s="1">
        <v>64.17</v>
      </c>
      <c r="X154" s="1">
        <v>63.56</v>
      </c>
      <c r="Y154" s="1">
        <v>66.819999999999993</v>
      </c>
      <c r="Z154" s="1">
        <v>66.02</v>
      </c>
      <c r="AA154" s="1">
        <v>67.209999999999994</v>
      </c>
      <c r="AB154" s="1">
        <v>71.08</v>
      </c>
      <c r="AC154" s="1">
        <v>73.17</v>
      </c>
      <c r="AD154" s="1">
        <v>73.540000000000006</v>
      </c>
      <c r="AE154" s="1">
        <v>76.02</v>
      </c>
      <c r="AF154" s="1">
        <v>74.27</v>
      </c>
      <c r="AG154" s="1">
        <v>74.900000000000006</v>
      </c>
      <c r="AH154" s="1">
        <v>79.06</v>
      </c>
      <c r="AI154" s="1">
        <v>79.02</v>
      </c>
      <c r="AJ154" s="1">
        <v>79.03</v>
      </c>
      <c r="AK154" s="1">
        <v>79.069999999999993</v>
      </c>
      <c r="AL154" s="1">
        <v>82.93</v>
      </c>
      <c r="AM154" s="1">
        <v>79.010000000000005</v>
      </c>
      <c r="AN154" s="1">
        <v>80.849999999999994</v>
      </c>
      <c r="AO154" s="1">
        <v>82.34</v>
      </c>
      <c r="AP154" s="1">
        <v>83.67</v>
      </c>
      <c r="AQ154" s="1">
        <v>82.35</v>
      </c>
      <c r="AR154" s="1">
        <v>85.01</v>
      </c>
      <c r="AS154" s="1">
        <v>83.02</v>
      </c>
      <c r="AT154" s="1">
        <v>86.33</v>
      </c>
      <c r="AU154" s="1">
        <v>84.13</v>
      </c>
      <c r="AV154" s="1">
        <v>87.06</v>
      </c>
      <c r="AW154" s="1">
        <v>91.2</v>
      </c>
      <c r="AX154" s="1">
        <v>103.02</v>
      </c>
      <c r="AY154" s="1">
        <v>105.78</v>
      </c>
      <c r="AZ154" s="1">
        <v>108.18</v>
      </c>
      <c r="BA154" s="1">
        <v>112.22</v>
      </c>
      <c r="BB154" s="1">
        <v>121.05</v>
      </c>
      <c r="BC154" s="1">
        <v>124.24</v>
      </c>
      <c r="BD154" s="1">
        <v>123.11</v>
      </c>
      <c r="BE154" s="1">
        <v>129.74</v>
      </c>
      <c r="BF154" s="1">
        <v>114.77</v>
      </c>
      <c r="BG154" s="1">
        <v>121.74</v>
      </c>
    </row>
    <row r="155" spans="1:59" ht="15">
      <c r="A155" s="1" t="s">
        <v>366</v>
      </c>
      <c r="B155" s="1" t="s">
        <v>367</v>
      </c>
      <c r="C155" s="1" t="s">
        <v>66</v>
      </c>
      <c r="D155" s="1" t="s">
        <v>67</v>
      </c>
      <c r="E155" s="1"/>
      <c r="F155" s="1">
        <v>53.95</v>
      </c>
      <c r="G155" s="1">
        <v>55.93</v>
      </c>
      <c r="H155" s="1">
        <v>57.91</v>
      </c>
      <c r="I155" s="1">
        <v>59.87</v>
      </c>
      <c r="J155" s="1">
        <v>61.36</v>
      </c>
      <c r="K155" s="1">
        <v>66.739999999999995</v>
      </c>
      <c r="L155" s="1">
        <v>68.45</v>
      </c>
      <c r="M155" s="1">
        <v>69.819999999999993</v>
      </c>
      <c r="N155" s="1">
        <v>70.7</v>
      </c>
      <c r="O155" s="1">
        <v>74.47</v>
      </c>
      <c r="P155" s="1">
        <v>77.33</v>
      </c>
      <c r="Q155" s="1">
        <v>74.930000000000007</v>
      </c>
      <c r="R155" s="1">
        <v>78.61</v>
      </c>
      <c r="S155" s="1">
        <v>79.52</v>
      </c>
      <c r="T155" s="1">
        <v>88.88</v>
      </c>
      <c r="U155" s="1">
        <v>85.65</v>
      </c>
      <c r="V155" s="1">
        <v>91.02</v>
      </c>
      <c r="W155" s="1">
        <v>88.12</v>
      </c>
      <c r="X155" s="1">
        <v>86.53</v>
      </c>
      <c r="Y155" s="1">
        <v>94.66</v>
      </c>
      <c r="Z155" s="1">
        <v>96.47</v>
      </c>
      <c r="AA155" s="1">
        <v>100.18</v>
      </c>
      <c r="AB155" s="1">
        <v>106.49</v>
      </c>
      <c r="AC155" s="1">
        <v>109.03</v>
      </c>
      <c r="AD155" s="1">
        <v>111.11</v>
      </c>
      <c r="AE155" s="1">
        <v>112.55</v>
      </c>
      <c r="AF155" s="1">
        <v>109.06</v>
      </c>
      <c r="AG155" s="1">
        <v>110.58</v>
      </c>
      <c r="AH155" s="1">
        <v>106.12</v>
      </c>
      <c r="AI155" s="1">
        <v>74.22</v>
      </c>
      <c r="AJ155" s="1">
        <v>70.040000000000006</v>
      </c>
      <c r="AK155" s="1">
        <v>74.2</v>
      </c>
      <c r="AL155" s="1">
        <v>88.89</v>
      </c>
      <c r="AM155" s="1">
        <v>96.89</v>
      </c>
      <c r="AN155" s="1">
        <v>95.62</v>
      </c>
      <c r="AO155" s="1">
        <v>100.41</v>
      </c>
      <c r="AP155" s="1">
        <v>88.67</v>
      </c>
      <c r="AQ155" s="1">
        <v>87.82</v>
      </c>
      <c r="AR155" s="1">
        <v>80.459999999999994</v>
      </c>
      <c r="AS155" s="1">
        <v>87.23</v>
      </c>
      <c r="AT155" s="1">
        <v>78.319999999999993</v>
      </c>
      <c r="AU155" s="1">
        <v>75.319999999999993</v>
      </c>
      <c r="AV155" s="1">
        <v>90.49</v>
      </c>
      <c r="AW155" s="1">
        <v>112.27</v>
      </c>
      <c r="AX155" s="1">
        <v>88.86</v>
      </c>
      <c r="AY155" s="1">
        <v>98.87</v>
      </c>
      <c r="AZ155" s="1">
        <v>82.9</v>
      </c>
      <c r="BA155" s="1">
        <v>81.430000000000007</v>
      </c>
      <c r="BB155" s="1">
        <v>75.87</v>
      </c>
      <c r="BC155" s="1">
        <v>72.06</v>
      </c>
      <c r="BD155" s="1">
        <v>65.739999999999995</v>
      </c>
      <c r="BE155" s="1">
        <v>60.79</v>
      </c>
      <c r="BF155" s="1">
        <v>58.52</v>
      </c>
      <c r="BG155" s="1">
        <v>60.74</v>
      </c>
    </row>
    <row r="156" spans="1:59" ht="15">
      <c r="A156" s="1" t="s">
        <v>368</v>
      </c>
      <c r="B156" s="1" t="s">
        <v>369</v>
      </c>
      <c r="C156" s="1" t="s">
        <v>66</v>
      </c>
      <c r="D156" s="1" t="s">
        <v>67</v>
      </c>
      <c r="E156" s="1"/>
      <c r="F156" s="1">
        <v>21.13729105384401</v>
      </c>
      <c r="G156" s="1">
        <v>24.288299693768231</v>
      </c>
      <c r="H156" s="1">
        <v>24.900583638876238</v>
      </c>
      <c r="I156" s="1">
        <v>25.525573682889419</v>
      </c>
      <c r="J156" s="1">
        <v>27.078262138582712</v>
      </c>
      <c r="K156" s="1">
        <v>24.668644509166302</v>
      </c>
      <c r="L156" s="1">
        <v>25.934162099512402</v>
      </c>
      <c r="M156" s="1">
        <v>29.271557377644786</v>
      </c>
      <c r="N156" s="1">
        <v>28.433999017953788</v>
      </c>
      <c r="O156" s="1">
        <v>28.470868891148825</v>
      </c>
      <c r="P156" s="1">
        <v>31.301946553457174</v>
      </c>
      <c r="Q156" s="1">
        <v>32.457694436798242</v>
      </c>
      <c r="R156" s="1">
        <v>31.019801077006232</v>
      </c>
      <c r="S156" s="1">
        <v>34.175225861062131</v>
      </c>
      <c r="T156" s="1">
        <v>35.087157863430036</v>
      </c>
      <c r="U156" s="1">
        <v>36.460073332174559</v>
      </c>
      <c r="V156" s="1">
        <v>34.569544567939055</v>
      </c>
      <c r="W156" s="1">
        <v>36.967681631271525</v>
      </c>
      <c r="X156" s="1">
        <v>36.797906597424692</v>
      </c>
      <c r="Y156" s="1">
        <v>40.005127751407763</v>
      </c>
      <c r="Z156" s="1">
        <v>40.574290901603256</v>
      </c>
      <c r="AA156" s="1">
        <v>43.758084305318405</v>
      </c>
      <c r="AB156" s="1">
        <v>44.084482785883097</v>
      </c>
      <c r="AC156" s="1">
        <v>44.651466037181052</v>
      </c>
      <c r="AD156" s="1">
        <v>50.114847333650857</v>
      </c>
      <c r="AE156" s="1">
        <v>53.800050939436062</v>
      </c>
      <c r="AF156" s="1">
        <v>53.289870077908326</v>
      </c>
      <c r="AG156" s="1">
        <v>54.32882080957549</v>
      </c>
      <c r="AH156" s="1">
        <v>54.689525405019531</v>
      </c>
      <c r="AI156" s="1">
        <v>60.877707237512048</v>
      </c>
      <c r="AJ156" s="1">
        <v>62.99984937919897</v>
      </c>
      <c r="AK156" s="1">
        <v>66.019113240840909</v>
      </c>
      <c r="AL156" s="1">
        <v>68.155271533759148</v>
      </c>
      <c r="AM156" s="1">
        <v>68.882868704712166</v>
      </c>
      <c r="AN156" s="1">
        <v>69.303375081012788</v>
      </c>
      <c r="AO156" s="1">
        <v>80.904189270712308</v>
      </c>
      <c r="AP156" s="1">
        <v>75.540884288498987</v>
      </c>
      <c r="AQ156" s="1">
        <v>81.697348782209914</v>
      </c>
      <c r="AR156" s="1">
        <v>81.806726869272993</v>
      </c>
      <c r="AS156" s="1">
        <v>80.358953773105497</v>
      </c>
      <c r="AT156" s="1">
        <v>82.202612110993925</v>
      </c>
      <c r="AU156" s="1">
        <v>90.017075773235689</v>
      </c>
      <c r="AV156" s="1">
        <v>94.157742166268108</v>
      </c>
      <c r="AW156" s="1">
        <v>95.811911885914824</v>
      </c>
      <c r="AX156" s="1">
        <v>99.860687250379144</v>
      </c>
      <c r="AY156" s="1">
        <v>104.32740086370605</v>
      </c>
      <c r="AZ156" s="1">
        <v>101.65112342134148</v>
      </c>
      <c r="BA156" s="1">
        <v>100.6343286434665</v>
      </c>
      <c r="BB156" s="1">
        <v>108.53442221159193</v>
      </c>
      <c r="BC156" s="1">
        <v>107.73849863922777</v>
      </c>
      <c r="BD156" s="1">
        <v>110.86134860150797</v>
      </c>
      <c r="BE156" s="1">
        <v>113.41909856546</v>
      </c>
      <c r="BF156" s="1">
        <v>115.36507788817377</v>
      </c>
      <c r="BG156" s="1"/>
    </row>
    <row r="157" spans="1:59" ht="15">
      <c r="A157" s="1" t="s">
        <v>370</v>
      </c>
      <c r="B157" s="1" t="s">
        <v>371</v>
      </c>
      <c r="C157" s="1" t="s">
        <v>66</v>
      </c>
      <c r="D157" s="1" t="s">
        <v>67</v>
      </c>
      <c r="E157" s="1"/>
      <c r="F157" s="1">
        <v>28.71</v>
      </c>
      <c r="G157" s="1">
        <v>30.3</v>
      </c>
      <c r="H157" s="1">
        <v>32.5</v>
      </c>
      <c r="I157" s="1">
        <v>37.06</v>
      </c>
      <c r="J157" s="1">
        <v>40.090000000000003</v>
      </c>
      <c r="K157" s="1">
        <v>42.08</v>
      </c>
      <c r="L157" s="1">
        <v>42.04</v>
      </c>
      <c r="M157" s="1">
        <v>43.59</v>
      </c>
      <c r="N157" s="1">
        <v>41.24</v>
      </c>
      <c r="O157" s="1">
        <v>43.88</v>
      </c>
      <c r="P157" s="1">
        <v>46.67</v>
      </c>
      <c r="Q157" s="1">
        <v>46.91</v>
      </c>
      <c r="R157" s="1">
        <v>48.86</v>
      </c>
      <c r="S157" s="1">
        <v>50.1</v>
      </c>
      <c r="T157" s="1">
        <v>49.41</v>
      </c>
      <c r="U157" s="1">
        <v>46.47</v>
      </c>
      <c r="V157" s="1">
        <v>52.05</v>
      </c>
      <c r="W157" s="1">
        <v>57.58</v>
      </c>
      <c r="X157" s="1">
        <v>54.77</v>
      </c>
      <c r="Y157" s="1">
        <v>60.89</v>
      </c>
      <c r="Z157" s="1">
        <v>65.72</v>
      </c>
      <c r="AA157" s="1">
        <v>62.05</v>
      </c>
      <c r="AB157" s="1">
        <v>64.39</v>
      </c>
      <c r="AC157" s="1">
        <v>66.91</v>
      </c>
      <c r="AD157" s="1">
        <v>70.69</v>
      </c>
      <c r="AE157" s="1">
        <v>69.72</v>
      </c>
      <c r="AF157" s="1">
        <v>71.78</v>
      </c>
      <c r="AG157" s="1">
        <v>70.290000000000006</v>
      </c>
      <c r="AH157" s="1">
        <v>67.92</v>
      </c>
      <c r="AI157" s="1">
        <v>73.86</v>
      </c>
      <c r="AJ157" s="1">
        <v>73.12</v>
      </c>
      <c r="AK157" s="1">
        <v>71.930000000000007</v>
      </c>
      <c r="AL157" s="1">
        <v>73.28</v>
      </c>
      <c r="AM157" s="1">
        <v>75.67</v>
      </c>
      <c r="AN157" s="1">
        <v>79.599999999999994</v>
      </c>
      <c r="AO157" s="1">
        <v>85.22</v>
      </c>
      <c r="AP157" s="1">
        <v>85.16</v>
      </c>
      <c r="AQ157" s="1">
        <v>88.94</v>
      </c>
      <c r="AR157" s="1">
        <v>89.61</v>
      </c>
      <c r="AS157" s="1">
        <v>88.51</v>
      </c>
      <c r="AT157" s="1">
        <v>95.12</v>
      </c>
      <c r="AU157" s="1">
        <v>92.76</v>
      </c>
      <c r="AV157" s="1">
        <v>97.21</v>
      </c>
      <c r="AW157" s="1">
        <v>99.84</v>
      </c>
      <c r="AX157" s="1">
        <v>96.94</v>
      </c>
      <c r="AY157" s="1">
        <v>103.22</v>
      </c>
      <c r="AZ157" s="1">
        <v>105.37</v>
      </c>
      <c r="BA157" s="1">
        <v>108.26</v>
      </c>
      <c r="BB157" s="1">
        <v>102.09</v>
      </c>
      <c r="BC157" s="1">
        <v>106.96</v>
      </c>
      <c r="BD157" s="1">
        <v>102.79</v>
      </c>
      <c r="BE157" s="1">
        <v>113.26</v>
      </c>
      <c r="BF157" s="1">
        <v>117.62</v>
      </c>
      <c r="BG157" s="1">
        <v>124.88</v>
      </c>
    </row>
    <row r="158" spans="1:59" ht="15">
      <c r="A158" s="1" t="s">
        <v>372</v>
      </c>
      <c r="B158" s="1" t="s">
        <v>373</v>
      </c>
      <c r="C158" s="1" t="s">
        <v>66</v>
      </c>
      <c r="D158" s="1" t="s">
        <v>67</v>
      </c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>
        <v>94.65</v>
      </c>
      <c r="AK158" s="1">
        <v>131.69</v>
      </c>
      <c r="AL158" s="1">
        <v>102.88</v>
      </c>
      <c r="AM158" s="1">
        <v>109.05</v>
      </c>
      <c r="AN158" s="1">
        <v>172.84</v>
      </c>
      <c r="AO158" s="1">
        <v>146.09</v>
      </c>
      <c r="AP158" s="1">
        <v>135.80000000000001</v>
      </c>
      <c r="AQ158" s="1">
        <v>96.71</v>
      </c>
      <c r="AR158" s="1">
        <v>76.13</v>
      </c>
      <c r="AS158" s="1">
        <v>19.09</v>
      </c>
      <c r="AT158" s="1">
        <v>16.79</v>
      </c>
      <c r="AU158" s="1">
        <v>58.6</v>
      </c>
      <c r="AV158" s="1">
        <v>135.63999999999999</v>
      </c>
      <c r="AW158" s="1">
        <v>83.95</v>
      </c>
      <c r="AX158" s="1">
        <v>96.71</v>
      </c>
      <c r="AY158" s="1">
        <v>119.34</v>
      </c>
      <c r="AZ158" s="1">
        <v>155.86000000000001</v>
      </c>
      <c r="BA158" s="1">
        <v>201.65</v>
      </c>
      <c r="BB158" s="1">
        <v>184.16</v>
      </c>
      <c r="BC158" s="1">
        <v>111.93</v>
      </c>
      <c r="BD158" s="1">
        <v>97.12</v>
      </c>
      <c r="BE158" s="1">
        <v>108.64</v>
      </c>
      <c r="BF158" s="1">
        <v>115.23</v>
      </c>
      <c r="BG158" s="1">
        <v>115.23</v>
      </c>
    </row>
    <row r="159" spans="1:59" ht="15">
      <c r="A159" s="1" t="s">
        <v>374</v>
      </c>
      <c r="B159" s="1" t="s">
        <v>375</v>
      </c>
      <c r="C159" s="1" t="s">
        <v>66</v>
      </c>
      <c r="D159" s="1" t="s">
        <v>67</v>
      </c>
      <c r="E159" s="1"/>
      <c r="F159" s="1">
        <v>25.000423005405374</v>
      </c>
      <c r="G159" s="1">
        <v>25.893452592552794</v>
      </c>
      <c r="H159" s="1">
        <v>26.844010914831014</v>
      </c>
      <c r="I159" s="1">
        <v>27.888836033019775</v>
      </c>
      <c r="J159" s="1">
        <v>28.776796850956138</v>
      </c>
      <c r="K159" s="1">
        <v>29.404840782093451</v>
      </c>
      <c r="L159" s="1">
        <v>30.674922391603239</v>
      </c>
      <c r="M159" s="1">
        <v>31.374127556267428</v>
      </c>
      <c r="N159" s="1">
        <v>32.031850091539873</v>
      </c>
      <c r="O159" s="1">
        <v>33.746314282912856</v>
      </c>
      <c r="P159" s="1">
        <v>34.73376558461149</v>
      </c>
      <c r="Q159" s="1">
        <v>34.09657814783111</v>
      </c>
      <c r="R159" s="1">
        <v>35.952398702152053</v>
      </c>
      <c r="S159" s="1">
        <v>37.009368233427502</v>
      </c>
      <c r="T159" s="1">
        <v>38.257831567900908</v>
      </c>
      <c r="U159" s="1">
        <v>38.669725465120223</v>
      </c>
      <c r="V159" s="1">
        <v>40.033449864183595</v>
      </c>
      <c r="W159" s="1">
        <v>42.266680611852202</v>
      </c>
      <c r="X159" s="1">
        <v>42.458691722475763</v>
      </c>
      <c r="Y159" s="1">
        <v>43.629632241625551</v>
      </c>
      <c r="Z159" s="1">
        <v>45.89902640337214</v>
      </c>
      <c r="AA159" s="1">
        <v>47.797557422757215</v>
      </c>
      <c r="AB159" s="1">
        <v>49.611765963832703</v>
      </c>
      <c r="AC159" s="1">
        <v>52.501638008137377</v>
      </c>
      <c r="AD159" s="1">
        <v>53.239925190232995</v>
      </c>
      <c r="AE159" s="1">
        <v>54.110395249057717</v>
      </c>
      <c r="AF159" s="1">
        <v>55.037931794972074</v>
      </c>
      <c r="AG159" s="1">
        <v>57.610953269079303</v>
      </c>
      <c r="AH159" s="1">
        <v>59.296454400325658</v>
      </c>
      <c r="AI159" s="1">
        <v>61.420651037596436</v>
      </c>
      <c r="AJ159" s="1">
        <v>62.898353825203117</v>
      </c>
      <c r="AK159" s="1">
        <v>66.971303215102665</v>
      </c>
      <c r="AL159" s="1">
        <v>69.013181767275057</v>
      </c>
      <c r="AM159" s="1">
        <v>69.802087890643364</v>
      </c>
      <c r="AN159" s="1">
        <v>72.882527429145895</v>
      </c>
      <c r="AO159" s="1">
        <v>76.496232322024255</v>
      </c>
      <c r="AP159" s="1">
        <v>77.815422168612727</v>
      </c>
      <c r="AQ159" s="1">
        <v>78.93358581289074</v>
      </c>
      <c r="AR159" s="1">
        <v>82.220819206627269</v>
      </c>
      <c r="AS159" s="1">
        <v>84.524687053971235</v>
      </c>
      <c r="AT159" s="1">
        <v>87.236217660748935</v>
      </c>
      <c r="AU159" s="1">
        <v>88.813972671204567</v>
      </c>
      <c r="AV159" s="1">
        <v>92.52708462172231</v>
      </c>
      <c r="AW159" s="1">
        <v>96.583249796221992</v>
      </c>
      <c r="AX159" s="1">
        <v>99.890252655277223</v>
      </c>
      <c r="AY159" s="1">
        <v>103.51427774695195</v>
      </c>
      <c r="AZ159" s="1">
        <v>107.6501964516448</v>
      </c>
      <c r="BA159" s="1">
        <v>113.18296103204293</v>
      </c>
      <c r="BB159" s="1">
        <v>112.54596846594565</v>
      </c>
      <c r="BC159" s="1">
        <v>116.98798513911321</v>
      </c>
      <c r="BD159" s="1">
        <v>124.04917589315845</v>
      </c>
      <c r="BE159" s="1">
        <v>125.35888045872147</v>
      </c>
      <c r="BF159" s="1">
        <v>130.73983624861106</v>
      </c>
      <c r="BG159" s="1"/>
    </row>
    <row r="160" spans="1:59" ht="15">
      <c r="A160" s="1" t="s">
        <v>376</v>
      </c>
      <c r="B160" s="1" t="s">
        <v>377</v>
      </c>
      <c r="C160" s="1" t="s">
        <v>66</v>
      </c>
      <c r="D160" s="1" t="s">
        <v>67</v>
      </c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>
        <v>101.52</v>
      </c>
      <c r="AL160" s="1">
        <v>71.98</v>
      </c>
      <c r="AM160" s="1">
        <v>83.2</v>
      </c>
      <c r="AN160" s="1">
        <v>84.51</v>
      </c>
      <c r="AO160" s="1">
        <v>88.33</v>
      </c>
      <c r="AP160" s="1">
        <v>91.39</v>
      </c>
      <c r="AQ160" s="1">
        <v>96.67</v>
      </c>
      <c r="AR160" s="1">
        <v>99.76</v>
      </c>
      <c r="AS160" s="1">
        <v>97.7</v>
      </c>
      <c r="AT160" s="1">
        <v>84.84</v>
      </c>
      <c r="AU160" s="1">
        <v>77.88</v>
      </c>
      <c r="AV160" s="1">
        <v>87.21</v>
      </c>
      <c r="AW160" s="1">
        <v>98.09</v>
      </c>
      <c r="AX160" s="1">
        <v>100.2</v>
      </c>
      <c r="AY160" s="1">
        <v>101.71</v>
      </c>
      <c r="AZ160" s="1">
        <v>97.1</v>
      </c>
      <c r="BA160" s="1">
        <v>105.94</v>
      </c>
      <c r="BB160" s="1">
        <v>109.28</v>
      </c>
      <c r="BC160" s="1">
        <v>114.78</v>
      </c>
      <c r="BD160" s="1">
        <v>110.65</v>
      </c>
      <c r="BE160" s="1">
        <v>107.78</v>
      </c>
      <c r="BF160" s="1">
        <v>113.66</v>
      </c>
      <c r="BG160" s="1">
        <v>111.46</v>
      </c>
    </row>
    <row r="161" spans="1:59" ht="15">
      <c r="A161" s="1" t="s">
        <v>378</v>
      </c>
      <c r="B161" s="1" t="s">
        <v>379</v>
      </c>
      <c r="C161" s="1" t="s">
        <v>66</v>
      </c>
      <c r="D161" s="1" t="s">
        <v>67</v>
      </c>
      <c r="E161" s="1"/>
      <c r="F161" s="1">
        <v>21.95</v>
      </c>
      <c r="G161" s="1">
        <v>24.24</v>
      </c>
      <c r="H161" s="1">
        <v>24.39</v>
      </c>
      <c r="I161" s="1">
        <v>23.22</v>
      </c>
      <c r="J161" s="1">
        <v>24.25</v>
      </c>
      <c r="K161" s="1">
        <v>23.82</v>
      </c>
      <c r="L161" s="1">
        <v>25.72</v>
      </c>
      <c r="M161" s="1">
        <v>24.11</v>
      </c>
      <c r="N161" s="1">
        <v>27.57</v>
      </c>
      <c r="O161" s="1">
        <v>27.81</v>
      </c>
      <c r="P161" s="1">
        <v>27.84</v>
      </c>
      <c r="Q161" s="1">
        <v>25.03</v>
      </c>
      <c r="R161" s="1">
        <v>25.01</v>
      </c>
      <c r="S161" s="1">
        <v>30.38</v>
      </c>
      <c r="T161" s="1">
        <v>35.68</v>
      </c>
      <c r="U161" s="1">
        <v>36.26</v>
      </c>
      <c r="V161" s="1">
        <v>35.21</v>
      </c>
      <c r="W161" s="1">
        <v>34.979999999999997</v>
      </c>
      <c r="X161" s="1">
        <v>35.049999999999997</v>
      </c>
      <c r="Y161" s="1">
        <v>31.61</v>
      </c>
      <c r="Z161" s="1">
        <v>33.93</v>
      </c>
      <c r="AA161" s="1">
        <v>36.33</v>
      </c>
      <c r="AB161" s="1">
        <v>38.93</v>
      </c>
      <c r="AC161" s="1">
        <v>33.14</v>
      </c>
      <c r="AD161" s="1">
        <v>44.34</v>
      </c>
      <c r="AE161" s="1">
        <v>46.77</v>
      </c>
      <c r="AF161" s="1">
        <v>44.21</v>
      </c>
      <c r="AG161" s="1">
        <v>57.33</v>
      </c>
      <c r="AH161" s="1">
        <v>55.14</v>
      </c>
      <c r="AI161" s="1">
        <v>54.78</v>
      </c>
      <c r="AJ161" s="1">
        <v>66.81</v>
      </c>
      <c r="AK161" s="1">
        <v>60.11</v>
      </c>
      <c r="AL161" s="1">
        <v>60.59</v>
      </c>
      <c r="AM161" s="1">
        <v>69.42</v>
      </c>
      <c r="AN161" s="1">
        <v>70.95</v>
      </c>
      <c r="AO161" s="1">
        <v>75.81</v>
      </c>
      <c r="AP161" s="1">
        <v>78.83</v>
      </c>
      <c r="AQ161" s="1">
        <v>85.53</v>
      </c>
      <c r="AR161" s="1">
        <v>90.76</v>
      </c>
      <c r="AS161" s="1">
        <v>69.36</v>
      </c>
      <c r="AT161" s="1">
        <v>89.77</v>
      </c>
      <c r="AU161" s="1">
        <v>84.17</v>
      </c>
      <c r="AV161" s="1">
        <v>107.72</v>
      </c>
      <c r="AW161" s="1">
        <v>95.63</v>
      </c>
      <c r="AX161" s="1">
        <v>103.67</v>
      </c>
      <c r="AY161" s="1">
        <v>100.7</v>
      </c>
      <c r="AZ161" s="1">
        <v>103.56</v>
      </c>
      <c r="BA161" s="1">
        <v>114.52</v>
      </c>
      <c r="BB161" s="1">
        <v>135.12</v>
      </c>
      <c r="BC161" s="1">
        <v>138.47999999999999</v>
      </c>
      <c r="BD161" s="1">
        <v>141</v>
      </c>
      <c r="BE161" s="1">
        <v>154.54</v>
      </c>
      <c r="BF161" s="1">
        <v>146.26</v>
      </c>
      <c r="BG161" s="1">
        <v>176.72</v>
      </c>
    </row>
    <row r="162" spans="1:59" ht="15">
      <c r="A162" s="1" t="s">
        <v>380</v>
      </c>
      <c r="B162" s="1" t="s">
        <v>381</v>
      </c>
      <c r="C162" s="1" t="s">
        <v>66</v>
      </c>
      <c r="D162" s="1" t="s">
        <v>67</v>
      </c>
      <c r="E162" s="1"/>
      <c r="F162" s="1">
        <v>57</v>
      </c>
      <c r="G162" s="1">
        <v>55.62</v>
      </c>
      <c r="H162" s="1">
        <v>62.15</v>
      </c>
      <c r="I162" s="1">
        <v>58.81</v>
      </c>
      <c r="J162" s="1">
        <v>53.83</v>
      </c>
      <c r="K162" s="1">
        <v>51.51</v>
      </c>
      <c r="L162" s="1">
        <v>56.91</v>
      </c>
      <c r="M162" s="1">
        <v>57.17</v>
      </c>
      <c r="N162" s="1">
        <v>66.62</v>
      </c>
      <c r="O162" s="1">
        <v>53.89</v>
      </c>
      <c r="P162" s="1">
        <v>62.75</v>
      </c>
      <c r="Q162" s="1">
        <v>66.19</v>
      </c>
      <c r="R162" s="1">
        <v>65.94</v>
      </c>
      <c r="S162" s="1">
        <v>66.2</v>
      </c>
      <c r="T162" s="1">
        <v>69.510000000000005</v>
      </c>
      <c r="U162" s="1">
        <v>70.22</v>
      </c>
      <c r="V162" s="1">
        <v>65.77</v>
      </c>
      <c r="W162" s="1">
        <v>60.33</v>
      </c>
      <c r="X162" s="1">
        <v>68.78</v>
      </c>
      <c r="Y162" s="1">
        <v>75.5</v>
      </c>
      <c r="Z162" s="1">
        <v>71.39</v>
      </c>
      <c r="AA162" s="1">
        <v>73.2</v>
      </c>
      <c r="AB162" s="1">
        <v>79.27</v>
      </c>
      <c r="AC162" s="1">
        <v>72.64</v>
      </c>
      <c r="AD162" s="1">
        <v>73.290000000000006</v>
      </c>
      <c r="AE162" s="1">
        <v>72.73</v>
      </c>
      <c r="AF162" s="1">
        <v>72.069999999999993</v>
      </c>
      <c r="AG162" s="1">
        <v>71.86</v>
      </c>
      <c r="AH162" s="1">
        <v>76.73</v>
      </c>
      <c r="AI162" s="1">
        <v>77.239999999999995</v>
      </c>
      <c r="AJ162" s="1">
        <v>81.180000000000007</v>
      </c>
      <c r="AK162" s="1">
        <v>84.28</v>
      </c>
      <c r="AL162" s="1">
        <v>85.15</v>
      </c>
      <c r="AM162" s="1">
        <v>91.95</v>
      </c>
      <c r="AN162" s="1">
        <v>100.43</v>
      </c>
      <c r="AO162" s="1">
        <v>122.43</v>
      </c>
      <c r="AP162" s="1">
        <v>95.47</v>
      </c>
      <c r="AQ162" s="1">
        <v>107.14</v>
      </c>
      <c r="AR162" s="1">
        <v>105.32</v>
      </c>
      <c r="AS162" s="1">
        <v>103.97</v>
      </c>
      <c r="AT162" s="1">
        <v>98.4</v>
      </c>
      <c r="AU162" s="1">
        <v>92.55</v>
      </c>
      <c r="AV162" s="1">
        <v>90.87</v>
      </c>
      <c r="AW162" s="1">
        <v>99</v>
      </c>
      <c r="AX162" s="1">
        <v>94.2</v>
      </c>
      <c r="AY162" s="1">
        <v>106.8</v>
      </c>
      <c r="AZ162" s="1">
        <v>95.43</v>
      </c>
      <c r="BA162" s="1">
        <v>105.7</v>
      </c>
      <c r="BB162" s="1">
        <v>94.27</v>
      </c>
      <c r="BC162" s="1">
        <v>101.23</v>
      </c>
      <c r="BD162" s="1">
        <v>103.6</v>
      </c>
      <c r="BE162" s="1">
        <v>97.42</v>
      </c>
      <c r="BF162" s="1">
        <v>99.33</v>
      </c>
      <c r="BG162" s="1">
        <v>106.16</v>
      </c>
    </row>
    <row r="163" spans="1:59" ht="15">
      <c r="A163" s="1" t="s">
        <v>382</v>
      </c>
      <c r="B163" s="1" t="s">
        <v>383</v>
      </c>
      <c r="C163" s="1" t="s">
        <v>66</v>
      </c>
      <c r="D163" s="1" t="s">
        <v>67</v>
      </c>
      <c r="E163" s="1"/>
      <c r="F163" s="1">
        <v>20.55</v>
      </c>
      <c r="G163" s="1">
        <v>23.25</v>
      </c>
      <c r="H163" s="1">
        <v>24.17</v>
      </c>
      <c r="I163" s="1">
        <v>25.3</v>
      </c>
      <c r="J163" s="1">
        <v>24.39</v>
      </c>
      <c r="K163" s="1">
        <v>20.83</v>
      </c>
      <c r="L163" s="1">
        <v>23.35</v>
      </c>
      <c r="M163" s="1">
        <v>24.73</v>
      </c>
      <c r="N163" s="1">
        <v>24.25</v>
      </c>
      <c r="O163" s="1">
        <v>24.91</v>
      </c>
      <c r="P163" s="1">
        <v>25.63</v>
      </c>
      <c r="Q163" s="1">
        <v>24.11</v>
      </c>
      <c r="R163" s="1">
        <v>26.45</v>
      </c>
      <c r="S163" s="1">
        <v>26.55</v>
      </c>
      <c r="T163" s="1">
        <v>27.88</v>
      </c>
      <c r="U163" s="1">
        <v>28.27</v>
      </c>
      <c r="V163" s="1">
        <v>29.18</v>
      </c>
      <c r="W163" s="1">
        <v>32.18</v>
      </c>
      <c r="X163" s="1">
        <v>32.36</v>
      </c>
      <c r="Y163" s="1">
        <v>38.49</v>
      </c>
      <c r="Z163" s="1">
        <v>41.69</v>
      </c>
      <c r="AA163" s="1">
        <v>43.58</v>
      </c>
      <c r="AB163" s="1">
        <v>44.49</v>
      </c>
      <c r="AC163" s="1">
        <v>45.26</v>
      </c>
      <c r="AD163" s="1">
        <v>46.42</v>
      </c>
      <c r="AE163" s="1">
        <v>46.5</v>
      </c>
      <c r="AF163" s="1">
        <v>44.82</v>
      </c>
      <c r="AG163" s="1">
        <v>42.94</v>
      </c>
      <c r="AH163" s="1">
        <v>42.18</v>
      </c>
      <c r="AI163" s="1">
        <v>42.68</v>
      </c>
      <c r="AJ163" s="1">
        <v>41.86</v>
      </c>
      <c r="AK163" s="1">
        <v>46.35</v>
      </c>
      <c r="AL163" s="1">
        <v>52.01</v>
      </c>
      <c r="AM163" s="1">
        <v>54.81</v>
      </c>
      <c r="AN163" s="1">
        <v>56.59</v>
      </c>
      <c r="AO163" s="1">
        <v>58.7</v>
      </c>
      <c r="AP163" s="1">
        <v>57.57</v>
      </c>
      <c r="AQ163" s="1">
        <v>59.36</v>
      </c>
      <c r="AR163" s="1">
        <v>66.959999999999994</v>
      </c>
      <c r="AS163" s="1">
        <v>71.290000000000006</v>
      </c>
      <c r="AT163" s="1">
        <v>76.599999999999994</v>
      </c>
      <c r="AU163" s="1">
        <v>78.63</v>
      </c>
      <c r="AV163" s="1">
        <v>84.43</v>
      </c>
      <c r="AW163" s="1">
        <v>90.2</v>
      </c>
      <c r="AX163" s="1">
        <v>98.78</v>
      </c>
      <c r="AY163" s="1">
        <v>111.02</v>
      </c>
      <c r="AZ163" s="1">
        <v>115.75</v>
      </c>
      <c r="BA163" s="1">
        <v>123.4</v>
      </c>
      <c r="BB163" s="1">
        <v>126.13</v>
      </c>
      <c r="BC163" s="1">
        <v>128.78</v>
      </c>
      <c r="BD163" s="1">
        <v>123.55</v>
      </c>
      <c r="BE163" s="1">
        <v>111.14</v>
      </c>
      <c r="BF163" s="1">
        <v>114.53</v>
      </c>
      <c r="BG163" s="1">
        <v>120.57</v>
      </c>
    </row>
    <row r="164" spans="1:59" ht="15">
      <c r="A164" s="1" t="s">
        <v>384</v>
      </c>
      <c r="B164" s="1" t="s">
        <v>385</v>
      </c>
      <c r="C164" s="1" t="s">
        <v>66</v>
      </c>
      <c r="D164" s="1" t="s">
        <v>67</v>
      </c>
      <c r="E164" s="1"/>
      <c r="F164" s="1">
        <v>21.475291931738937</v>
      </c>
      <c r="G164" s="1">
        <v>24.812833174296067</v>
      </c>
      <c r="H164" s="1">
        <v>25.385622620759893</v>
      </c>
      <c r="I164" s="1">
        <v>25.864970790753038</v>
      </c>
      <c r="J164" s="1">
        <v>27.483277638983477</v>
      </c>
      <c r="K164" s="1">
        <v>24.852049578884252</v>
      </c>
      <c r="L164" s="1">
        <v>26.056474824615055</v>
      </c>
      <c r="M164" s="1">
        <v>29.567344293092557</v>
      </c>
      <c r="N164" s="1">
        <v>28.55999570981346</v>
      </c>
      <c r="O164" s="1">
        <v>28.544629853037161</v>
      </c>
      <c r="P164" s="1">
        <v>31.171259123611406</v>
      </c>
      <c r="Q164" s="1">
        <v>32.551616432917143</v>
      </c>
      <c r="R164" s="1">
        <v>30.935421775434808</v>
      </c>
      <c r="S164" s="1">
        <v>33.980389616810655</v>
      </c>
      <c r="T164" s="1">
        <v>34.877204629821271</v>
      </c>
      <c r="U164" s="1">
        <v>36.520004948741274</v>
      </c>
      <c r="V164" s="1">
        <v>34.226428638296156</v>
      </c>
      <c r="W164" s="1">
        <v>36.688579327266183</v>
      </c>
      <c r="X164" s="1">
        <v>36.409042132904467</v>
      </c>
      <c r="Y164" s="1">
        <v>39.83890331879563</v>
      </c>
      <c r="Z164" s="1">
        <v>40.361047461045871</v>
      </c>
      <c r="AA164" s="1">
        <v>43.2700484594925</v>
      </c>
      <c r="AB164" s="1">
        <v>43.380485591329332</v>
      </c>
      <c r="AC164" s="1">
        <v>43.773710459959382</v>
      </c>
      <c r="AD164" s="1">
        <v>49.261441083644243</v>
      </c>
      <c r="AE164" s="1">
        <v>53.298351941580449</v>
      </c>
      <c r="AF164" s="1">
        <v>52.197756849643618</v>
      </c>
      <c r="AG164" s="1">
        <v>53.22202943220254</v>
      </c>
      <c r="AH164" s="1">
        <v>53.371036263850613</v>
      </c>
      <c r="AI164" s="1">
        <v>59.506231826240587</v>
      </c>
      <c r="AJ164" s="1">
        <v>62.254536142363399</v>
      </c>
      <c r="AK164" s="1">
        <v>65.024612852643514</v>
      </c>
      <c r="AL164" s="1">
        <v>67.177825862245939</v>
      </c>
      <c r="AM164" s="1">
        <v>67.973495538721522</v>
      </c>
      <c r="AN164" s="1">
        <v>68.27049786130199</v>
      </c>
      <c r="AO164" s="1">
        <v>80.804378567528545</v>
      </c>
      <c r="AP164" s="1">
        <v>74.737464957881485</v>
      </c>
      <c r="AQ164" s="1">
        <v>81.216126922289931</v>
      </c>
      <c r="AR164" s="1">
        <v>80.95290601786013</v>
      </c>
      <c r="AS164" s="1">
        <v>79.074266710849798</v>
      </c>
      <c r="AT164" s="1">
        <v>81.696912177457634</v>
      </c>
      <c r="AU164" s="1">
        <v>89.908209746515624</v>
      </c>
      <c r="AV164" s="1">
        <v>94.432411053047176</v>
      </c>
      <c r="AW164" s="1">
        <v>95.435309814193033</v>
      </c>
      <c r="AX164" s="1">
        <v>99.836613607932648</v>
      </c>
      <c r="AY164" s="1">
        <v>104.72807657787438</v>
      </c>
      <c r="AZ164" s="1">
        <v>101.81939131893417</v>
      </c>
      <c r="BA164" s="1">
        <v>100.86067692516389</v>
      </c>
      <c r="BB164" s="1">
        <v>109.40541718370797</v>
      </c>
      <c r="BC164" s="1">
        <v>108.56455844015402</v>
      </c>
      <c r="BD164" s="1">
        <v>112.38155261162943</v>
      </c>
      <c r="BE164" s="1">
        <v>114.92805186993107</v>
      </c>
      <c r="BF164" s="1">
        <v>117.07861750963949</v>
      </c>
      <c r="BG164" s="1"/>
    </row>
    <row r="165" spans="1:59" ht="15">
      <c r="A165" s="1" t="s">
        <v>386</v>
      </c>
      <c r="B165" s="1" t="s">
        <v>387</v>
      </c>
      <c r="C165" s="1" t="s">
        <v>66</v>
      </c>
      <c r="D165" s="1" t="s">
        <v>67</v>
      </c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>
        <v>100</v>
      </c>
      <c r="AZ165" s="1">
        <v>89.47</v>
      </c>
      <c r="BA165" s="1">
        <v>106.52</v>
      </c>
      <c r="BB165" s="1">
        <v>112.5</v>
      </c>
      <c r="BC165" s="1">
        <v>110.51</v>
      </c>
      <c r="BD165" s="1">
        <v>114.09</v>
      </c>
      <c r="BE165" s="1">
        <v>93.08</v>
      </c>
      <c r="BF165" s="1">
        <v>45.9</v>
      </c>
      <c r="BG165" s="1">
        <v>47.22</v>
      </c>
    </row>
    <row r="166" spans="1:59" ht="15">
      <c r="A166" s="1" t="s">
        <v>388</v>
      </c>
      <c r="B166" s="1" t="s">
        <v>389</v>
      </c>
      <c r="C166" s="1" t="s">
        <v>66</v>
      </c>
      <c r="D166" s="1" t="s">
        <v>67</v>
      </c>
      <c r="E166" s="1"/>
      <c r="F166" s="1">
        <v>37.82</v>
      </c>
      <c r="G166" s="1">
        <v>102.47</v>
      </c>
      <c r="H166" s="1">
        <v>100.93</v>
      </c>
      <c r="I166" s="1">
        <v>113.9</v>
      </c>
      <c r="J166" s="1">
        <v>101.07</v>
      </c>
      <c r="K166" s="1">
        <v>80.12</v>
      </c>
      <c r="L166" s="1">
        <v>98.76</v>
      </c>
      <c r="M166" s="1">
        <v>67.8</v>
      </c>
      <c r="N166" s="1">
        <v>38.15</v>
      </c>
      <c r="O166" s="1">
        <v>84.37</v>
      </c>
      <c r="P166" s="1">
        <v>109.79</v>
      </c>
      <c r="Q166" s="1">
        <v>56.69</v>
      </c>
      <c r="R166" s="1">
        <v>141.88999999999999</v>
      </c>
      <c r="S166" s="1">
        <v>96.42</v>
      </c>
      <c r="T166" s="1">
        <v>148.91999999999999</v>
      </c>
      <c r="U166" s="1">
        <v>115.78</v>
      </c>
      <c r="V166" s="1">
        <v>123.72</v>
      </c>
      <c r="W166" s="1">
        <v>109.71</v>
      </c>
      <c r="X166" s="1">
        <v>109.83</v>
      </c>
      <c r="Y166" s="1">
        <v>91.88</v>
      </c>
      <c r="Z166" s="1">
        <v>109.54</v>
      </c>
      <c r="AA166" s="1">
        <v>182.22</v>
      </c>
      <c r="AB166" s="1">
        <v>267.49</v>
      </c>
      <c r="AC166" s="1">
        <v>208.57</v>
      </c>
      <c r="AD166" s="1">
        <v>292.75</v>
      </c>
      <c r="AE166" s="1">
        <v>294.83</v>
      </c>
      <c r="AF166" s="1">
        <v>225.4</v>
      </c>
      <c r="AG166" s="1">
        <v>249.19</v>
      </c>
      <c r="AH166" s="1">
        <v>275.25</v>
      </c>
      <c r="AI166" s="1">
        <v>225.49</v>
      </c>
      <c r="AJ166" s="1">
        <v>190.65</v>
      </c>
      <c r="AK166" s="1">
        <v>148.75</v>
      </c>
      <c r="AL166" s="1">
        <v>143.33000000000001</v>
      </c>
      <c r="AM166" s="1">
        <v>102.48</v>
      </c>
      <c r="AN166" s="1">
        <v>88.38</v>
      </c>
      <c r="AO166" s="1">
        <v>74.099999999999994</v>
      </c>
      <c r="AP166" s="1">
        <v>95.23</v>
      </c>
      <c r="AQ166" s="1">
        <v>93.24</v>
      </c>
      <c r="AR166" s="1">
        <v>84.75</v>
      </c>
      <c r="AS166" s="1">
        <v>73.28</v>
      </c>
      <c r="AT166" s="1">
        <v>82.32</v>
      </c>
      <c r="AU166" s="1">
        <v>71.42</v>
      </c>
      <c r="AV166" s="1">
        <v>98.15</v>
      </c>
      <c r="AW166" s="1">
        <v>101.99</v>
      </c>
      <c r="AX166" s="1">
        <v>80.290000000000006</v>
      </c>
      <c r="AY166" s="1">
        <v>117.72</v>
      </c>
      <c r="AZ166" s="1">
        <v>113.52</v>
      </c>
      <c r="BA166" s="1">
        <v>149.78</v>
      </c>
      <c r="BB166" s="1">
        <v>206.49</v>
      </c>
      <c r="BC166" s="1">
        <v>201.46</v>
      </c>
      <c r="BD166" s="1">
        <v>252.2</v>
      </c>
      <c r="BE166" s="1">
        <v>283.3</v>
      </c>
      <c r="BF166" s="1">
        <v>238.02</v>
      </c>
      <c r="BG166" s="1">
        <v>287.91000000000003</v>
      </c>
    </row>
    <row r="167" spans="1:59" ht="15">
      <c r="A167" s="1" t="s">
        <v>390</v>
      </c>
      <c r="B167" s="1" t="s">
        <v>391</v>
      </c>
      <c r="C167" s="1" t="s">
        <v>66</v>
      </c>
      <c r="D167" s="1" t="s">
        <v>67</v>
      </c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</row>
    <row r="168" spans="1:59" ht="15">
      <c r="A168" s="1" t="s">
        <v>392</v>
      </c>
      <c r="B168" s="1" t="s">
        <v>393</v>
      </c>
      <c r="C168" s="1" t="s">
        <v>66</v>
      </c>
      <c r="D168" s="1" t="s">
        <v>67</v>
      </c>
      <c r="E168" s="1"/>
      <c r="F168" s="1">
        <v>52.23</v>
      </c>
      <c r="G168" s="1">
        <v>53.82</v>
      </c>
      <c r="H168" s="1">
        <v>54.41</v>
      </c>
      <c r="I168" s="1">
        <v>57.44</v>
      </c>
      <c r="J168" s="1">
        <v>54.99</v>
      </c>
      <c r="K168" s="1">
        <v>56.15</v>
      </c>
      <c r="L168" s="1">
        <v>58.62</v>
      </c>
      <c r="M168" s="1">
        <v>64.540000000000006</v>
      </c>
      <c r="N168" s="1">
        <v>64.319999999999993</v>
      </c>
      <c r="O168" s="1">
        <v>67.400000000000006</v>
      </c>
      <c r="P168" s="1">
        <v>69.66</v>
      </c>
      <c r="Q168" s="1">
        <v>72.28</v>
      </c>
      <c r="R168" s="1">
        <v>75.42</v>
      </c>
      <c r="S168" s="1">
        <v>72.41</v>
      </c>
      <c r="T168" s="1">
        <v>66.22</v>
      </c>
      <c r="U168" s="1">
        <v>63.18</v>
      </c>
      <c r="V168" s="1">
        <v>60.74</v>
      </c>
      <c r="W168" s="1">
        <v>59.17</v>
      </c>
      <c r="X168" s="1">
        <v>58.71</v>
      </c>
      <c r="Y168" s="1">
        <v>60.93</v>
      </c>
      <c r="Z168" s="1">
        <v>61.5</v>
      </c>
      <c r="AA168" s="1">
        <v>58.81</v>
      </c>
      <c r="AB168" s="1">
        <v>54.69</v>
      </c>
      <c r="AC168" s="1">
        <v>52.77</v>
      </c>
      <c r="AD168" s="1">
        <v>51.79</v>
      </c>
      <c r="AE168" s="1">
        <v>53.69</v>
      </c>
      <c r="AF168" s="1">
        <v>53</v>
      </c>
      <c r="AG168" s="1">
        <v>52.86</v>
      </c>
      <c r="AH168" s="1">
        <v>54.79</v>
      </c>
      <c r="AI168" s="1">
        <v>60.15</v>
      </c>
      <c r="AJ168" s="1">
        <v>52.68</v>
      </c>
      <c r="AK168" s="1">
        <v>44.51</v>
      </c>
      <c r="AL168" s="1">
        <v>51.74</v>
      </c>
      <c r="AM168" s="1">
        <v>51</v>
      </c>
      <c r="AN168" s="1">
        <v>62.92</v>
      </c>
      <c r="AO168" s="1">
        <v>72.11</v>
      </c>
      <c r="AP168" s="1">
        <v>78.13</v>
      </c>
      <c r="AQ168" s="1">
        <v>83.74</v>
      </c>
      <c r="AR168" s="1">
        <v>85.11</v>
      </c>
      <c r="AS168" s="1">
        <v>77.2</v>
      </c>
      <c r="AT168" s="1">
        <v>84.51</v>
      </c>
      <c r="AU168" s="1">
        <v>89.75</v>
      </c>
      <c r="AV168" s="1">
        <v>96.77</v>
      </c>
      <c r="AW168" s="1">
        <v>99.93</v>
      </c>
      <c r="AX168" s="1">
        <v>93.44</v>
      </c>
      <c r="AY168" s="1">
        <v>106.63</v>
      </c>
      <c r="AZ168" s="1">
        <v>110.88</v>
      </c>
      <c r="BA168" s="1">
        <v>110.31</v>
      </c>
      <c r="BB168" s="1">
        <v>122.43</v>
      </c>
      <c r="BC168" s="1">
        <v>161.63999999999999</v>
      </c>
      <c r="BD168" s="1">
        <v>173.09</v>
      </c>
      <c r="BE168" s="1">
        <v>129.57</v>
      </c>
      <c r="BF168" s="1">
        <v>130.38</v>
      </c>
      <c r="BG168" s="1">
        <v>143.75</v>
      </c>
    </row>
    <row r="169" spans="1:59" ht="15">
      <c r="A169" s="1" t="s">
        <v>394</v>
      </c>
      <c r="B169" s="1" t="s">
        <v>395</v>
      </c>
      <c r="C169" s="1" t="s">
        <v>66</v>
      </c>
      <c r="D169" s="1" t="s">
        <v>67</v>
      </c>
      <c r="E169" s="1"/>
      <c r="F169" s="1">
        <v>44.66</v>
      </c>
      <c r="G169" s="1">
        <v>44.51</v>
      </c>
      <c r="H169" s="1">
        <v>49.63</v>
      </c>
      <c r="I169" s="1">
        <v>51.2</v>
      </c>
      <c r="J169" s="1">
        <v>55.42</v>
      </c>
      <c r="K169" s="1">
        <v>48.43</v>
      </c>
      <c r="L169" s="1">
        <v>47.26</v>
      </c>
      <c r="M169" s="1">
        <v>48.92</v>
      </c>
      <c r="N169" s="1">
        <v>52.11</v>
      </c>
      <c r="O169" s="1">
        <v>49.39</v>
      </c>
      <c r="P169" s="1">
        <v>37.340000000000003</v>
      </c>
      <c r="Q169" s="1">
        <v>32.5</v>
      </c>
      <c r="R169" s="1">
        <v>28.8</v>
      </c>
      <c r="S169" s="1">
        <v>33.96</v>
      </c>
      <c r="T169" s="1">
        <v>36.51</v>
      </c>
      <c r="U169" s="1">
        <v>36.58</v>
      </c>
      <c r="V169" s="1">
        <v>33.89</v>
      </c>
      <c r="W169" s="1">
        <v>38.840000000000003</v>
      </c>
      <c r="X169" s="1">
        <v>38.619999999999997</v>
      </c>
      <c r="Y169" s="1">
        <v>42.45</v>
      </c>
      <c r="Z169" s="1">
        <v>47.63</v>
      </c>
      <c r="AA169" s="1">
        <v>45.12</v>
      </c>
      <c r="AB169" s="1">
        <v>38.19</v>
      </c>
      <c r="AC169" s="1">
        <v>40.450000000000003</v>
      </c>
      <c r="AD169" s="1">
        <v>58.76</v>
      </c>
      <c r="AE169" s="1">
        <v>64.040000000000006</v>
      </c>
      <c r="AF169" s="1">
        <v>74.790000000000006</v>
      </c>
      <c r="AG169" s="1">
        <v>79.55</v>
      </c>
      <c r="AH169" s="1">
        <v>85.92</v>
      </c>
      <c r="AI169" s="1">
        <v>64</v>
      </c>
      <c r="AJ169" s="1">
        <v>63.53</v>
      </c>
      <c r="AK169" s="1">
        <v>64.680000000000007</v>
      </c>
      <c r="AL169" s="1">
        <v>84.7</v>
      </c>
      <c r="AM169" s="1">
        <v>98.07</v>
      </c>
      <c r="AN169" s="1">
        <v>108.7</v>
      </c>
      <c r="AO169" s="1">
        <v>112.56</v>
      </c>
      <c r="AP169" s="1">
        <v>109.34</v>
      </c>
      <c r="AQ169" s="1">
        <v>105.93</v>
      </c>
      <c r="AR169" s="1">
        <v>109.27</v>
      </c>
      <c r="AS169" s="1">
        <v>107.88</v>
      </c>
      <c r="AT169" s="1">
        <v>87.83</v>
      </c>
      <c r="AU169" s="1">
        <v>92.58</v>
      </c>
      <c r="AV169" s="1">
        <v>106.33</v>
      </c>
      <c r="AW169" s="1">
        <v>93.45</v>
      </c>
      <c r="AX169" s="1">
        <v>104.6</v>
      </c>
      <c r="AY169" s="1">
        <v>101.96</v>
      </c>
      <c r="AZ169" s="1">
        <v>108.38</v>
      </c>
      <c r="BA169" s="1">
        <v>110.16</v>
      </c>
      <c r="BB169" s="1">
        <v>101.96</v>
      </c>
      <c r="BC169" s="1">
        <v>143.85</v>
      </c>
      <c r="BD169" s="1">
        <v>130.22999999999999</v>
      </c>
      <c r="BE169" s="1">
        <v>169.27</v>
      </c>
      <c r="BF169" s="1">
        <v>167.09</v>
      </c>
      <c r="BG169" s="1">
        <v>205.31</v>
      </c>
    </row>
    <row r="170" spans="1:59" ht="15">
      <c r="A170" s="1" t="s">
        <v>396</v>
      </c>
      <c r="B170" s="1" t="s">
        <v>397</v>
      </c>
      <c r="C170" s="1" t="s">
        <v>66</v>
      </c>
      <c r="D170" s="1" t="s">
        <v>67</v>
      </c>
      <c r="E170" s="1"/>
      <c r="F170" s="1">
        <v>89.08</v>
      </c>
      <c r="G170" s="1">
        <v>85.16</v>
      </c>
      <c r="H170" s="1">
        <v>104.86</v>
      </c>
      <c r="I170" s="1">
        <v>80.42</v>
      </c>
      <c r="J170" s="1">
        <v>109.38</v>
      </c>
      <c r="K170" s="1">
        <v>90.5</v>
      </c>
      <c r="L170" s="1">
        <v>108.27</v>
      </c>
      <c r="M170" s="1">
        <v>96.65</v>
      </c>
      <c r="N170" s="1">
        <v>108.21</v>
      </c>
      <c r="O170" s="1">
        <v>94.93</v>
      </c>
      <c r="P170" s="1">
        <v>99.2</v>
      </c>
      <c r="Q170" s="1">
        <v>116.41</v>
      </c>
      <c r="R170" s="1">
        <v>115.21</v>
      </c>
      <c r="S170" s="1">
        <v>111.07</v>
      </c>
      <c r="T170" s="1">
        <v>81.13</v>
      </c>
      <c r="U170" s="1">
        <v>117.56</v>
      </c>
      <c r="V170" s="1">
        <v>111.15</v>
      </c>
      <c r="W170" s="1">
        <v>115.84</v>
      </c>
      <c r="X170" s="1">
        <v>116.11</v>
      </c>
      <c r="Y170" s="1">
        <v>85.97</v>
      </c>
      <c r="Z170" s="1">
        <v>99.98</v>
      </c>
      <c r="AA170" s="1">
        <v>121.74</v>
      </c>
      <c r="AB170" s="1">
        <v>100.55</v>
      </c>
      <c r="AC170" s="1">
        <v>98.29</v>
      </c>
      <c r="AD170" s="1">
        <v>108.33</v>
      </c>
      <c r="AE170" s="1">
        <v>115.67</v>
      </c>
      <c r="AF170" s="1">
        <v>117.42</v>
      </c>
      <c r="AG170" s="1">
        <v>105.51</v>
      </c>
      <c r="AH170" s="1">
        <v>104.25</v>
      </c>
      <c r="AI170" s="1">
        <v>107.26</v>
      </c>
      <c r="AJ170" s="1">
        <v>108.11</v>
      </c>
      <c r="AK170" s="1">
        <v>111.98</v>
      </c>
      <c r="AL170" s="1">
        <v>107.04</v>
      </c>
      <c r="AM170" s="1">
        <v>96.54</v>
      </c>
      <c r="AN170" s="1">
        <v>104.7</v>
      </c>
      <c r="AO170" s="1">
        <v>104.18</v>
      </c>
      <c r="AP170" s="1">
        <v>113.91</v>
      </c>
      <c r="AQ170" s="1">
        <v>112.52</v>
      </c>
      <c r="AR170" s="1">
        <v>78.709999999999994</v>
      </c>
      <c r="AS170" s="1">
        <v>101.86</v>
      </c>
      <c r="AT170" s="1">
        <v>115.56</v>
      </c>
      <c r="AU170" s="1">
        <v>97.06</v>
      </c>
      <c r="AV170" s="1">
        <v>103.71</v>
      </c>
      <c r="AW170" s="1">
        <v>105.6</v>
      </c>
      <c r="AX170" s="1">
        <v>98.81</v>
      </c>
      <c r="AY170" s="1">
        <v>95.59</v>
      </c>
      <c r="AZ170" s="1">
        <v>86.29</v>
      </c>
      <c r="BA170" s="1">
        <v>90.58</v>
      </c>
      <c r="BB170" s="1">
        <v>95.06</v>
      </c>
      <c r="BC170" s="1">
        <v>90.27</v>
      </c>
      <c r="BD170" s="1">
        <v>87.94</v>
      </c>
      <c r="BE170" s="1">
        <v>84.15</v>
      </c>
      <c r="BF170" s="1">
        <v>81.5</v>
      </c>
      <c r="BG170" s="1">
        <v>84.93</v>
      </c>
    </row>
    <row r="171" spans="1:59" ht="15">
      <c r="A171" s="1" t="s">
        <v>398</v>
      </c>
      <c r="B171" s="1" t="s">
        <v>399</v>
      </c>
      <c r="C171" s="1" t="s">
        <v>66</v>
      </c>
      <c r="D171" s="1" t="s">
        <v>67</v>
      </c>
      <c r="E171" s="1"/>
      <c r="F171" s="1">
        <v>21.97</v>
      </c>
      <c r="G171" s="1">
        <v>23.67</v>
      </c>
      <c r="H171" s="1">
        <v>22.83</v>
      </c>
      <c r="I171" s="1">
        <v>24.17</v>
      </c>
      <c r="J171" s="1">
        <v>25.92</v>
      </c>
      <c r="K171" s="1">
        <v>26.19</v>
      </c>
      <c r="L171" s="1">
        <v>30.1</v>
      </c>
      <c r="M171" s="1">
        <v>28.28</v>
      </c>
      <c r="N171" s="1">
        <v>28.83</v>
      </c>
      <c r="O171" s="1">
        <v>28.01</v>
      </c>
      <c r="P171" s="1">
        <v>33.83</v>
      </c>
      <c r="Q171" s="1">
        <v>35.71</v>
      </c>
      <c r="R171" s="1">
        <v>37.75</v>
      </c>
      <c r="S171" s="1">
        <v>37.61</v>
      </c>
      <c r="T171" s="1">
        <v>37.119999999999997</v>
      </c>
      <c r="U171" s="1">
        <v>39.590000000000003</v>
      </c>
      <c r="V171" s="1">
        <v>43.77</v>
      </c>
      <c r="W171" s="1">
        <v>44.42</v>
      </c>
      <c r="X171" s="1">
        <v>44.11</v>
      </c>
      <c r="Y171" s="1">
        <v>43.12</v>
      </c>
      <c r="Z171" s="1">
        <v>44.64</v>
      </c>
      <c r="AA171" s="1">
        <v>47.48</v>
      </c>
      <c r="AB171" s="1">
        <v>45.04</v>
      </c>
      <c r="AC171" s="1">
        <v>46.97</v>
      </c>
      <c r="AD171" s="1">
        <v>47.73</v>
      </c>
      <c r="AE171" s="1">
        <v>47.78</v>
      </c>
      <c r="AF171" s="1">
        <v>47.29</v>
      </c>
      <c r="AG171" s="1">
        <v>50.05</v>
      </c>
      <c r="AH171" s="1">
        <v>50.27</v>
      </c>
      <c r="AI171" s="1">
        <v>50.72</v>
      </c>
      <c r="AJ171" s="1">
        <v>55.87</v>
      </c>
      <c r="AK171" s="1">
        <v>44.62</v>
      </c>
      <c r="AL171" s="1">
        <v>59.36</v>
      </c>
      <c r="AM171" s="1">
        <v>47.11</v>
      </c>
      <c r="AN171" s="1">
        <v>58.5</v>
      </c>
      <c r="AO171" s="1">
        <v>67.59</v>
      </c>
      <c r="AP171" s="1">
        <v>66.33</v>
      </c>
      <c r="AQ171" s="1">
        <v>74.48</v>
      </c>
      <c r="AR171" s="1">
        <v>84.19</v>
      </c>
      <c r="AS171" s="1">
        <v>98.66</v>
      </c>
      <c r="AT171" s="1">
        <v>106.15</v>
      </c>
      <c r="AU171" s="1">
        <v>82</v>
      </c>
      <c r="AV171" s="1">
        <v>94.41</v>
      </c>
      <c r="AW171" s="1">
        <v>98.58</v>
      </c>
      <c r="AX171" s="1">
        <v>84.26</v>
      </c>
      <c r="AY171" s="1">
        <v>117.16</v>
      </c>
      <c r="AZ171" s="1">
        <v>133.9</v>
      </c>
      <c r="BA171" s="1">
        <v>135.94999999999999</v>
      </c>
      <c r="BB171" s="1">
        <v>158.76</v>
      </c>
      <c r="BC171" s="1">
        <v>156.5</v>
      </c>
      <c r="BD171" s="1">
        <v>163.80000000000001</v>
      </c>
      <c r="BE171" s="1">
        <v>170.76</v>
      </c>
      <c r="BF171" s="1">
        <v>181.38</v>
      </c>
      <c r="BG171" s="1">
        <v>148.25</v>
      </c>
    </row>
    <row r="172" spans="1:59" ht="15">
      <c r="A172" s="1" t="s">
        <v>400</v>
      </c>
      <c r="B172" s="1" t="s">
        <v>401</v>
      </c>
      <c r="C172" s="1" t="s">
        <v>66</v>
      </c>
      <c r="D172" s="1" t="s">
        <v>67</v>
      </c>
      <c r="E172" s="1"/>
      <c r="F172" s="1">
        <v>16.64</v>
      </c>
      <c r="G172" s="1">
        <v>16.809999999999999</v>
      </c>
      <c r="H172" s="1">
        <v>17.62</v>
      </c>
      <c r="I172" s="1">
        <v>17.84</v>
      </c>
      <c r="J172" s="1">
        <v>19.149999999999999</v>
      </c>
      <c r="K172" s="1">
        <v>19.7</v>
      </c>
      <c r="L172" s="1">
        <v>20.12</v>
      </c>
      <c r="M172" s="1">
        <v>22.67</v>
      </c>
      <c r="N172" s="1">
        <v>25.48</v>
      </c>
      <c r="O172" s="1">
        <v>26.59</v>
      </c>
      <c r="P172" s="1">
        <v>28.1</v>
      </c>
      <c r="Q172" s="1">
        <v>28.83</v>
      </c>
      <c r="R172" s="1">
        <v>32.07</v>
      </c>
      <c r="S172" s="1">
        <v>33.67</v>
      </c>
      <c r="T172" s="1">
        <v>33.99</v>
      </c>
      <c r="U172" s="1">
        <v>36.57</v>
      </c>
      <c r="V172" s="1">
        <v>37.18</v>
      </c>
      <c r="W172" s="1">
        <v>36.950000000000003</v>
      </c>
      <c r="X172" s="1">
        <v>40.71</v>
      </c>
      <c r="Y172" s="1">
        <v>41.87</v>
      </c>
      <c r="Z172" s="1">
        <v>42.75</v>
      </c>
      <c r="AA172" s="1">
        <v>46.11</v>
      </c>
      <c r="AB172" s="1">
        <v>44.31</v>
      </c>
      <c r="AC172" s="1">
        <v>47.12</v>
      </c>
      <c r="AD172" s="1">
        <v>49.33</v>
      </c>
      <c r="AE172" s="1">
        <v>52.51</v>
      </c>
      <c r="AF172" s="1">
        <v>52.91</v>
      </c>
      <c r="AG172" s="1">
        <v>57.33</v>
      </c>
      <c r="AH172" s="1">
        <v>60.4</v>
      </c>
      <c r="AI172" s="1">
        <v>59.86</v>
      </c>
      <c r="AJ172" s="1">
        <v>59.34</v>
      </c>
      <c r="AK172" s="1">
        <v>59.82</v>
      </c>
      <c r="AL172" s="1">
        <v>64.28</v>
      </c>
      <c r="AM172" s="1">
        <v>63.37</v>
      </c>
      <c r="AN172" s="1">
        <v>65.8</v>
      </c>
      <c r="AO172" s="1">
        <v>68.5</v>
      </c>
      <c r="AP172" s="1">
        <v>70.150000000000006</v>
      </c>
      <c r="AQ172" s="1">
        <v>64.92</v>
      </c>
      <c r="AR172" s="1">
        <v>74.709999999999994</v>
      </c>
      <c r="AS172" s="1">
        <v>78.14</v>
      </c>
      <c r="AT172" s="1">
        <v>82.05</v>
      </c>
      <c r="AU172" s="1">
        <v>82.58</v>
      </c>
      <c r="AV172" s="1">
        <v>90.69</v>
      </c>
      <c r="AW172" s="1">
        <v>95.38</v>
      </c>
      <c r="AX172" s="1">
        <v>99.63</v>
      </c>
      <c r="AY172" s="1">
        <v>104.99</v>
      </c>
      <c r="AZ172" s="1">
        <v>103.7</v>
      </c>
      <c r="BA172" s="1">
        <v>111.78</v>
      </c>
      <c r="BB172" s="1">
        <v>108.73</v>
      </c>
      <c r="BC172" s="1">
        <v>107.37</v>
      </c>
      <c r="BD172" s="1">
        <v>117.55</v>
      </c>
      <c r="BE172" s="1">
        <v>116.51</v>
      </c>
      <c r="BF172" s="1">
        <v>118.02</v>
      </c>
      <c r="BG172" s="1">
        <v>118.5</v>
      </c>
    </row>
    <row r="173" spans="1:59" ht="15">
      <c r="A173" s="1" t="s">
        <v>402</v>
      </c>
      <c r="B173" s="1" t="s">
        <v>403</v>
      </c>
      <c r="C173" s="1" t="s">
        <v>66</v>
      </c>
      <c r="D173" s="1" t="s">
        <v>67</v>
      </c>
      <c r="E173" s="1"/>
      <c r="F173" s="1">
        <v>41.647139597955409</v>
      </c>
      <c r="G173" s="1">
        <v>43.334985750997468</v>
      </c>
      <c r="H173" s="1">
        <v>45.607685019923366</v>
      </c>
      <c r="I173" s="1">
        <v>43.498523561282504</v>
      </c>
      <c r="J173" s="1">
        <v>47.584112364491737</v>
      </c>
      <c r="K173" s="1">
        <v>47.38417878893506</v>
      </c>
      <c r="L173" s="1">
        <v>48.615758840786732</v>
      </c>
      <c r="M173" s="1">
        <v>50.96652942115746</v>
      </c>
      <c r="N173" s="1">
        <v>51.779686290603735</v>
      </c>
      <c r="O173" s="1">
        <v>48.835140907498307</v>
      </c>
      <c r="P173" s="1">
        <v>56.280787226469954</v>
      </c>
      <c r="Q173" s="1">
        <v>55.487252098951295</v>
      </c>
      <c r="R173" s="1">
        <v>59.302754594594703</v>
      </c>
      <c r="S173" s="1">
        <v>53.901242458938597</v>
      </c>
      <c r="T173" s="1">
        <v>61.423999202716431</v>
      </c>
      <c r="U173" s="1">
        <v>61.818454814987646</v>
      </c>
      <c r="V173" s="1">
        <v>66.952808435548079</v>
      </c>
      <c r="W173" s="1">
        <v>67.996425957882764</v>
      </c>
      <c r="X173" s="1">
        <v>74.281462438599149</v>
      </c>
      <c r="Y173" s="1">
        <v>67.643817686668598</v>
      </c>
      <c r="Z173" s="1">
        <v>77.935185837683989</v>
      </c>
      <c r="AA173" s="1">
        <v>79.038544302942654</v>
      </c>
      <c r="AB173" s="1">
        <v>59.010442687899435</v>
      </c>
      <c r="AC173" s="1">
        <v>74.412394890224192</v>
      </c>
      <c r="AD173" s="1">
        <v>79.774389106977509</v>
      </c>
      <c r="AE173" s="1">
        <v>74.408980830879329</v>
      </c>
      <c r="AF173" s="1">
        <v>74.348265898317109</v>
      </c>
      <c r="AG173" s="1">
        <v>62.342531123033282</v>
      </c>
      <c r="AH173" s="1">
        <v>73.802025138473567</v>
      </c>
      <c r="AI173" s="1">
        <v>79.693318664509064</v>
      </c>
      <c r="AJ173" s="1">
        <v>77.585674969990592</v>
      </c>
      <c r="AK173" s="1">
        <v>85.896107616624676</v>
      </c>
      <c r="AL173" s="1">
        <v>75.027177441068304</v>
      </c>
      <c r="AM173" s="1">
        <v>92.461780503432465</v>
      </c>
      <c r="AN173" s="1">
        <v>80.329263287680305</v>
      </c>
      <c r="AO173" s="1">
        <v>88.658202465385656</v>
      </c>
      <c r="AP173" s="1">
        <v>91.912793937224578</v>
      </c>
      <c r="AQ173" s="1">
        <v>91.651218755854927</v>
      </c>
      <c r="AR173" s="1">
        <v>93.090578168256627</v>
      </c>
      <c r="AS173" s="1">
        <v>94.792799039823805</v>
      </c>
      <c r="AT173" s="1">
        <v>90.909225733221632</v>
      </c>
      <c r="AU173" s="1">
        <v>86.639161254282584</v>
      </c>
      <c r="AV173" s="1">
        <v>92.145453710215506</v>
      </c>
      <c r="AW173" s="1">
        <v>103.20266307111295</v>
      </c>
      <c r="AX173" s="1">
        <v>100.26521951380036</v>
      </c>
      <c r="AY173" s="1">
        <v>96.532117415086603</v>
      </c>
      <c r="AZ173" s="1">
        <v>102.28891884126756</v>
      </c>
      <c r="BA173" s="1">
        <v>102.4316600073259</v>
      </c>
      <c r="BB173" s="1">
        <v>106.05457097486513</v>
      </c>
      <c r="BC173" s="1">
        <v>105.63991126512774</v>
      </c>
      <c r="BD173" s="1">
        <v>102.58131518951591</v>
      </c>
      <c r="BE173" s="1">
        <v>102.91070348951853</v>
      </c>
      <c r="BF173" s="1">
        <v>112.15805302082204</v>
      </c>
      <c r="BG173" s="1"/>
    </row>
    <row r="174" spans="1:59" ht="15">
      <c r="A174" s="1" t="s">
        <v>404</v>
      </c>
      <c r="B174" s="1" t="s">
        <v>405</v>
      </c>
      <c r="C174" s="1" t="s">
        <v>66</v>
      </c>
      <c r="D174" s="1" t="s">
        <v>67</v>
      </c>
      <c r="E174" s="1"/>
      <c r="F174" s="1">
        <v>29.94</v>
      </c>
      <c r="G174" s="1">
        <v>31.85</v>
      </c>
      <c r="H174" s="1">
        <v>32.14</v>
      </c>
      <c r="I174" s="1">
        <v>33.92</v>
      </c>
      <c r="J174" s="1">
        <v>34.840000000000003</v>
      </c>
      <c r="K174" s="1">
        <v>35.42</v>
      </c>
      <c r="L174" s="1">
        <v>36.049999999999997</v>
      </c>
      <c r="M174" s="1">
        <v>36.56</v>
      </c>
      <c r="N174" s="1">
        <v>37.21</v>
      </c>
      <c r="O174" s="1">
        <v>37.56</v>
      </c>
      <c r="P174" s="1">
        <v>38.18</v>
      </c>
      <c r="Q174" s="1">
        <v>38.72</v>
      </c>
      <c r="R174" s="1">
        <v>39.72</v>
      </c>
      <c r="S174" s="1">
        <v>40.119999999999997</v>
      </c>
      <c r="T174" s="1">
        <v>41.12</v>
      </c>
      <c r="U174" s="1">
        <v>41.37</v>
      </c>
      <c r="V174" s="1">
        <v>42.4</v>
      </c>
      <c r="W174" s="1">
        <v>42.89</v>
      </c>
      <c r="X174" s="1">
        <v>43.65</v>
      </c>
      <c r="Y174" s="1">
        <v>44.1</v>
      </c>
      <c r="Z174" s="1">
        <v>45.34</v>
      </c>
      <c r="AA174" s="1">
        <v>46.08</v>
      </c>
      <c r="AB174" s="1">
        <v>47.42</v>
      </c>
      <c r="AC174" s="1">
        <v>49.14</v>
      </c>
      <c r="AD174" s="1">
        <v>46.27</v>
      </c>
      <c r="AE174" s="1">
        <v>49.22</v>
      </c>
      <c r="AF174" s="1">
        <v>48.76</v>
      </c>
      <c r="AG174" s="1">
        <v>51.31</v>
      </c>
      <c r="AH174" s="1">
        <v>53.7</v>
      </c>
      <c r="AI174" s="1">
        <v>54.95</v>
      </c>
      <c r="AJ174" s="1">
        <v>56.74</v>
      </c>
      <c r="AK174" s="1">
        <v>41.07</v>
      </c>
      <c r="AL174" s="1">
        <v>48.67</v>
      </c>
      <c r="AM174" s="1">
        <v>57.52</v>
      </c>
      <c r="AN174" s="1">
        <v>52.4</v>
      </c>
      <c r="AO174" s="1">
        <v>59.06</v>
      </c>
      <c r="AP174" s="1">
        <v>78.95</v>
      </c>
      <c r="AQ174" s="1">
        <v>62.75</v>
      </c>
      <c r="AR174" s="1">
        <v>66.41</v>
      </c>
      <c r="AS174" s="1">
        <v>76.290000000000006</v>
      </c>
      <c r="AT174" s="1">
        <v>78.67</v>
      </c>
      <c r="AU174" s="1">
        <v>80.5</v>
      </c>
      <c r="AV174" s="1">
        <v>83.14</v>
      </c>
      <c r="AW174" s="1">
        <v>96.38</v>
      </c>
      <c r="AX174" s="1">
        <v>95.27</v>
      </c>
      <c r="AY174" s="1">
        <v>108.35</v>
      </c>
      <c r="AZ174" s="1">
        <v>102.29</v>
      </c>
      <c r="BA174" s="1">
        <v>100.07</v>
      </c>
      <c r="BB174" s="1">
        <v>100.1</v>
      </c>
      <c r="BC174" s="1">
        <v>105.87</v>
      </c>
      <c r="BD174" s="1">
        <v>107.09</v>
      </c>
      <c r="BE174" s="1">
        <v>115.35</v>
      </c>
      <c r="BF174" s="1">
        <v>106.2</v>
      </c>
      <c r="BG174" s="1">
        <v>117.92</v>
      </c>
    </row>
    <row r="175" spans="1:59" ht="15">
      <c r="A175" s="1" t="s">
        <v>406</v>
      </c>
      <c r="B175" s="1" t="s">
        <v>407</v>
      </c>
      <c r="C175" s="1" t="s">
        <v>66</v>
      </c>
      <c r="D175" s="1" t="s">
        <v>67</v>
      </c>
      <c r="E175" s="1"/>
      <c r="F175" s="1">
        <v>139.41</v>
      </c>
      <c r="G175" s="1">
        <v>135.65</v>
      </c>
      <c r="H175" s="1">
        <v>139.57</v>
      </c>
      <c r="I175" s="1">
        <v>157.07</v>
      </c>
      <c r="J175" s="1">
        <v>160.72999999999999</v>
      </c>
      <c r="K175" s="1">
        <v>159.78</v>
      </c>
      <c r="L175" s="1">
        <v>135.69999999999999</v>
      </c>
      <c r="M175" s="1">
        <v>140.22999999999999</v>
      </c>
      <c r="N175" s="1">
        <v>134.07</v>
      </c>
      <c r="O175" s="1">
        <v>116.85</v>
      </c>
      <c r="P175" s="1">
        <v>126.11</v>
      </c>
      <c r="Q175" s="1">
        <v>137.72</v>
      </c>
      <c r="R175" s="1">
        <v>144.58000000000001</v>
      </c>
      <c r="S175" s="1">
        <v>124.26</v>
      </c>
      <c r="T175" s="1">
        <v>124.23</v>
      </c>
      <c r="U175" s="1">
        <v>121.95</v>
      </c>
      <c r="V175" s="1">
        <v>114.62</v>
      </c>
      <c r="W175" s="1">
        <v>112.27</v>
      </c>
      <c r="X175" s="1">
        <v>112.12</v>
      </c>
      <c r="Y175" s="1">
        <v>136.5</v>
      </c>
      <c r="Z175" s="1">
        <v>117.67</v>
      </c>
      <c r="AA175" s="1">
        <v>115.34</v>
      </c>
      <c r="AB175" s="1">
        <v>137.87</v>
      </c>
      <c r="AC175" s="1">
        <v>122.23</v>
      </c>
      <c r="AD175" s="1">
        <v>127.7</v>
      </c>
      <c r="AE175" s="1">
        <v>116.2</v>
      </c>
      <c r="AF175" s="1">
        <v>110.73</v>
      </c>
      <c r="AG175" s="1">
        <v>103.34</v>
      </c>
      <c r="AH175" s="1">
        <v>110.37</v>
      </c>
      <c r="AI175" s="1">
        <v>97.12</v>
      </c>
      <c r="AJ175" s="1">
        <v>90.94</v>
      </c>
      <c r="AK175" s="1">
        <v>91.92</v>
      </c>
      <c r="AL175" s="1">
        <v>91.38</v>
      </c>
      <c r="AM175" s="1">
        <v>91.51</v>
      </c>
      <c r="AN175" s="1">
        <v>93.22</v>
      </c>
      <c r="AO175" s="1">
        <v>89.5</v>
      </c>
      <c r="AP175" s="1">
        <v>89.95</v>
      </c>
      <c r="AQ175" s="1">
        <v>92.06</v>
      </c>
      <c r="AR175" s="1">
        <v>89.27</v>
      </c>
      <c r="AS175" s="1">
        <v>95.86</v>
      </c>
      <c r="AT175" s="1">
        <v>97.47</v>
      </c>
      <c r="AU175" s="1">
        <v>93.05</v>
      </c>
      <c r="AV175" s="1">
        <v>91.92</v>
      </c>
      <c r="AW175" s="1">
        <v>98.59</v>
      </c>
      <c r="AX175" s="1">
        <v>100.85</v>
      </c>
      <c r="AY175" s="1">
        <v>100.56</v>
      </c>
      <c r="AZ175" s="1">
        <v>103.71</v>
      </c>
      <c r="BA175" s="1">
        <v>107.5</v>
      </c>
      <c r="BB175" s="1">
        <v>94.16</v>
      </c>
      <c r="BC175" s="1">
        <v>96.98</v>
      </c>
      <c r="BD175" s="1">
        <v>94.65</v>
      </c>
      <c r="BE175" s="1">
        <v>95.08</v>
      </c>
      <c r="BF175" s="1">
        <v>92.89</v>
      </c>
      <c r="BG175" s="1">
        <v>95.75</v>
      </c>
    </row>
    <row r="176" spans="1:59" ht="15">
      <c r="A176" s="1" t="s">
        <v>408</v>
      </c>
      <c r="B176" s="1" t="s">
        <v>409</v>
      </c>
      <c r="C176" s="1" t="s">
        <v>66</v>
      </c>
      <c r="D176" s="1" t="s">
        <v>67</v>
      </c>
      <c r="E176" s="1"/>
      <c r="F176" s="1">
        <v>25.89</v>
      </c>
      <c r="G176" s="1">
        <v>31.27</v>
      </c>
      <c r="H176" s="1">
        <v>33.11</v>
      </c>
      <c r="I176" s="1">
        <v>32.369999999999997</v>
      </c>
      <c r="J176" s="1">
        <v>31.97</v>
      </c>
      <c r="K176" s="1">
        <v>34.24</v>
      </c>
      <c r="L176" s="1">
        <v>37.96</v>
      </c>
      <c r="M176" s="1">
        <v>29.9</v>
      </c>
      <c r="N176" s="1">
        <v>35.619999999999997</v>
      </c>
      <c r="O176" s="1">
        <v>30.4</v>
      </c>
      <c r="P176" s="1">
        <v>33.590000000000003</v>
      </c>
      <c r="Q176" s="1">
        <v>33.130000000000003</v>
      </c>
      <c r="R176" s="1">
        <v>20.22</v>
      </c>
      <c r="S176" s="1">
        <v>28.57</v>
      </c>
      <c r="T176" s="1">
        <v>25.08</v>
      </c>
      <c r="U176" s="1">
        <v>33.700000000000003</v>
      </c>
      <c r="V176" s="1">
        <v>35.090000000000003</v>
      </c>
      <c r="W176" s="1">
        <v>38.4</v>
      </c>
      <c r="X176" s="1">
        <v>41.12</v>
      </c>
      <c r="Y176" s="1">
        <v>42.55</v>
      </c>
      <c r="Z176" s="1">
        <v>40.78</v>
      </c>
      <c r="AA176" s="1">
        <v>40.25</v>
      </c>
      <c r="AB176" s="1">
        <v>39.93</v>
      </c>
      <c r="AC176" s="1">
        <v>26.4</v>
      </c>
      <c r="AD176" s="1">
        <v>36.67</v>
      </c>
      <c r="AE176" s="1">
        <v>41.92</v>
      </c>
      <c r="AF176" s="1">
        <v>33.18</v>
      </c>
      <c r="AG176" s="1">
        <v>49.14</v>
      </c>
      <c r="AH176" s="1">
        <v>42.74</v>
      </c>
      <c r="AI176" s="1">
        <v>46.77</v>
      </c>
      <c r="AJ176" s="1">
        <v>52.14</v>
      </c>
      <c r="AK176" s="1">
        <v>54.12</v>
      </c>
      <c r="AL176" s="1">
        <v>43.02</v>
      </c>
      <c r="AM176" s="1">
        <v>60</v>
      </c>
      <c r="AN176" s="1">
        <v>49.19</v>
      </c>
      <c r="AO176" s="1">
        <v>59.97</v>
      </c>
      <c r="AP176" s="1">
        <v>44.87</v>
      </c>
      <c r="AQ176" s="1">
        <v>83.09</v>
      </c>
      <c r="AR176" s="1">
        <v>71.66</v>
      </c>
      <c r="AS176" s="1">
        <v>63.66</v>
      </c>
      <c r="AT176" s="1">
        <v>82.31</v>
      </c>
      <c r="AU176" s="1">
        <v>93.24</v>
      </c>
      <c r="AV176" s="1">
        <v>102.3</v>
      </c>
      <c r="AW176" s="1">
        <v>82.22</v>
      </c>
      <c r="AX176" s="1">
        <v>102.92</v>
      </c>
      <c r="AY176" s="1">
        <v>114.86</v>
      </c>
      <c r="AZ176" s="1">
        <v>121.91</v>
      </c>
      <c r="BA176" s="1">
        <v>161.08000000000001</v>
      </c>
      <c r="BB176" s="1">
        <v>118.88</v>
      </c>
      <c r="BC176" s="1">
        <v>181.27</v>
      </c>
      <c r="BD176" s="1">
        <v>155.44999999999999</v>
      </c>
      <c r="BE176" s="1">
        <v>175.46</v>
      </c>
      <c r="BF176" s="1">
        <v>183.36</v>
      </c>
      <c r="BG176" s="1">
        <v>205.57</v>
      </c>
    </row>
    <row r="177" spans="1:59" ht="15">
      <c r="A177" s="1" t="s">
        <v>410</v>
      </c>
      <c r="B177" s="1" t="s">
        <v>411</v>
      </c>
      <c r="C177" s="1" t="s">
        <v>66</v>
      </c>
      <c r="D177" s="1" t="s">
        <v>67</v>
      </c>
      <c r="E177" s="1"/>
      <c r="F177" s="1">
        <v>22.43</v>
      </c>
      <c r="G177" s="1">
        <v>23.5</v>
      </c>
      <c r="H177" s="1">
        <v>24.81</v>
      </c>
      <c r="I177" s="1">
        <v>25.52</v>
      </c>
      <c r="J177" s="1">
        <v>26.74</v>
      </c>
      <c r="K177" s="1">
        <v>26.03</v>
      </c>
      <c r="L177" s="1">
        <v>27.13</v>
      </c>
      <c r="M177" s="1">
        <v>27.64</v>
      </c>
      <c r="N177" s="1">
        <v>30.83</v>
      </c>
      <c r="O177" s="1">
        <v>33.909999999999997</v>
      </c>
      <c r="P177" s="1">
        <v>30.27</v>
      </c>
      <c r="Q177" s="1">
        <v>26.27</v>
      </c>
      <c r="R177" s="1">
        <v>27.21</v>
      </c>
      <c r="S177" s="1">
        <v>30.11</v>
      </c>
      <c r="T177" s="1">
        <v>29.15</v>
      </c>
      <c r="U177" s="1">
        <v>26.64</v>
      </c>
      <c r="V177" s="1">
        <v>26.37</v>
      </c>
      <c r="W177" s="1">
        <v>25.45</v>
      </c>
      <c r="X177" s="1">
        <v>25.78</v>
      </c>
      <c r="Y177" s="1">
        <v>26.48</v>
      </c>
      <c r="Z177" s="1">
        <v>26.7</v>
      </c>
      <c r="AA177" s="1">
        <v>27.2</v>
      </c>
      <c r="AB177" s="1">
        <v>27.22</v>
      </c>
      <c r="AC177" s="1">
        <v>28.65</v>
      </c>
      <c r="AD177" s="1">
        <v>30.39</v>
      </c>
      <c r="AE177" s="1">
        <v>33.200000000000003</v>
      </c>
      <c r="AF177" s="1">
        <v>33.96</v>
      </c>
      <c r="AG177" s="1">
        <v>40.270000000000003</v>
      </c>
      <c r="AH177" s="1">
        <v>44.78</v>
      </c>
      <c r="AI177" s="1">
        <v>48.1</v>
      </c>
      <c r="AJ177" s="1">
        <v>55.36</v>
      </c>
      <c r="AK177" s="1">
        <v>60.09</v>
      </c>
      <c r="AL177" s="1">
        <v>63.4</v>
      </c>
      <c r="AM177" s="1">
        <v>65.02</v>
      </c>
      <c r="AN177" s="1">
        <v>67.05</v>
      </c>
      <c r="AO177" s="1">
        <v>69.89</v>
      </c>
      <c r="AP177" s="1">
        <v>72.59</v>
      </c>
      <c r="AQ177" s="1">
        <v>76.319999999999993</v>
      </c>
      <c r="AR177" s="1">
        <v>79.63</v>
      </c>
      <c r="AS177" s="1">
        <v>80.56</v>
      </c>
      <c r="AT177" s="1">
        <v>79.5</v>
      </c>
      <c r="AU177" s="1">
        <v>83.44</v>
      </c>
      <c r="AV177" s="1">
        <v>87.87</v>
      </c>
      <c r="AW177" s="1">
        <v>93.73</v>
      </c>
      <c r="AX177" s="1">
        <v>99.43</v>
      </c>
      <c r="AY177" s="1">
        <v>106.84</v>
      </c>
      <c r="AZ177" s="1">
        <v>97.53</v>
      </c>
      <c r="BA177" s="1">
        <v>104.33</v>
      </c>
      <c r="BB177" s="1">
        <v>90.1</v>
      </c>
      <c r="BC177" s="1">
        <v>104.49</v>
      </c>
      <c r="BD177" s="1">
        <v>96.23</v>
      </c>
      <c r="BE177" s="1">
        <v>107.46</v>
      </c>
      <c r="BF177" s="1">
        <v>104.36</v>
      </c>
      <c r="BG177" s="1">
        <v>117.89</v>
      </c>
    </row>
    <row r="178" spans="1:59" ht="15">
      <c r="A178" s="1" t="s">
        <v>412</v>
      </c>
      <c r="B178" s="1" t="s">
        <v>413</v>
      </c>
      <c r="C178" s="1" t="s">
        <v>66</v>
      </c>
      <c r="D178" s="1" t="s">
        <v>67</v>
      </c>
      <c r="E178" s="1"/>
      <c r="F178" s="1">
        <v>35.25</v>
      </c>
      <c r="G178" s="1">
        <v>42.86</v>
      </c>
      <c r="H178" s="1">
        <v>47.33</v>
      </c>
      <c r="I178" s="1">
        <v>57.74</v>
      </c>
      <c r="J178" s="1">
        <v>64.38</v>
      </c>
      <c r="K178" s="1">
        <v>60.06</v>
      </c>
      <c r="L178" s="1">
        <v>66.52</v>
      </c>
      <c r="M178" s="1">
        <v>64.66</v>
      </c>
      <c r="N178" s="1">
        <v>63.06</v>
      </c>
      <c r="O178" s="1">
        <v>57.46</v>
      </c>
      <c r="P178" s="1">
        <v>61.48</v>
      </c>
      <c r="Q178" s="1">
        <v>64.650000000000006</v>
      </c>
      <c r="R178" s="1">
        <v>68.959999999999994</v>
      </c>
      <c r="S178" s="1">
        <v>85.43</v>
      </c>
      <c r="T178" s="1">
        <v>81.89</v>
      </c>
      <c r="U178" s="1">
        <v>79.73</v>
      </c>
      <c r="V178" s="1">
        <v>82.32</v>
      </c>
      <c r="W178" s="1">
        <v>89.72</v>
      </c>
      <c r="X178" s="1">
        <v>82.58</v>
      </c>
      <c r="Y178" s="1">
        <v>54.94</v>
      </c>
      <c r="Z178" s="1">
        <v>75.84</v>
      </c>
      <c r="AA178" s="1">
        <v>74.959999999999994</v>
      </c>
      <c r="AB178" s="1">
        <v>75.16</v>
      </c>
      <c r="AC178" s="1">
        <v>79.27</v>
      </c>
      <c r="AD178" s="1">
        <v>68.63</v>
      </c>
      <c r="AE178" s="1">
        <v>65.489999999999995</v>
      </c>
      <c r="AF178" s="1">
        <v>60.96</v>
      </c>
      <c r="AG178" s="1">
        <v>58.1</v>
      </c>
      <c r="AH178" s="1">
        <v>57.18</v>
      </c>
      <c r="AI178" s="1">
        <v>57</v>
      </c>
      <c r="AJ178" s="1">
        <v>65.849999999999994</v>
      </c>
      <c r="AK178" s="1">
        <v>64.91</v>
      </c>
      <c r="AL178" s="1">
        <v>57.91</v>
      </c>
      <c r="AM178" s="1">
        <v>60.28</v>
      </c>
      <c r="AN178" s="1">
        <v>69.64</v>
      </c>
      <c r="AO178" s="1">
        <v>72.25</v>
      </c>
      <c r="AP178" s="1">
        <v>72.72</v>
      </c>
      <c r="AQ178" s="1">
        <v>79.39</v>
      </c>
      <c r="AR178" s="1">
        <v>82.27</v>
      </c>
      <c r="AS178" s="1">
        <v>87.85</v>
      </c>
      <c r="AT178" s="1">
        <v>84.24</v>
      </c>
      <c r="AU178" s="1">
        <v>88.07</v>
      </c>
      <c r="AV178" s="1">
        <v>105.5</v>
      </c>
      <c r="AW178" s="1">
        <v>92.25</v>
      </c>
      <c r="AX178" s="1">
        <v>107.15</v>
      </c>
      <c r="AY178" s="1">
        <v>100.6</v>
      </c>
      <c r="AZ178" s="1">
        <v>103.99</v>
      </c>
      <c r="BA178" s="1">
        <v>101.5</v>
      </c>
      <c r="BB178" s="1">
        <v>113.33</v>
      </c>
      <c r="BC178" s="1">
        <v>106.78</v>
      </c>
      <c r="BD178" s="1">
        <v>122.75</v>
      </c>
      <c r="BE178" s="1">
        <v>135.94</v>
      </c>
      <c r="BF178" s="1">
        <v>139.94999999999999</v>
      </c>
      <c r="BG178" s="1">
        <v>129.83000000000001</v>
      </c>
    </row>
    <row r="179" spans="1:59" ht="15">
      <c r="A179" s="1" t="s">
        <v>414</v>
      </c>
      <c r="B179" s="1" t="s">
        <v>415</v>
      </c>
      <c r="C179" s="1" t="s">
        <v>66</v>
      </c>
      <c r="D179" s="1" t="s">
        <v>67</v>
      </c>
      <c r="E179" s="1"/>
      <c r="F179" s="1">
        <v>48.55</v>
      </c>
      <c r="G179" s="1">
        <v>48.59</v>
      </c>
      <c r="H179" s="1">
        <v>47.77</v>
      </c>
      <c r="I179" s="1">
        <v>57</v>
      </c>
      <c r="J179" s="1">
        <v>46.91</v>
      </c>
      <c r="K179" s="1">
        <v>50.76</v>
      </c>
      <c r="L179" s="1">
        <v>59.93</v>
      </c>
      <c r="M179" s="1">
        <v>59.12</v>
      </c>
      <c r="N179" s="1">
        <v>58.88</v>
      </c>
      <c r="O179" s="1">
        <v>63.8</v>
      </c>
      <c r="P179" s="1">
        <v>65.08</v>
      </c>
      <c r="Q179" s="1">
        <v>61.52</v>
      </c>
      <c r="R179" s="1">
        <v>64.72</v>
      </c>
      <c r="S179" s="1">
        <v>66.209999999999994</v>
      </c>
      <c r="T179" s="1">
        <v>60.02</v>
      </c>
      <c r="U179" s="1">
        <v>60.07</v>
      </c>
      <c r="V179" s="1">
        <v>64.31</v>
      </c>
      <c r="W179" s="1">
        <v>70.14</v>
      </c>
      <c r="X179" s="1">
        <v>69.209999999999994</v>
      </c>
      <c r="Y179" s="1">
        <v>68.849999999999994</v>
      </c>
      <c r="Z179" s="1">
        <v>69.98</v>
      </c>
      <c r="AA179" s="1">
        <v>75.37</v>
      </c>
      <c r="AB179" s="1">
        <v>66.95</v>
      </c>
      <c r="AC179" s="1">
        <v>76.86</v>
      </c>
      <c r="AD179" s="1">
        <v>77.02</v>
      </c>
      <c r="AE179" s="1">
        <v>81.22</v>
      </c>
      <c r="AF179" s="1">
        <v>83.15</v>
      </c>
      <c r="AG179" s="1">
        <v>80.97</v>
      </c>
      <c r="AH179" s="1">
        <v>86.48</v>
      </c>
      <c r="AI179" s="1">
        <v>90.48</v>
      </c>
      <c r="AJ179" s="1">
        <v>86.86</v>
      </c>
      <c r="AK179" s="1">
        <v>99.41</v>
      </c>
      <c r="AL179" s="1">
        <v>99.1</v>
      </c>
      <c r="AM179" s="1">
        <v>93.35</v>
      </c>
      <c r="AN179" s="1">
        <v>97.16</v>
      </c>
      <c r="AO179" s="1">
        <v>101.3</v>
      </c>
      <c r="AP179" s="1">
        <v>96.61</v>
      </c>
      <c r="AQ179" s="1">
        <v>84.27</v>
      </c>
      <c r="AR179" s="1">
        <v>104.69</v>
      </c>
      <c r="AS179" s="1">
        <v>104.28</v>
      </c>
      <c r="AT179" s="1">
        <v>96.17</v>
      </c>
      <c r="AU179" s="1">
        <v>98.78</v>
      </c>
      <c r="AV179" s="1">
        <v>96.02</v>
      </c>
      <c r="AW179" s="1">
        <v>105.66</v>
      </c>
      <c r="AX179" s="1">
        <v>99.04</v>
      </c>
      <c r="AY179" s="1">
        <v>95.31</v>
      </c>
      <c r="AZ179" s="1">
        <v>100.17</v>
      </c>
      <c r="BA179" s="1">
        <v>102.85</v>
      </c>
      <c r="BB179" s="1">
        <v>106.73</v>
      </c>
      <c r="BC179" s="1">
        <v>104.87</v>
      </c>
      <c r="BD179" s="1">
        <v>112</v>
      </c>
      <c r="BE179" s="1">
        <v>104.96</v>
      </c>
      <c r="BF179" s="1">
        <v>107.54</v>
      </c>
      <c r="BG179" s="1">
        <v>113.77</v>
      </c>
    </row>
    <row r="180" spans="1:59" ht="15">
      <c r="A180" s="1" t="s">
        <v>416</v>
      </c>
      <c r="B180" s="1" t="s">
        <v>417</v>
      </c>
      <c r="C180" s="1" t="s">
        <v>66</v>
      </c>
      <c r="D180" s="1" t="s">
        <v>67</v>
      </c>
      <c r="E180" s="1"/>
      <c r="F180" s="1">
        <v>123.23</v>
      </c>
      <c r="G180" s="1">
        <v>100.65</v>
      </c>
      <c r="H180" s="1">
        <v>125.84</v>
      </c>
      <c r="I180" s="1">
        <v>99.88</v>
      </c>
      <c r="J180" s="1">
        <v>117.09</v>
      </c>
      <c r="K180" s="1">
        <v>113.99</v>
      </c>
      <c r="L180" s="1">
        <v>103.52</v>
      </c>
      <c r="M180" s="1">
        <v>125.59</v>
      </c>
      <c r="N180" s="1">
        <v>112.87</v>
      </c>
      <c r="O180" s="1">
        <v>118.97</v>
      </c>
      <c r="P180" s="1">
        <v>113.2</v>
      </c>
      <c r="Q180" s="1">
        <v>106.34</v>
      </c>
      <c r="R180" s="1">
        <v>109.37</v>
      </c>
      <c r="S180" s="1">
        <v>132.18</v>
      </c>
      <c r="T180" s="1">
        <v>91.6</v>
      </c>
      <c r="U180" s="1">
        <v>103.06</v>
      </c>
      <c r="V180" s="1">
        <v>119.25</v>
      </c>
      <c r="W180" s="1">
        <v>125.53</v>
      </c>
      <c r="X180" s="1">
        <v>110.16</v>
      </c>
      <c r="Y180" s="1">
        <v>123.96</v>
      </c>
      <c r="Z180" s="1">
        <v>120.17</v>
      </c>
      <c r="AA180" s="1">
        <v>125.78</v>
      </c>
      <c r="AB180" s="1">
        <v>114.42</v>
      </c>
      <c r="AC180" s="1">
        <v>134.94</v>
      </c>
      <c r="AD180" s="1">
        <v>125.79</v>
      </c>
      <c r="AE180" s="1">
        <v>107.31</v>
      </c>
      <c r="AF180" s="1">
        <v>116.32</v>
      </c>
      <c r="AG180" s="1">
        <v>117.19</v>
      </c>
      <c r="AH180" s="1">
        <v>120.19</v>
      </c>
      <c r="AI180" s="1">
        <v>135.97</v>
      </c>
      <c r="AJ180" s="1">
        <v>108.19</v>
      </c>
      <c r="AK180" s="1">
        <v>92.2</v>
      </c>
      <c r="AL180" s="1">
        <v>113.12</v>
      </c>
      <c r="AM180" s="1">
        <v>106.06</v>
      </c>
      <c r="AN180" s="1">
        <v>100.13</v>
      </c>
      <c r="AO180" s="1">
        <v>100.79</v>
      </c>
      <c r="AP180" s="1">
        <v>99.32</v>
      </c>
      <c r="AQ180" s="1">
        <v>100.32</v>
      </c>
      <c r="AR180" s="1">
        <v>90.7</v>
      </c>
      <c r="AS180" s="1">
        <v>92.32</v>
      </c>
      <c r="AT180" s="1">
        <v>94.74</v>
      </c>
      <c r="AU180" s="1">
        <v>93.12</v>
      </c>
      <c r="AV180" s="1">
        <v>97.86</v>
      </c>
      <c r="AW180" s="1">
        <v>108.77</v>
      </c>
      <c r="AX180" s="1">
        <v>96.2</v>
      </c>
      <c r="AY180" s="1">
        <v>95.02</v>
      </c>
      <c r="AZ180" s="1">
        <v>93.71</v>
      </c>
      <c r="BA180" s="1">
        <v>108.85</v>
      </c>
      <c r="BB180" s="1">
        <v>89.59</v>
      </c>
      <c r="BC180" s="1">
        <v>91.69</v>
      </c>
      <c r="BD180" s="1">
        <v>80.709999999999994</v>
      </c>
      <c r="BE180" s="1">
        <v>85.09</v>
      </c>
      <c r="BF180" s="1">
        <v>78.91</v>
      </c>
      <c r="BG180" s="1">
        <v>102.19</v>
      </c>
    </row>
    <row r="181" spans="1:59" ht="15">
      <c r="A181" s="1" t="s">
        <v>418</v>
      </c>
      <c r="B181" s="1" t="s">
        <v>419</v>
      </c>
      <c r="C181" s="1" t="s">
        <v>66</v>
      </c>
      <c r="D181" s="1" t="s">
        <v>67</v>
      </c>
      <c r="E181" s="1"/>
      <c r="F181" s="1">
        <v>28.21</v>
      </c>
      <c r="G181" s="1">
        <v>28.34</v>
      </c>
      <c r="H181" s="1">
        <v>28.78</v>
      </c>
      <c r="I181" s="1">
        <v>29.28</v>
      </c>
      <c r="J181" s="1">
        <v>30.42</v>
      </c>
      <c r="K181" s="1">
        <v>28.57</v>
      </c>
      <c r="L181" s="1">
        <v>29.31</v>
      </c>
      <c r="M181" s="1">
        <v>30.17</v>
      </c>
      <c r="N181" s="1">
        <v>31.25</v>
      </c>
      <c r="O181" s="1">
        <v>32.49</v>
      </c>
      <c r="P181" s="1">
        <v>32.44</v>
      </c>
      <c r="Q181" s="1">
        <v>30.26</v>
      </c>
      <c r="R181" s="1">
        <v>34.24</v>
      </c>
      <c r="S181" s="1">
        <v>34.85</v>
      </c>
      <c r="T181" s="1">
        <v>36.380000000000003</v>
      </c>
      <c r="U181" s="1">
        <v>35.07</v>
      </c>
      <c r="V181" s="1">
        <v>34.090000000000003</v>
      </c>
      <c r="W181" s="1">
        <v>35.32</v>
      </c>
      <c r="X181" s="1">
        <v>33.020000000000003</v>
      </c>
      <c r="Y181" s="1">
        <v>37.090000000000003</v>
      </c>
      <c r="Z181" s="1">
        <v>38.78</v>
      </c>
      <c r="AA181" s="1">
        <v>32.880000000000003</v>
      </c>
      <c r="AB181" s="1">
        <v>44.48</v>
      </c>
      <c r="AC181" s="1">
        <v>44.94</v>
      </c>
      <c r="AD181" s="1">
        <v>46.7</v>
      </c>
      <c r="AE181" s="1">
        <v>43.92</v>
      </c>
      <c r="AF181" s="1">
        <v>51.06</v>
      </c>
      <c r="AG181" s="1">
        <v>56.24</v>
      </c>
      <c r="AH181" s="1">
        <v>59.67</v>
      </c>
      <c r="AI181" s="1">
        <v>62.82</v>
      </c>
      <c r="AJ181" s="1">
        <v>66.400000000000006</v>
      </c>
      <c r="AK181" s="1">
        <v>62</v>
      </c>
      <c r="AL181" s="1">
        <v>71.25</v>
      </c>
      <c r="AM181" s="1">
        <v>67.86</v>
      </c>
      <c r="AN181" s="1">
        <v>74.89</v>
      </c>
      <c r="AO181" s="1">
        <v>73.81</v>
      </c>
      <c r="AP181" s="1">
        <v>75.66</v>
      </c>
      <c r="AQ181" s="1">
        <v>76.099999999999994</v>
      </c>
      <c r="AR181" s="1">
        <v>79.56</v>
      </c>
      <c r="AS181" s="1">
        <v>84.92</v>
      </c>
      <c r="AT181" s="1">
        <v>88.22</v>
      </c>
      <c r="AU181" s="1">
        <v>90.23</v>
      </c>
      <c r="AV181" s="1">
        <v>93.94</v>
      </c>
      <c r="AW181" s="1">
        <v>98.42</v>
      </c>
      <c r="AX181" s="1">
        <v>100.25</v>
      </c>
      <c r="AY181" s="1">
        <v>101.33</v>
      </c>
      <c r="AZ181" s="1">
        <v>99.11</v>
      </c>
      <c r="BA181" s="1">
        <v>107.49</v>
      </c>
      <c r="BB181" s="1">
        <v>113</v>
      </c>
      <c r="BC181" s="1">
        <v>113.46</v>
      </c>
      <c r="BD181" s="1">
        <v>123.91</v>
      </c>
      <c r="BE181" s="1">
        <v>138.01</v>
      </c>
      <c r="BF181" s="1">
        <v>130.46</v>
      </c>
      <c r="BG181" s="1">
        <v>142.68</v>
      </c>
    </row>
    <row r="182" spans="1:59" ht="15">
      <c r="A182" s="1" t="s">
        <v>420</v>
      </c>
      <c r="B182" s="1" t="s">
        <v>421</v>
      </c>
      <c r="C182" s="1" t="s">
        <v>66</v>
      </c>
      <c r="D182" s="1" t="s">
        <v>67</v>
      </c>
      <c r="E182" s="1"/>
      <c r="F182" s="1">
        <v>43.15</v>
      </c>
      <c r="G182" s="1">
        <v>43.15</v>
      </c>
      <c r="H182" s="1">
        <v>43.15</v>
      </c>
      <c r="I182" s="1">
        <v>44.3</v>
      </c>
      <c r="J182" s="1">
        <v>50.44</v>
      </c>
      <c r="K182" s="1">
        <v>50.44</v>
      </c>
      <c r="L182" s="1">
        <v>50.44</v>
      </c>
      <c r="M182" s="1">
        <v>50.44</v>
      </c>
      <c r="N182" s="1">
        <v>54.36</v>
      </c>
      <c r="O182" s="1">
        <v>55.48</v>
      </c>
      <c r="P182" s="1">
        <v>56.6</v>
      </c>
      <c r="Q182" s="1">
        <v>56.6</v>
      </c>
      <c r="R182" s="1">
        <v>58.55</v>
      </c>
      <c r="S182" s="1">
        <v>60.88</v>
      </c>
      <c r="T182" s="1">
        <v>63.21</v>
      </c>
      <c r="U182" s="1">
        <v>42.48</v>
      </c>
      <c r="V182" s="1">
        <v>54.07</v>
      </c>
      <c r="W182" s="1">
        <v>57.9</v>
      </c>
      <c r="X182" s="1">
        <v>62.56</v>
      </c>
      <c r="Y182" s="1">
        <v>67.22</v>
      </c>
      <c r="Z182" s="1">
        <v>71.44</v>
      </c>
      <c r="AA182" s="1">
        <v>72.650000000000006</v>
      </c>
      <c r="AB182" s="1">
        <v>69.13</v>
      </c>
      <c r="AC182" s="1">
        <v>63.46</v>
      </c>
      <c r="AD182" s="1">
        <v>67.209999999999994</v>
      </c>
      <c r="AE182" s="1">
        <v>68.72</v>
      </c>
      <c r="AF182" s="1">
        <v>69.680000000000007</v>
      </c>
      <c r="AG182" s="1">
        <v>70.86</v>
      </c>
      <c r="AH182" s="1">
        <v>71.849999999999994</v>
      </c>
      <c r="AI182" s="1">
        <v>73.64</v>
      </c>
      <c r="AJ182" s="1">
        <v>78.3</v>
      </c>
      <c r="AK182" s="1">
        <v>80.39</v>
      </c>
      <c r="AL182" s="1">
        <v>82.07</v>
      </c>
      <c r="AM182" s="1">
        <v>83.79</v>
      </c>
      <c r="AN182" s="1">
        <v>85.47</v>
      </c>
      <c r="AO182" s="1">
        <v>87.06</v>
      </c>
      <c r="AP182" s="1">
        <v>88.68</v>
      </c>
      <c r="AQ182" s="1">
        <v>90.29</v>
      </c>
      <c r="AR182" s="1">
        <v>91.89</v>
      </c>
      <c r="AS182" s="1">
        <v>92.62</v>
      </c>
      <c r="AT182" s="1">
        <v>94.1</v>
      </c>
      <c r="AU182" s="1">
        <v>95.58</v>
      </c>
      <c r="AV182" s="1">
        <v>97.06</v>
      </c>
      <c r="AW182" s="1">
        <v>98.53</v>
      </c>
      <c r="AX182" s="1">
        <v>100</v>
      </c>
      <c r="AY182" s="1">
        <v>101.46</v>
      </c>
      <c r="AZ182" s="1">
        <v>102.93</v>
      </c>
      <c r="BA182" s="1">
        <v>104.39</v>
      </c>
      <c r="BB182" s="1">
        <v>105.85</v>
      </c>
      <c r="BC182" s="1">
        <v>106.96</v>
      </c>
      <c r="BD182" s="1">
        <v>102.99</v>
      </c>
      <c r="BE182" s="1">
        <v>109.64</v>
      </c>
      <c r="BF182" s="1">
        <v>112.46</v>
      </c>
      <c r="BG182" s="1">
        <v>113.69</v>
      </c>
    </row>
    <row r="183" spans="1:59" ht="15">
      <c r="A183" s="1" t="s">
        <v>422</v>
      </c>
      <c r="B183" s="1" t="s">
        <v>423</v>
      </c>
      <c r="C183" s="1" t="s">
        <v>66</v>
      </c>
      <c r="D183" s="1" t="s">
        <v>67</v>
      </c>
      <c r="E183" s="1"/>
      <c r="F183" s="1">
        <v>19.84</v>
      </c>
      <c r="G183" s="1">
        <v>21.21</v>
      </c>
      <c r="H183" s="1">
        <v>22.87</v>
      </c>
      <c r="I183" s="1">
        <v>25.68</v>
      </c>
      <c r="J183" s="1">
        <v>25.28</v>
      </c>
      <c r="K183" s="1">
        <v>24.81</v>
      </c>
      <c r="L183" s="1">
        <v>25.04</v>
      </c>
      <c r="M183" s="1">
        <v>29.71</v>
      </c>
      <c r="N183" s="1">
        <v>32.32</v>
      </c>
      <c r="O183" s="1">
        <v>30.76</v>
      </c>
      <c r="P183" s="1">
        <v>31.41</v>
      </c>
      <c r="Q183" s="1">
        <v>34.729999999999997</v>
      </c>
      <c r="R183" s="1">
        <v>36.08</v>
      </c>
      <c r="S183" s="1">
        <v>32.659999999999997</v>
      </c>
      <c r="T183" s="1">
        <v>32.94</v>
      </c>
      <c r="U183" s="1">
        <v>36.950000000000003</v>
      </c>
      <c r="V183" s="1">
        <v>37.33</v>
      </c>
      <c r="W183" s="1">
        <v>39.340000000000003</v>
      </c>
      <c r="X183" s="1">
        <v>39.47</v>
      </c>
      <c r="Y183" s="1">
        <v>40.47</v>
      </c>
      <c r="Z183" s="1">
        <v>42.47</v>
      </c>
      <c r="AA183" s="1">
        <v>44.96</v>
      </c>
      <c r="AB183" s="1">
        <v>46.87</v>
      </c>
      <c r="AC183" s="1">
        <v>54.59</v>
      </c>
      <c r="AD183" s="1">
        <v>59.28</v>
      </c>
      <c r="AE183" s="1">
        <v>64.099999999999994</v>
      </c>
      <c r="AF183" s="1">
        <v>67.849999999999994</v>
      </c>
      <c r="AG183" s="1">
        <v>66.48</v>
      </c>
      <c r="AH183" s="1">
        <v>63.94</v>
      </c>
      <c r="AI183" s="1">
        <v>74.94</v>
      </c>
      <c r="AJ183" s="1">
        <v>72.62</v>
      </c>
      <c r="AK183" s="1">
        <v>77.62</v>
      </c>
      <c r="AL183" s="1">
        <v>77.040000000000006</v>
      </c>
      <c r="AM183" s="1">
        <v>88.31</v>
      </c>
      <c r="AN183" s="1">
        <v>92.29</v>
      </c>
      <c r="AO183" s="1">
        <v>94.44</v>
      </c>
      <c r="AP183" s="1">
        <v>93.13</v>
      </c>
      <c r="AQ183" s="1">
        <v>90.36</v>
      </c>
      <c r="AR183" s="1">
        <v>91.31</v>
      </c>
      <c r="AS183" s="1">
        <v>98.49</v>
      </c>
      <c r="AT183" s="1">
        <v>92.87</v>
      </c>
      <c r="AU183" s="1">
        <v>94.22</v>
      </c>
      <c r="AV183" s="1">
        <v>90.93</v>
      </c>
      <c r="AW183" s="1">
        <v>102.48</v>
      </c>
      <c r="AX183" s="1">
        <v>100.6</v>
      </c>
      <c r="AY183" s="1">
        <v>96.92</v>
      </c>
      <c r="AZ183" s="1">
        <v>105.06</v>
      </c>
      <c r="BA183" s="1">
        <v>110.66</v>
      </c>
      <c r="BB183" s="1">
        <v>112.37</v>
      </c>
      <c r="BC183" s="1">
        <v>114.01</v>
      </c>
      <c r="BD183" s="1">
        <v>114.41</v>
      </c>
      <c r="BE183" s="1">
        <v>113.26</v>
      </c>
      <c r="BF183" s="1">
        <v>116.47</v>
      </c>
      <c r="BG183" s="1">
        <v>120.82</v>
      </c>
    </row>
    <row r="184" spans="1:59" ht="15">
      <c r="A184" s="1" t="s">
        <v>424</v>
      </c>
      <c r="B184" s="1" t="s">
        <v>425</v>
      </c>
      <c r="C184" s="1" t="s">
        <v>66</v>
      </c>
      <c r="D184" s="1" t="s">
        <v>67</v>
      </c>
      <c r="E184" s="1"/>
      <c r="F184" s="1">
        <v>50.922906227091687</v>
      </c>
      <c r="G184" s="1">
        <v>53.231075446564247</v>
      </c>
      <c r="H184" s="1">
        <v>55.903682447618891</v>
      </c>
      <c r="I184" s="1">
        <v>55.542193485238982</v>
      </c>
      <c r="J184" s="1">
        <v>56.967220322828197</v>
      </c>
      <c r="K184" s="1">
        <v>58.133841035318781</v>
      </c>
      <c r="L184" s="1">
        <v>60.440016210860961</v>
      </c>
      <c r="M184" s="1">
        <v>62.422248569294325</v>
      </c>
      <c r="N184" s="1">
        <v>61.000571894494961</v>
      </c>
      <c r="O184" s="1">
        <v>61.529296806956168</v>
      </c>
      <c r="P184" s="1">
        <v>64.292671432392083</v>
      </c>
      <c r="Q184" s="1">
        <v>64.402648628280772</v>
      </c>
      <c r="R184" s="1">
        <v>68.589938097982127</v>
      </c>
      <c r="S184" s="1">
        <v>66.574117807690911</v>
      </c>
      <c r="T184" s="1">
        <v>68.934331030575009</v>
      </c>
      <c r="U184" s="1">
        <v>68.444701509985819</v>
      </c>
      <c r="V184" s="1">
        <v>70.959863533926125</v>
      </c>
      <c r="W184" s="1">
        <v>74.971408267725167</v>
      </c>
      <c r="X184" s="1">
        <v>78.74697896535622</v>
      </c>
      <c r="Y184" s="1">
        <v>74.72217752091764</v>
      </c>
      <c r="Z184" s="1">
        <v>79.031704478706231</v>
      </c>
      <c r="AA184" s="1">
        <v>82.01460076907388</v>
      </c>
      <c r="AB184" s="1">
        <v>72.805101332491361</v>
      </c>
      <c r="AC184" s="1">
        <v>82.463250393501511</v>
      </c>
      <c r="AD184" s="1">
        <v>84.16945311690543</v>
      </c>
      <c r="AE184" s="1">
        <v>82.709998543545211</v>
      </c>
      <c r="AF184" s="1">
        <v>83.052570945412938</v>
      </c>
      <c r="AG184" s="1">
        <v>77.69527891541108</v>
      </c>
      <c r="AH184" s="1">
        <v>83.31270797789422</v>
      </c>
      <c r="AI184" s="1">
        <v>85.960145606045373</v>
      </c>
      <c r="AJ184" s="1">
        <v>84.269403060106015</v>
      </c>
      <c r="AK184" s="1">
        <v>88.324725651972898</v>
      </c>
      <c r="AL184" s="1">
        <v>83.302637257835372</v>
      </c>
      <c r="AM184" s="1">
        <v>88.984333785653533</v>
      </c>
      <c r="AN184" s="1">
        <v>85.129143027577783</v>
      </c>
      <c r="AO184" s="1">
        <v>93.185111309529518</v>
      </c>
      <c r="AP184" s="1">
        <v>94.077720416824249</v>
      </c>
      <c r="AQ184" s="1">
        <v>94.867926225314719</v>
      </c>
      <c r="AR184" s="1">
        <v>96.401933152301055</v>
      </c>
      <c r="AS184" s="1">
        <v>97.980327527331525</v>
      </c>
      <c r="AT184" s="1">
        <v>95.595264351546035</v>
      </c>
      <c r="AU184" s="1">
        <v>92.574234777891121</v>
      </c>
      <c r="AV184" s="1">
        <v>93.890154467325615</v>
      </c>
      <c r="AW184" s="1">
        <v>103.14973900877729</v>
      </c>
      <c r="AX184" s="1">
        <v>100.08920193933443</v>
      </c>
      <c r="AY184" s="1">
        <v>96.761059051888154</v>
      </c>
      <c r="AZ184" s="1">
        <v>98.16772297886115</v>
      </c>
      <c r="BA184" s="1">
        <v>101.30360717002485</v>
      </c>
      <c r="BB184" s="1">
        <v>103.40883414846304</v>
      </c>
      <c r="BC184" s="1">
        <v>101.36793202295883</v>
      </c>
      <c r="BD184" s="1">
        <v>102.24626423550643</v>
      </c>
      <c r="BE184" s="1">
        <v>101.1392819209033</v>
      </c>
      <c r="BF184" s="1">
        <v>107.20308587352808</v>
      </c>
      <c r="BG184" s="1"/>
    </row>
    <row r="185" spans="1:59" ht="15">
      <c r="A185" s="1" t="s">
        <v>426</v>
      </c>
      <c r="B185" s="1" t="s">
        <v>427</v>
      </c>
      <c r="C185" s="1" t="s">
        <v>66</v>
      </c>
      <c r="D185" s="1" t="s">
        <v>67</v>
      </c>
      <c r="E185" s="1"/>
      <c r="F185" s="1">
        <v>16.239999999999998</v>
      </c>
      <c r="G185" s="1">
        <v>16.36</v>
      </c>
      <c r="H185" s="1">
        <v>16.440000000000001</v>
      </c>
      <c r="I185" s="1">
        <v>16.559999999999999</v>
      </c>
      <c r="J185" s="1">
        <v>16.57</v>
      </c>
      <c r="K185" s="1">
        <v>16.899999999999999</v>
      </c>
      <c r="L185" s="1">
        <v>17.07</v>
      </c>
      <c r="M185" s="1">
        <v>17.239999999999998</v>
      </c>
      <c r="N185" s="1">
        <v>19.170000000000002</v>
      </c>
      <c r="O185" s="1">
        <v>19.21</v>
      </c>
      <c r="P185" s="1">
        <v>19.670000000000002</v>
      </c>
      <c r="Q185" s="1">
        <v>20.39</v>
      </c>
      <c r="R185" s="1">
        <v>21.43</v>
      </c>
      <c r="S185" s="1">
        <v>21.67</v>
      </c>
      <c r="T185" s="1">
        <v>22.13</v>
      </c>
      <c r="U185" s="1">
        <v>23.78</v>
      </c>
      <c r="V185" s="1">
        <v>26.26</v>
      </c>
      <c r="W185" s="1">
        <v>27.86</v>
      </c>
      <c r="X185" s="1">
        <v>31.91</v>
      </c>
      <c r="Y185" s="1">
        <v>36.33</v>
      </c>
      <c r="Z185" s="1">
        <v>43.59</v>
      </c>
      <c r="AA185" s="1">
        <v>53.41</v>
      </c>
      <c r="AB185" s="1">
        <v>55.6</v>
      </c>
      <c r="AC185" s="1">
        <v>56.47</v>
      </c>
      <c r="AD185" s="1">
        <v>53.65</v>
      </c>
      <c r="AE185" s="1">
        <v>57.82</v>
      </c>
      <c r="AF185" s="1">
        <v>58.64</v>
      </c>
      <c r="AG185" s="1">
        <v>59.73</v>
      </c>
      <c r="AH185" s="1">
        <v>59.99</v>
      </c>
      <c r="AI185" s="1">
        <v>64.3</v>
      </c>
      <c r="AJ185" s="1">
        <v>67.45</v>
      </c>
      <c r="AK185" s="1">
        <v>72.03</v>
      </c>
      <c r="AL185" s="1">
        <v>75.94</v>
      </c>
      <c r="AM185" s="1">
        <v>78.47</v>
      </c>
      <c r="AN185" s="1">
        <v>79.41</v>
      </c>
      <c r="AO185" s="1">
        <v>80.95</v>
      </c>
      <c r="AP185" s="1">
        <v>83.68</v>
      </c>
      <c r="AQ185" s="1">
        <v>95.36</v>
      </c>
      <c r="AR185" s="1">
        <v>110.49</v>
      </c>
      <c r="AS185" s="1">
        <v>108.51</v>
      </c>
      <c r="AT185" s="1">
        <v>115.08</v>
      </c>
      <c r="AU185" s="1">
        <v>98.93</v>
      </c>
      <c r="AV185" s="1">
        <v>94.1</v>
      </c>
      <c r="AW185" s="1">
        <v>101.22</v>
      </c>
      <c r="AX185" s="1">
        <v>98.53</v>
      </c>
      <c r="AY185" s="1">
        <v>100.25</v>
      </c>
      <c r="AZ185" s="1">
        <v>103.22</v>
      </c>
      <c r="BA185" s="1">
        <v>109.37</v>
      </c>
      <c r="BB185" s="1">
        <v>114.24</v>
      </c>
      <c r="BC185" s="1">
        <v>130.36000000000001</v>
      </c>
      <c r="BD185" s="1">
        <v>120.84</v>
      </c>
      <c r="BE185" s="1">
        <v>121.65</v>
      </c>
      <c r="BF185" s="1">
        <v>132.93</v>
      </c>
      <c r="BG185" s="1">
        <v>142.99</v>
      </c>
    </row>
    <row r="186" spans="1:59" ht="15">
      <c r="A186" s="1" t="s">
        <v>428</v>
      </c>
      <c r="B186" s="1" t="s">
        <v>429</v>
      </c>
      <c r="C186" s="1" t="s">
        <v>66</v>
      </c>
      <c r="D186" s="1" t="s">
        <v>67</v>
      </c>
      <c r="E186" s="1"/>
      <c r="F186" s="1">
        <v>54.703896512165286</v>
      </c>
      <c r="G186" s="1">
        <v>54.274749972434186</v>
      </c>
      <c r="H186" s="1">
        <v>55.608406275146436</v>
      </c>
      <c r="I186" s="1">
        <v>53.753815222414836</v>
      </c>
      <c r="J186" s="1">
        <v>61.18631423121947</v>
      </c>
      <c r="K186" s="1">
        <v>60.299223700478329</v>
      </c>
      <c r="L186" s="1">
        <v>66.069740271622706</v>
      </c>
      <c r="M186" s="1">
        <v>64.656025881342757</v>
      </c>
      <c r="N186" s="1">
        <v>67.381930449756354</v>
      </c>
      <c r="O186" s="1">
        <v>65.230625942808601</v>
      </c>
      <c r="P186" s="1">
        <v>68.835292654831733</v>
      </c>
      <c r="Q186" s="1">
        <v>68.178933638003699</v>
      </c>
      <c r="R186" s="1">
        <v>63.963362134694634</v>
      </c>
      <c r="S186" s="1">
        <v>68.635587315514471</v>
      </c>
      <c r="T186" s="1">
        <v>62.664954850757631</v>
      </c>
      <c r="U186" s="1">
        <v>68.915057489331431</v>
      </c>
      <c r="V186" s="1">
        <v>68.995291528739955</v>
      </c>
      <c r="W186" s="1">
        <v>72.28447659019406</v>
      </c>
      <c r="X186" s="1">
        <v>71.244601211017837</v>
      </c>
      <c r="Y186" s="1">
        <v>71.089235735584239</v>
      </c>
      <c r="Z186" s="1">
        <v>74.788505887348578</v>
      </c>
      <c r="AA186" s="1">
        <v>77.887956213797892</v>
      </c>
      <c r="AB186" s="1">
        <v>73.809861748773599</v>
      </c>
      <c r="AC186" s="1">
        <v>77.539454267770523</v>
      </c>
      <c r="AD186" s="1">
        <v>77.65458542227266</v>
      </c>
      <c r="AE186" s="1">
        <v>80.347117791546296</v>
      </c>
      <c r="AF186" s="1">
        <v>82.098542414950714</v>
      </c>
      <c r="AG186" s="1">
        <v>83.698061949124082</v>
      </c>
      <c r="AH186" s="1">
        <v>85.893647669341874</v>
      </c>
      <c r="AI186" s="1">
        <v>85.236702146377823</v>
      </c>
      <c r="AJ186" s="1">
        <v>82.211386195522337</v>
      </c>
      <c r="AK186" s="1">
        <v>86.39316805458931</v>
      </c>
      <c r="AL186" s="1">
        <v>88.453983456525904</v>
      </c>
      <c r="AM186" s="1">
        <v>84.360054106934072</v>
      </c>
      <c r="AN186" s="1">
        <v>86.686976266567541</v>
      </c>
      <c r="AO186" s="1">
        <v>90.065419711231669</v>
      </c>
      <c r="AP186" s="1">
        <v>91.132276694149112</v>
      </c>
      <c r="AQ186" s="1">
        <v>89.308462623286303</v>
      </c>
      <c r="AR186" s="1">
        <v>91.149772349484692</v>
      </c>
      <c r="AS186" s="1">
        <v>96.271679447914863</v>
      </c>
      <c r="AT186" s="1">
        <v>96.86491176123829</v>
      </c>
      <c r="AU186" s="1">
        <v>91.689113724459617</v>
      </c>
      <c r="AV186" s="1">
        <v>92.963164625656873</v>
      </c>
      <c r="AW186" s="1">
        <v>99.358150644432286</v>
      </c>
      <c r="AX186" s="1">
        <v>100.09442613980504</v>
      </c>
      <c r="AY186" s="1">
        <v>100.52016167376679</v>
      </c>
      <c r="AZ186" s="1">
        <v>98.539141511750955</v>
      </c>
      <c r="BA186" s="1">
        <v>100.67865765347274</v>
      </c>
      <c r="BB186" s="1">
        <v>104.26670082759289</v>
      </c>
      <c r="BC186" s="1">
        <v>106.27378636924311</v>
      </c>
      <c r="BD186" s="1">
        <v>105.68526293537221</v>
      </c>
      <c r="BE186" s="1">
        <v>108.76954646923566</v>
      </c>
      <c r="BF186" s="1">
        <v>108.35763137532845</v>
      </c>
      <c r="BG186" s="1"/>
    </row>
    <row r="187" spans="1:59" ht="15">
      <c r="A187" s="1" t="s">
        <v>430</v>
      </c>
      <c r="B187" s="1" t="s">
        <v>431</v>
      </c>
      <c r="C187" s="1" t="s">
        <v>66</v>
      </c>
      <c r="D187" s="1" t="s">
        <v>67</v>
      </c>
      <c r="E187" s="1"/>
      <c r="F187" s="1">
        <v>20.18</v>
      </c>
      <c r="G187" s="1">
        <v>22.28</v>
      </c>
      <c r="H187" s="1">
        <v>23.55</v>
      </c>
      <c r="I187" s="1">
        <v>23.46</v>
      </c>
      <c r="J187" s="1">
        <v>25.36</v>
      </c>
      <c r="K187" s="1">
        <v>25.84</v>
      </c>
      <c r="L187" s="1">
        <v>29.31</v>
      </c>
      <c r="M187" s="1">
        <v>32.200000000000003</v>
      </c>
      <c r="N187" s="1">
        <v>32.979999999999997</v>
      </c>
      <c r="O187" s="1">
        <v>34.21</v>
      </c>
      <c r="P187" s="1">
        <v>35.57</v>
      </c>
      <c r="Q187" s="1">
        <v>36.07</v>
      </c>
      <c r="R187" s="1">
        <v>36.47</v>
      </c>
      <c r="S187" s="1">
        <v>37.43</v>
      </c>
      <c r="T187" s="1">
        <v>36.76</v>
      </c>
      <c r="U187" s="1">
        <v>37.75</v>
      </c>
      <c r="V187" s="1">
        <v>41.11</v>
      </c>
      <c r="W187" s="1">
        <v>39.99</v>
      </c>
      <c r="X187" s="1">
        <v>44.5</v>
      </c>
      <c r="Y187" s="1">
        <v>44.66</v>
      </c>
      <c r="Z187" s="1">
        <v>48.02</v>
      </c>
      <c r="AA187" s="1">
        <v>50.53</v>
      </c>
      <c r="AB187" s="1">
        <v>47.57</v>
      </c>
      <c r="AC187" s="1">
        <v>53.58</v>
      </c>
      <c r="AD187" s="1">
        <v>56.08</v>
      </c>
      <c r="AE187" s="1">
        <v>60.69</v>
      </c>
      <c r="AF187" s="1">
        <v>62.88</v>
      </c>
      <c r="AG187" s="1">
        <v>60.64</v>
      </c>
      <c r="AH187" s="1">
        <v>65.489999999999995</v>
      </c>
      <c r="AI187" s="1">
        <v>67.78</v>
      </c>
      <c r="AJ187" s="1">
        <v>75.08</v>
      </c>
      <c r="AK187" s="1">
        <v>68.930000000000007</v>
      </c>
      <c r="AL187" s="1">
        <v>70.900000000000006</v>
      </c>
      <c r="AM187" s="1">
        <v>72.510000000000005</v>
      </c>
      <c r="AN187" s="1">
        <v>81.61</v>
      </c>
      <c r="AO187" s="1">
        <v>80.28</v>
      </c>
      <c r="AP187" s="1">
        <v>79.44</v>
      </c>
      <c r="AQ187" s="1">
        <v>84.77</v>
      </c>
      <c r="AR187" s="1">
        <v>89.91</v>
      </c>
      <c r="AS187" s="1">
        <v>89.72</v>
      </c>
      <c r="AT187" s="1">
        <v>83.92</v>
      </c>
      <c r="AU187" s="1">
        <v>83.78</v>
      </c>
      <c r="AV187" s="1">
        <v>87.42</v>
      </c>
      <c r="AW187" s="1">
        <v>99.07</v>
      </c>
      <c r="AX187" s="1">
        <v>102.4</v>
      </c>
      <c r="AY187" s="1">
        <v>98.53</v>
      </c>
      <c r="AZ187" s="1">
        <v>102.43</v>
      </c>
      <c r="BA187" s="1">
        <v>107.03</v>
      </c>
      <c r="BB187" s="1">
        <v>108.62</v>
      </c>
      <c r="BC187" s="1">
        <v>99.93</v>
      </c>
      <c r="BD187" s="1">
        <v>106.83</v>
      </c>
      <c r="BE187" s="1">
        <v>101.52</v>
      </c>
      <c r="BF187" s="1">
        <v>110.88</v>
      </c>
      <c r="BG187" s="1">
        <v>117.01</v>
      </c>
    </row>
    <row r="188" spans="1:59" ht="15">
      <c r="A188" s="1" t="s">
        <v>432</v>
      </c>
      <c r="B188" s="1" t="s">
        <v>433</v>
      </c>
      <c r="C188" s="1" t="s">
        <v>66</v>
      </c>
      <c r="D188" s="1" t="s">
        <v>67</v>
      </c>
      <c r="E188" s="1"/>
      <c r="F188" s="1">
        <v>65.69</v>
      </c>
      <c r="G188" s="1">
        <v>66.260000000000005</v>
      </c>
      <c r="H188" s="1">
        <v>68.67</v>
      </c>
      <c r="I188" s="1">
        <v>71.08</v>
      </c>
      <c r="J188" s="1">
        <v>73.709999999999994</v>
      </c>
      <c r="K188" s="1">
        <v>73.23</v>
      </c>
      <c r="L188" s="1">
        <v>77.98</v>
      </c>
      <c r="M188" s="1">
        <v>104.56</v>
      </c>
      <c r="N188" s="1">
        <v>109.41</v>
      </c>
      <c r="O188" s="1">
        <v>101.98</v>
      </c>
      <c r="P188" s="1">
        <v>106.53</v>
      </c>
      <c r="Q188" s="1">
        <v>102.83</v>
      </c>
      <c r="R188" s="1">
        <v>105.39</v>
      </c>
      <c r="S188" s="1">
        <v>108.69</v>
      </c>
      <c r="T188" s="1">
        <v>112.39</v>
      </c>
      <c r="U188" s="1">
        <v>111.28</v>
      </c>
      <c r="V188" s="1">
        <v>120.03</v>
      </c>
      <c r="W188" s="1">
        <v>123.48</v>
      </c>
      <c r="X188" s="1">
        <v>124.12</v>
      </c>
      <c r="Y188" s="1">
        <v>114</v>
      </c>
      <c r="Z188" s="1">
        <v>115.01</v>
      </c>
      <c r="AA188" s="1">
        <v>116.69</v>
      </c>
      <c r="AB188" s="1">
        <v>115.69</v>
      </c>
      <c r="AC188" s="1">
        <v>115.59</v>
      </c>
      <c r="AD188" s="1">
        <v>116.25</v>
      </c>
      <c r="AE188" s="1">
        <v>104.46</v>
      </c>
      <c r="AF188" s="1">
        <v>126.4</v>
      </c>
      <c r="AG188" s="1">
        <v>123.05</v>
      </c>
      <c r="AH188" s="1">
        <v>126.76</v>
      </c>
      <c r="AI188" s="1">
        <v>123.32</v>
      </c>
      <c r="AJ188" s="1">
        <v>104.28</v>
      </c>
      <c r="AK188" s="1">
        <v>110.29</v>
      </c>
      <c r="AL188" s="1">
        <v>106.2</v>
      </c>
      <c r="AM188" s="1">
        <v>114.07</v>
      </c>
      <c r="AN188" s="1">
        <v>105.62</v>
      </c>
      <c r="AO188" s="1">
        <v>107.1</v>
      </c>
      <c r="AP188" s="1">
        <v>99.32</v>
      </c>
      <c r="AQ188" s="1">
        <v>90.94</v>
      </c>
      <c r="AR188" s="1">
        <v>103.16</v>
      </c>
      <c r="AS188" s="1">
        <v>97.89</v>
      </c>
      <c r="AT188" s="1">
        <v>94.32</v>
      </c>
      <c r="AU188" s="1">
        <v>96.21</v>
      </c>
      <c r="AV188" s="1">
        <v>98.86</v>
      </c>
      <c r="AW188" s="1">
        <v>98.1</v>
      </c>
      <c r="AX188" s="1">
        <v>97.85</v>
      </c>
      <c r="AY188" s="1">
        <v>104.06</v>
      </c>
      <c r="AZ188" s="1">
        <v>108.84</v>
      </c>
      <c r="BA188" s="1">
        <v>107.06</v>
      </c>
      <c r="BB188" s="1">
        <v>90.33</v>
      </c>
      <c r="BC188" s="1">
        <v>93.32</v>
      </c>
      <c r="BD188" s="1">
        <v>90.75</v>
      </c>
      <c r="BE188" s="1">
        <v>89.32</v>
      </c>
      <c r="BF188" s="1">
        <v>89.05</v>
      </c>
      <c r="BG188" s="1">
        <v>96.73</v>
      </c>
    </row>
    <row r="189" spans="1:59" ht="15">
      <c r="A189" s="1" t="s">
        <v>434</v>
      </c>
      <c r="B189" s="1" t="s">
        <v>435</v>
      </c>
      <c r="C189" s="1" t="s">
        <v>66</v>
      </c>
      <c r="D189" s="1" t="s">
        <v>67</v>
      </c>
      <c r="E189" s="1"/>
      <c r="F189" s="1">
        <v>33.26</v>
      </c>
      <c r="G189" s="1">
        <v>35.270000000000003</v>
      </c>
      <c r="H189" s="1">
        <v>34.99</v>
      </c>
      <c r="I189" s="1">
        <v>37.07</v>
      </c>
      <c r="J189" s="1">
        <v>36.65</v>
      </c>
      <c r="K189" s="1">
        <v>40.119999999999997</v>
      </c>
      <c r="L189" s="1">
        <v>40.96</v>
      </c>
      <c r="M189" s="1">
        <v>37.369999999999997</v>
      </c>
      <c r="N189" s="1">
        <v>40.89</v>
      </c>
      <c r="O189" s="1">
        <v>45.05</v>
      </c>
      <c r="P189" s="1">
        <v>45.36</v>
      </c>
      <c r="Q189" s="1">
        <v>42.96</v>
      </c>
      <c r="R189" s="1">
        <v>43.07</v>
      </c>
      <c r="S189" s="1">
        <v>44.53</v>
      </c>
      <c r="T189" s="1">
        <v>43.67</v>
      </c>
      <c r="U189" s="1">
        <v>42.68</v>
      </c>
      <c r="V189" s="1">
        <v>43.34</v>
      </c>
      <c r="W189" s="1">
        <v>41.59</v>
      </c>
      <c r="X189" s="1">
        <v>42.67</v>
      </c>
      <c r="Y189" s="1">
        <v>38.85</v>
      </c>
      <c r="Z189" s="1">
        <v>43.43</v>
      </c>
      <c r="AA189" s="1">
        <v>45.27</v>
      </c>
      <c r="AB189" s="1">
        <v>38.67</v>
      </c>
      <c r="AC189" s="1">
        <v>46.07</v>
      </c>
      <c r="AD189" s="1">
        <v>46.51</v>
      </c>
      <c r="AE189" s="1">
        <v>47.78</v>
      </c>
      <c r="AF189" s="1">
        <v>50.68</v>
      </c>
      <c r="AG189" s="1">
        <v>53.73</v>
      </c>
      <c r="AH189" s="1">
        <v>54.92</v>
      </c>
      <c r="AI189" s="1">
        <v>46.27</v>
      </c>
      <c r="AJ189" s="1">
        <v>47.61</v>
      </c>
      <c r="AK189" s="1">
        <v>41.67</v>
      </c>
      <c r="AL189" s="1">
        <v>47.75</v>
      </c>
      <c r="AM189" s="1">
        <v>57.57</v>
      </c>
      <c r="AN189" s="1">
        <v>62.26</v>
      </c>
      <c r="AO189" s="1">
        <v>68.489999999999995</v>
      </c>
      <c r="AP189" s="1">
        <v>72.16</v>
      </c>
      <c r="AQ189" s="1">
        <v>70.86</v>
      </c>
      <c r="AR189" s="1">
        <v>82.21</v>
      </c>
      <c r="AS189" s="1">
        <v>86.25</v>
      </c>
      <c r="AT189" s="1">
        <v>85.8</v>
      </c>
      <c r="AU189" s="1">
        <v>91.13</v>
      </c>
      <c r="AV189" s="1">
        <v>94.53</v>
      </c>
      <c r="AW189" s="1">
        <v>93.57</v>
      </c>
      <c r="AX189" s="1">
        <v>99.27</v>
      </c>
      <c r="AY189" s="1">
        <v>107.16</v>
      </c>
      <c r="AZ189" s="1">
        <v>108.19</v>
      </c>
      <c r="BA189" s="1">
        <v>117.14</v>
      </c>
      <c r="BB189" s="1">
        <v>117.91</v>
      </c>
      <c r="BC189" s="1">
        <v>125.44</v>
      </c>
      <c r="BD189" s="1">
        <v>128.47</v>
      </c>
      <c r="BE189" s="1">
        <v>136.25</v>
      </c>
      <c r="BF189" s="1">
        <v>140.68</v>
      </c>
      <c r="BG189" s="1">
        <v>146.72999999999999</v>
      </c>
    </row>
    <row r="190" spans="1:59" ht="15">
      <c r="A190" s="1" t="s">
        <v>436</v>
      </c>
      <c r="B190" s="1" t="s">
        <v>437</v>
      </c>
      <c r="C190" s="1" t="s">
        <v>66</v>
      </c>
      <c r="D190" s="1" t="s">
        <v>67</v>
      </c>
      <c r="E190" s="1"/>
      <c r="F190" s="1">
        <v>30.02</v>
      </c>
      <c r="G190" s="1">
        <v>31.94</v>
      </c>
      <c r="H190" s="1">
        <v>33.1</v>
      </c>
      <c r="I190" s="1">
        <v>33.340000000000003</v>
      </c>
      <c r="J190" s="1">
        <v>33.450000000000003</v>
      </c>
      <c r="K190" s="1">
        <v>34.33</v>
      </c>
      <c r="L190" s="1">
        <v>34.85</v>
      </c>
      <c r="M190" s="1">
        <v>34.71</v>
      </c>
      <c r="N190" s="1">
        <v>36.6</v>
      </c>
      <c r="O190" s="1">
        <v>38.94</v>
      </c>
      <c r="P190" s="1">
        <v>40.44</v>
      </c>
      <c r="Q190" s="1">
        <v>39.67</v>
      </c>
      <c r="R190" s="1">
        <v>40.94</v>
      </c>
      <c r="S190" s="1">
        <v>43.93</v>
      </c>
      <c r="T190" s="1">
        <v>50.5</v>
      </c>
      <c r="U190" s="1">
        <v>55.23</v>
      </c>
      <c r="V190" s="1">
        <v>56.48</v>
      </c>
      <c r="W190" s="1">
        <v>58.2</v>
      </c>
      <c r="X190" s="1">
        <v>59.78</v>
      </c>
      <c r="Y190" s="1">
        <v>61.82</v>
      </c>
      <c r="Z190" s="1">
        <v>63.48</v>
      </c>
      <c r="AA190" s="1">
        <v>66.38</v>
      </c>
      <c r="AB190" s="1">
        <v>60.46</v>
      </c>
      <c r="AC190" s="1">
        <v>61.93</v>
      </c>
      <c r="AD190" s="1">
        <v>64.27</v>
      </c>
      <c r="AE190" s="1">
        <v>68.72</v>
      </c>
      <c r="AF190" s="1">
        <v>66.81</v>
      </c>
      <c r="AG190" s="1">
        <v>66.209999999999994</v>
      </c>
      <c r="AH190" s="1">
        <v>68.36</v>
      </c>
      <c r="AI190" s="1">
        <v>76.47</v>
      </c>
      <c r="AJ190" s="1">
        <v>75.23</v>
      </c>
      <c r="AK190" s="1">
        <v>77.239999999999995</v>
      </c>
      <c r="AL190" s="1">
        <v>77.75</v>
      </c>
      <c r="AM190" s="1">
        <v>79.69</v>
      </c>
      <c r="AN190" s="1">
        <v>79.64</v>
      </c>
      <c r="AO190" s="1">
        <v>84.8</v>
      </c>
      <c r="AP190" s="1">
        <v>84.34</v>
      </c>
      <c r="AQ190" s="1">
        <v>75.989999999999995</v>
      </c>
      <c r="AR190" s="1">
        <v>82.15</v>
      </c>
      <c r="AS190" s="1">
        <v>85.16</v>
      </c>
      <c r="AT190" s="1">
        <v>88.42</v>
      </c>
      <c r="AU190" s="1">
        <v>91.07</v>
      </c>
      <c r="AV190" s="1">
        <v>94.05</v>
      </c>
      <c r="AW190" s="1">
        <v>97.86</v>
      </c>
      <c r="AX190" s="1">
        <v>99.87</v>
      </c>
      <c r="AY190" s="1">
        <v>102.27</v>
      </c>
      <c r="AZ190" s="1">
        <v>108.75</v>
      </c>
      <c r="BA190" s="1">
        <v>113.69</v>
      </c>
      <c r="BB190" s="1">
        <v>113.22</v>
      </c>
      <c r="BC190" s="1">
        <v>110.96</v>
      </c>
      <c r="BD190" s="1">
        <v>114.07</v>
      </c>
      <c r="BE190" s="1">
        <v>118.67</v>
      </c>
      <c r="BF190" s="1">
        <v>119.52</v>
      </c>
      <c r="BG190" s="1">
        <v>122.87</v>
      </c>
    </row>
    <row r="191" spans="1:59" ht="15">
      <c r="A191" s="1" t="s">
        <v>438</v>
      </c>
      <c r="B191" s="1" t="s">
        <v>439</v>
      </c>
      <c r="C191" s="1" t="s">
        <v>66</v>
      </c>
      <c r="D191" s="1" t="s">
        <v>67</v>
      </c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</row>
    <row r="192" spans="1:59" ht="15">
      <c r="A192" s="1" t="s">
        <v>440</v>
      </c>
      <c r="B192" s="1" t="s">
        <v>441</v>
      </c>
      <c r="C192" s="1" t="s">
        <v>66</v>
      </c>
      <c r="D192" s="1" t="s">
        <v>67</v>
      </c>
      <c r="E192" s="1"/>
      <c r="F192" s="1">
        <v>34.380000000000003</v>
      </c>
      <c r="G192" s="1">
        <v>35.880000000000003</v>
      </c>
      <c r="H192" s="1">
        <v>36.89</v>
      </c>
      <c r="I192" s="1">
        <v>38.229999999999997</v>
      </c>
      <c r="J192" s="1">
        <v>39.119999999999997</v>
      </c>
      <c r="K192" s="1">
        <v>40.81</v>
      </c>
      <c r="L192" s="1">
        <v>41.79</v>
      </c>
      <c r="M192" s="1">
        <v>43.21</v>
      </c>
      <c r="N192" s="1">
        <v>44.92</v>
      </c>
      <c r="O192" s="1">
        <v>46.53</v>
      </c>
      <c r="P192" s="1">
        <v>47.78</v>
      </c>
      <c r="Q192" s="1">
        <v>49.42</v>
      </c>
      <c r="R192" s="1">
        <v>49.84</v>
      </c>
      <c r="S192" s="1">
        <v>53.28</v>
      </c>
      <c r="T192" s="1">
        <v>53.81</v>
      </c>
      <c r="U192" s="1">
        <v>55.34</v>
      </c>
      <c r="V192" s="1">
        <v>55.65</v>
      </c>
      <c r="W192" s="1">
        <v>57.55</v>
      </c>
      <c r="X192" s="1">
        <v>57.89</v>
      </c>
      <c r="Y192" s="1">
        <v>60.08</v>
      </c>
      <c r="Z192" s="1">
        <v>60.62</v>
      </c>
      <c r="AA192" s="1">
        <v>61.5</v>
      </c>
      <c r="AB192" s="1">
        <v>63.65</v>
      </c>
      <c r="AC192" s="1">
        <v>66.3</v>
      </c>
      <c r="AD192" s="1">
        <v>68.62</v>
      </c>
      <c r="AE192" s="1">
        <v>67.48</v>
      </c>
      <c r="AF192" s="1">
        <v>70.31</v>
      </c>
      <c r="AG192" s="1">
        <v>71.08</v>
      </c>
      <c r="AH192" s="1">
        <v>72.099999999999994</v>
      </c>
      <c r="AI192" s="1">
        <v>72.05</v>
      </c>
      <c r="AJ192" s="1">
        <v>72.680000000000007</v>
      </c>
      <c r="AK192" s="1">
        <v>76.709999999999994</v>
      </c>
      <c r="AL192" s="1">
        <v>79.94</v>
      </c>
      <c r="AM192" s="1">
        <v>79.28</v>
      </c>
      <c r="AN192" s="1">
        <v>79.16</v>
      </c>
      <c r="AO192" s="1">
        <v>84.63</v>
      </c>
      <c r="AP192" s="1">
        <v>85.05</v>
      </c>
      <c r="AQ192" s="1">
        <v>88.23</v>
      </c>
      <c r="AR192" s="1">
        <v>92.4</v>
      </c>
      <c r="AS192" s="1">
        <v>96.01</v>
      </c>
      <c r="AT192" s="1">
        <v>92.45</v>
      </c>
      <c r="AU192" s="1">
        <v>94.68</v>
      </c>
      <c r="AV192" s="1">
        <v>97.35</v>
      </c>
      <c r="AW192" s="1">
        <v>98.43</v>
      </c>
      <c r="AX192" s="1">
        <v>99.69</v>
      </c>
      <c r="AY192" s="1">
        <v>101.88</v>
      </c>
      <c r="AZ192" s="1">
        <v>109.56</v>
      </c>
      <c r="BA192" s="1">
        <v>112.5</v>
      </c>
      <c r="BB192" s="1">
        <v>114.15</v>
      </c>
      <c r="BC192" s="1">
        <v>114.39</v>
      </c>
      <c r="BD192" s="1">
        <v>118.73</v>
      </c>
      <c r="BE192" s="1">
        <v>117.55</v>
      </c>
      <c r="BF192" s="1">
        <v>121.01</v>
      </c>
      <c r="BG192" s="1">
        <v>121.46</v>
      </c>
    </row>
    <row r="193" spans="1:59" ht="15">
      <c r="A193" s="1" t="s">
        <v>442</v>
      </c>
      <c r="B193" s="1" t="s">
        <v>443</v>
      </c>
      <c r="C193" s="1" t="s">
        <v>66</v>
      </c>
      <c r="D193" s="1" t="s">
        <v>67</v>
      </c>
      <c r="E193" s="1"/>
      <c r="F193" s="1">
        <v>106.72</v>
      </c>
      <c r="G193" s="1">
        <v>87.63</v>
      </c>
      <c r="H193" s="1">
        <v>105.28</v>
      </c>
      <c r="I193" s="1">
        <v>113.67</v>
      </c>
      <c r="J193" s="1">
        <v>105</v>
      </c>
      <c r="K193" s="1">
        <v>115.42</v>
      </c>
      <c r="L193" s="1">
        <v>119.64</v>
      </c>
      <c r="M193" s="1">
        <v>126.09</v>
      </c>
      <c r="N193" s="1">
        <v>112.83</v>
      </c>
      <c r="O193" s="1">
        <v>123.72</v>
      </c>
      <c r="P193" s="1">
        <v>107.85</v>
      </c>
      <c r="Q193" s="1">
        <v>123.97</v>
      </c>
      <c r="R193" s="1">
        <v>133.94</v>
      </c>
      <c r="S193" s="1">
        <v>127.46</v>
      </c>
      <c r="T193" s="1">
        <v>125.4</v>
      </c>
      <c r="U193" s="1">
        <v>135.97999999999999</v>
      </c>
      <c r="V193" s="1">
        <v>117.03</v>
      </c>
      <c r="W193" s="1">
        <v>131.01</v>
      </c>
      <c r="X193" s="1">
        <v>129.22999999999999</v>
      </c>
      <c r="Y193" s="1">
        <v>86.11</v>
      </c>
      <c r="Z193" s="1">
        <v>121.04</v>
      </c>
      <c r="AA193" s="1">
        <v>109.32</v>
      </c>
      <c r="AB193" s="1">
        <v>115.77</v>
      </c>
      <c r="AC193" s="1">
        <v>125.76</v>
      </c>
      <c r="AD193" s="1">
        <v>122.82</v>
      </c>
      <c r="AE193" s="1">
        <v>134.56</v>
      </c>
      <c r="AF193" s="1">
        <v>123.78</v>
      </c>
      <c r="AG193" s="1">
        <v>126.2</v>
      </c>
      <c r="AH193" s="1">
        <v>129.41</v>
      </c>
      <c r="AI193" s="1">
        <v>132.97999999999999</v>
      </c>
      <c r="AJ193" s="1">
        <v>121.23</v>
      </c>
      <c r="AK193" s="1">
        <v>98.38</v>
      </c>
      <c r="AL193" s="1">
        <v>130.66</v>
      </c>
      <c r="AM193" s="1">
        <v>98.86</v>
      </c>
      <c r="AN193" s="1">
        <v>113.72</v>
      </c>
      <c r="AO193" s="1">
        <v>117.65</v>
      </c>
      <c r="AP193" s="1">
        <v>106.09</v>
      </c>
      <c r="AQ193" s="1">
        <v>117.93</v>
      </c>
      <c r="AR193" s="1">
        <v>105.73</v>
      </c>
      <c r="AS193" s="1">
        <v>108.09</v>
      </c>
      <c r="AT193" s="1">
        <v>112.44</v>
      </c>
      <c r="AU193" s="1">
        <v>102.03</v>
      </c>
      <c r="AV193" s="1">
        <v>96.2</v>
      </c>
      <c r="AW193" s="1">
        <v>112.18</v>
      </c>
      <c r="AX193" s="1">
        <v>97.95</v>
      </c>
      <c r="AY193" s="1">
        <v>89.88</v>
      </c>
      <c r="AZ193" s="1">
        <v>98.54</v>
      </c>
      <c r="BA193" s="1">
        <v>105.4</v>
      </c>
      <c r="BB193" s="1">
        <v>109.3</v>
      </c>
      <c r="BC193" s="1">
        <v>97.89</v>
      </c>
      <c r="BD193" s="1">
        <v>101.18</v>
      </c>
      <c r="BE193" s="1">
        <v>108.43</v>
      </c>
      <c r="BF193" s="1">
        <v>107.86</v>
      </c>
      <c r="BG193" s="1">
        <v>123.66</v>
      </c>
    </row>
    <row r="194" spans="1:59" ht="15">
      <c r="A194" s="1" t="s">
        <v>444</v>
      </c>
      <c r="B194" s="1" t="s">
        <v>445</v>
      </c>
      <c r="C194" s="1" t="s">
        <v>66</v>
      </c>
      <c r="D194" s="1" t="s">
        <v>67</v>
      </c>
      <c r="E194" s="1"/>
      <c r="F194" s="1">
        <v>29.456930970519629</v>
      </c>
      <c r="G194" s="1">
        <v>30.91932378731191</v>
      </c>
      <c r="H194" s="1">
        <v>31.998699770072612</v>
      </c>
      <c r="I194" s="1">
        <v>32.986557047629624</v>
      </c>
      <c r="J194" s="1">
        <v>33.391497652112299</v>
      </c>
      <c r="K194" s="1">
        <v>33.853165433570219</v>
      </c>
      <c r="L194" s="1">
        <v>35.898725555477007</v>
      </c>
      <c r="M194" s="1">
        <v>36.518505331557193</v>
      </c>
      <c r="N194" s="1">
        <v>39.056686885796083</v>
      </c>
      <c r="O194" s="1">
        <v>41.130265531699187</v>
      </c>
      <c r="P194" s="1">
        <v>40.400936985308483</v>
      </c>
      <c r="Q194" s="1">
        <v>39.483358832338816</v>
      </c>
      <c r="R194" s="1">
        <v>40.172191892885756</v>
      </c>
      <c r="S194" s="1">
        <v>42.998584851520725</v>
      </c>
      <c r="T194" s="1">
        <v>43.754738153185691</v>
      </c>
      <c r="U194" s="1">
        <v>42.863275621234457</v>
      </c>
      <c r="V194" s="1">
        <v>42.492961436669411</v>
      </c>
      <c r="W194" s="1">
        <v>42.712389193912067</v>
      </c>
      <c r="X194" s="1">
        <v>41.483565245443351</v>
      </c>
      <c r="Y194" s="1">
        <v>41.879624448199699</v>
      </c>
      <c r="Z194" s="1">
        <v>43.553372532448364</v>
      </c>
      <c r="AA194" s="1">
        <v>44.283677474749069</v>
      </c>
      <c r="AB194" s="1">
        <v>44.485596624067973</v>
      </c>
      <c r="AC194" s="1">
        <v>44.806737039920129</v>
      </c>
      <c r="AD194" s="1">
        <v>48.532478531049478</v>
      </c>
      <c r="AE194" s="1">
        <v>50.697413149504591</v>
      </c>
      <c r="AF194" s="1">
        <v>50.208728184381414</v>
      </c>
      <c r="AG194" s="1">
        <v>54.887896525029902</v>
      </c>
      <c r="AH194" s="1">
        <v>56.855207185906444</v>
      </c>
      <c r="AI194" s="1">
        <v>58.846247118186852</v>
      </c>
      <c r="AJ194" s="1">
        <v>62.821391245863886</v>
      </c>
      <c r="AK194" s="1">
        <v>64.733502278597612</v>
      </c>
      <c r="AL194" s="1">
        <v>66.967901825685288</v>
      </c>
      <c r="AM194" s="1">
        <v>68.962751704600166</v>
      </c>
      <c r="AN194" s="1">
        <v>70.427939456323969</v>
      </c>
      <c r="AO194" s="1">
        <v>73.837169104142831</v>
      </c>
      <c r="AP194" s="1">
        <v>74.677507179525563</v>
      </c>
      <c r="AQ194" s="1">
        <v>79.376972697074748</v>
      </c>
      <c r="AR194" s="1">
        <v>81.315801145023798</v>
      </c>
      <c r="AS194" s="1">
        <v>80.965542619772464</v>
      </c>
      <c r="AT194" s="1">
        <v>84.502470898363939</v>
      </c>
      <c r="AU194" s="1">
        <v>88.020658527554673</v>
      </c>
      <c r="AV194" s="1">
        <v>91.557983094648833</v>
      </c>
      <c r="AW194" s="1">
        <v>94.988593337732127</v>
      </c>
      <c r="AX194" s="1">
        <v>100.20364443517958</v>
      </c>
      <c r="AY194" s="1">
        <v>104.80776222708823</v>
      </c>
      <c r="AZ194" s="1">
        <v>101.98199739640823</v>
      </c>
      <c r="BA194" s="1">
        <v>107.48234418048789</v>
      </c>
      <c r="BB194" s="1">
        <v>105.10473893260931</v>
      </c>
      <c r="BC194" s="1">
        <v>115.99153515102351</v>
      </c>
      <c r="BD194" s="1">
        <v>114.00759151138001</v>
      </c>
      <c r="BE194" s="1">
        <v>121.06475293227187</v>
      </c>
      <c r="BF194" s="1">
        <v>126.61906376928248</v>
      </c>
      <c r="BG194" s="1"/>
    </row>
    <row r="195" spans="1:59" ht="15">
      <c r="A195" s="1" t="s">
        <v>446</v>
      </c>
      <c r="B195" s="1" t="s">
        <v>447</v>
      </c>
      <c r="C195" s="1" t="s">
        <v>66</v>
      </c>
      <c r="D195" s="1" t="s">
        <v>67</v>
      </c>
      <c r="E195" s="1"/>
      <c r="F195" s="1">
        <v>527.92999999999995</v>
      </c>
      <c r="G195" s="1">
        <v>498.43</v>
      </c>
      <c r="H195" s="1">
        <v>520.82000000000005</v>
      </c>
      <c r="I195" s="1">
        <v>509.79</v>
      </c>
      <c r="J195" s="1">
        <v>483.93</v>
      </c>
      <c r="K195" s="1">
        <v>484.55</v>
      </c>
      <c r="L195" s="1">
        <v>434.48</v>
      </c>
      <c r="M195" s="1">
        <v>367.45</v>
      </c>
      <c r="N195" s="1">
        <v>336.1</v>
      </c>
      <c r="O195" s="1">
        <v>343.69</v>
      </c>
      <c r="P195" s="1">
        <v>292.67</v>
      </c>
      <c r="Q195" s="1">
        <v>284.42</v>
      </c>
      <c r="R195" s="1">
        <v>251.59</v>
      </c>
      <c r="S195" s="1">
        <v>246.16</v>
      </c>
      <c r="T195" s="1">
        <v>246.42</v>
      </c>
      <c r="U195" s="1">
        <v>247.75</v>
      </c>
      <c r="V195" s="1">
        <v>227.66</v>
      </c>
      <c r="W195" s="1">
        <v>219.9</v>
      </c>
      <c r="X195" s="1">
        <v>203.66</v>
      </c>
      <c r="Y195" s="1">
        <v>202.01</v>
      </c>
      <c r="Z195" s="1">
        <v>201.49</v>
      </c>
      <c r="AA195" s="1">
        <v>182.59</v>
      </c>
      <c r="AB195" s="1">
        <v>179.33</v>
      </c>
      <c r="AC195" s="1">
        <v>165.5</v>
      </c>
      <c r="AD195" s="1">
        <v>165.73</v>
      </c>
      <c r="AE195" s="1">
        <v>158.02000000000001</v>
      </c>
      <c r="AF195" s="1">
        <v>168.96</v>
      </c>
      <c r="AG195" s="1">
        <v>179.11</v>
      </c>
      <c r="AH195" s="1">
        <v>166.37</v>
      </c>
      <c r="AI195" s="1">
        <v>136.36000000000001</v>
      </c>
      <c r="AJ195" s="1">
        <v>150.13999999999999</v>
      </c>
      <c r="AK195" s="1">
        <v>144.46</v>
      </c>
      <c r="AL195" s="1">
        <v>142.71</v>
      </c>
      <c r="AM195" s="1">
        <v>121.32</v>
      </c>
      <c r="AN195" s="1">
        <v>103.1</v>
      </c>
      <c r="AO195" s="1">
        <v>102.6</v>
      </c>
      <c r="AP195" s="1">
        <v>96.95</v>
      </c>
      <c r="AQ195" s="1">
        <v>99.34</v>
      </c>
      <c r="AR195" s="1">
        <v>72.64</v>
      </c>
      <c r="AS195" s="1">
        <v>101.11</v>
      </c>
      <c r="AT195" s="1">
        <v>95.84</v>
      </c>
      <c r="AU195" s="1">
        <v>95.13</v>
      </c>
      <c r="AV195" s="1">
        <v>103.63</v>
      </c>
      <c r="AW195" s="1">
        <v>112.73</v>
      </c>
      <c r="AX195" s="1">
        <v>93.45</v>
      </c>
      <c r="AY195" s="1">
        <v>93.82</v>
      </c>
      <c r="AZ195" s="1">
        <v>96.54</v>
      </c>
      <c r="BA195" s="1">
        <v>97.78</v>
      </c>
      <c r="BB195" s="1">
        <v>99.64</v>
      </c>
      <c r="BC195" s="1">
        <v>101.58</v>
      </c>
      <c r="BD195" s="1">
        <v>104.94</v>
      </c>
      <c r="BE195" s="1">
        <v>106.45</v>
      </c>
      <c r="BF195" s="1">
        <v>107.01</v>
      </c>
      <c r="BG195" s="1">
        <v>108.93</v>
      </c>
    </row>
    <row r="196" spans="1:59" ht="15">
      <c r="A196" s="1" t="s">
        <v>448</v>
      </c>
      <c r="B196" s="1" t="s">
        <v>449</v>
      </c>
      <c r="C196" s="1" t="s">
        <v>66</v>
      </c>
      <c r="D196" s="1" t="s">
        <v>67</v>
      </c>
      <c r="E196" s="1"/>
      <c r="F196" s="1">
        <v>41.33</v>
      </c>
      <c r="G196" s="1">
        <v>43.37</v>
      </c>
      <c r="H196" s="1">
        <v>46.14</v>
      </c>
      <c r="I196" s="1">
        <v>47.92</v>
      </c>
      <c r="J196" s="1">
        <v>44.82</v>
      </c>
      <c r="K196" s="1">
        <v>47.65</v>
      </c>
      <c r="L196" s="1">
        <v>46.03</v>
      </c>
      <c r="M196" s="1">
        <v>46.01</v>
      </c>
      <c r="N196" s="1">
        <v>51.6</v>
      </c>
      <c r="O196" s="1">
        <v>51.99</v>
      </c>
      <c r="P196" s="1">
        <v>55.5</v>
      </c>
      <c r="Q196" s="1">
        <v>55.57</v>
      </c>
      <c r="R196" s="1">
        <v>60.46</v>
      </c>
      <c r="S196" s="1">
        <v>64.22</v>
      </c>
      <c r="T196" s="1">
        <v>68.489999999999995</v>
      </c>
      <c r="U196" s="1">
        <v>71.72</v>
      </c>
      <c r="V196" s="1">
        <v>75.599999999999994</v>
      </c>
      <c r="W196" s="1">
        <v>77.489999999999995</v>
      </c>
      <c r="X196" s="1">
        <v>79.900000000000006</v>
      </c>
      <c r="Y196" s="1">
        <v>78.06</v>
      </c>
      <c r="Z196" s="1">
        <v>84.02</v>
      </c>
      <c r="AA196" s="1">
        <v>76.77</v>
      </c>
      <c r="AB196" s="1">
        <v>79.989999999999995</v>
      </c>
      <c r="AC196" s="1">
        <v>85.58</v>
      </c>
      <c r="AD196" s="1">
        <v>87.79</v>
      </c>
      <c r="AE196" s="1">
        <v>93.29</v>
      </c>
      <c r="AF196" s="1">
        <v>94.45</v>
      </c>
      <c r="AG196" s="1">
        <v>95.19</v>
      </c>
      <c r="AH196" s="1">
        <v>98.65</v>
      </c>
      <c r="AI196" s="1">
        <v>99.38</v>
      </c>
      <c r="AJ196" s="1">
        <v>121.73</v>
      </c>
      <c r="AK196" s="1">
        <v>119.53</v>
      </c>
      <c r="AL196" s="1">
        <v>116.46</v>
      </c>
      <c r="AM196" s="1">
        <v>104.6</v>
      </c>
      <c r="AN196" s="1">
        <v>78.88</v>
      </c>
      <c r="AO196" s="1">
        <v>72.650000000000006</v>
      </c>
      <c r="AP196" s="1">
        <v>76.41</v>
      </c>
      <c r="AQ196" s="1">
        <v>89.99</v>
      </c>
      <c r="AR196" s="1">
        <v>89.72</v>
      </c>
      <c r="AS196" s="1">
        <v>86.18</v>
      </c>
      <c r="AT196" s="1">
        <v>94.83</v>
      </c>
      <c r="AU196" s="1">
        <v>95.71</v>
      </c>
      <c r="AV196" s="1">
        <v>97.07</v>
      </c>
      <c r="AW196" s="1">
        <v>98.9</v>
      </c>
      <c r="AX196" s="1">
        <v>101.02</v>
      </c>
      <c r="AY196" s="1">
        <v>100.08</v>
      </c>
      <c r="AZ196" s="1">
        <v>91.59</v>
      </c>
      <c r="BA196" s="1">
        <v>99.32</v>
      </c>
      <c r="BB196" s="1">
        <v>97.44</v>
      </c>
      <c r="BC196" s="1">
        <v>97.57</v>
      </c>
      <c r="BD196" s="1">
        <v>98.64</v>
      </c>
      <c r="BE196" s="1">
        <v>101.75</v>
      </c>
      <c r="BF196" s="1">
        <v>103.53</v>
      </c>
      <c r="BG196" s="1">
        <v>105.6</v>
      </c>
    </row>
    <row r="197" spans="1:59" ht="15">
      <c r="A197" s="1" t="s">
        <v>450</v>
      </c>
      <c r="B197" s="1" t="s">
        <v>451</v>
      </c>
      <c r="C197" s="1" t="s">
        <v>66</v>
      </c>
      <c r="D197" s="1" t="s">
        <v>67</v>
      </c>
      <c r="E197" s="1"/>
      <c r="F197" s="1">
        <v>108.63</v>
      </c>
      <c r="G197" s="1">
        <v>117.39</v>
      </c>
      <c r="H197" s="1">
        <v>127.66</v>
      </c>
      <c r="I197" s="1">
        <v>116.37</v>
      </c>
      <c r="J197" s="1">
        <v>129.19</v>
      </c>
      <c r="K197" s="1">
        <v>94.69</v>
      </c>
      <c r="L197" s="1">
        <v>119.08</v>
      </c>
      <c r="M197" s="1">
        <v>115.24</v>
      </c>
      <c r="N197" s="1">
        <v>106.61</v>
      </c>
      <c r="O197" s="1">
        <v>118.68</v>
      </c>
      <c r="P197" s="1">
        <v>103.27</v>
      </c>
      <c r="Q197" s="1">
        <v>106.34</v>
      </c>
      <c r="R197" s="1">
        <v>109.87</v>
      </c>
      <c r="S197" s="1">
        <v>117.19</v>
      </c>
      <c r="T197" s="1">
        <v>103.53</v>
      </c>
      <c r="U197" s="1">
        <v>97.97</v>
      </c>
      <c r="V197" s="1">
        <v>82.69</v>
      </c>
      <c r="W197" s="1">
        <v>86.89</v>
      </c>
      <c r="X197" s="1">
        <v>112.57</v>
      </c>
      <c r="Y197" s="1">
        <v>93.54</v>
      </c>
      <c r="Z197" s="1">
        <v>79.849999999999994</v>
      </c>
      <c r="AA197" s="1">
        <v>104.77</v>
      </c>
      <c r="AB197" s="1">
        <v>82.19</v>
      </c>
      <c r="AC197" s="1">
        <v>97.81</v>
      </c>
      <c r="AD197" s="1">
        <v>99.65</v>
      </c>
      <c r="AE197" s="1">
        <v>103.06</v>
      </c>
      <c r="AF197" s="1">
        <v>110.57</v>
      </c>
      <c r="AG197" s="1">
        <v>74.760000000000005</v>
      </c>
      <c r="AH197" s="1">
        <v>104.14</v>
      </c>
      <c r="AI197" s="1">
        <v>112.39</v>
      </c>
      <c r="AJ197" s="1">
        <v>118.24</v>
      </c>
      <c r="AK197" s="1">
        <v>95.6</v>
      </c>
      <c r="AL197" s="1">
        <v>88.37</v>
      </c>
      <c r="AM197" s="1">
        <v>94.97</v>
      </c>
      <c r="AN197" s="1">
        <v>103.46</v>
      </c>
      <c r="AO197" s="1">
        <v>109.76</v>
      </c>
      <c r="AP197" s="1">
        <v>96.8</v>
      </c>
      <c r="AQ197" s="1">
        <v>91.03</v>
      </c>
      <c r="AR197" s="1">
        <v>109.99</v>
      </c>
      <c r="AS197" s="1">
        <v>102</v>
      </c>
      <c r="AT197" s="1">
        <v>95.81</v>
      </c>
      <c r="AU197" s="1">
        <v>101.61</v>
      </c>
      <c r="AV197" s="1">
        <v>94.21</v>
      </c>
      <c r="AW197" s="1">
        <v>107.35</v>
      </c>
      <c r="AX197" s="1">
        <v>92.04</v>
      </c>
      <c r="AY197" s="1">
        <v>100.61</v>
      </c>
      <c r="AZ197" s="1">
        <v>91.1</v>
      </c>
      <c r="BA197" s="1">
        <v>93.68</v>
      </c>
      <c r="BB197" s="1">
        <v>100.31</v>
      </c>
      <c r="BC197" s="1">
        <v>102.46</v>
      </c>
      <c r="BD197" s="1">
        <v>97.8</v>
      </c>
      <c r="BE197" s="1">
        <v>98.68</v>
      </c>
      <c r="BF197" s="1">
        <v>106.87</v>
      </c>
      <c r="BG197" s="1">
        <v>105.41</v>
      </c>
    </row>
    <row r="198" spans="1:59" ht="15">
      <c r="A198" s="1" t="s">
        <v>452</v>
      </c>
      <c r="B198" s="1" t="s">
        <v>453</v>
      </c>
      <c r="C198" s="1" t="s">
        <v>66</v>
      </c>
      <c r="D198" s="1" t="s">
        <v>67</v>
      </c>
      <c r="E198" s="1"/>
      <c r="F198" s="1">
        <v>14.39</v>
      </c>
      <c r="G198" s="1">
        <v>15.64</v>
      </c>
      <c r="H198" s="1">
        <v>17.149999999999999</v>
      </c>
      <c r="I198" s="1">
        <v>19.46</v>
      </c>
      <c r="J198" s="1">
        <v>21.22</v>
      </c>
      <c r="K198" s="1">
        <v>19.41</v>
      </c>
      <c r="L198" s="1">
        <v>20.58</v>
      </c>
      <c r="M198" s="1">
        <v>20.96</v>
      </c>
      <c r="N198" s="1">
        <v>21.79</v>
      </c>
      <c r="O198" s="1">
        <v>23.74</v>
      </c>
      <c r="P198" s="1">
        <v>22.87</v>
      </c>
      <c r="Q198" s="1">
        <v>23.11</v>
      </c>
      <c r="R198" s="1">
        <v>24.31</v>
      </c>
      <c r="S198" s="1">
        <v>27.81</v>
      </c>
      <c r="T198" s="1">
        <v>28.07</v>
      </c>
      <c r="U198" s="1">
        <v>31.26</v>
      </c>
      <c r="V198" s="1">
        <v>37.369999999999997</v>
      </c>
      <c r="W198" s="1">
        <v>37.93</v>
      </c>
      <c r="X198" s="1">
        <v>38.6</v>
      </c>
      <c r="Y198" s="1">
        <v>38.67</v>
      </c>
      <c r="Z198" s="1">
        <v>43.38</v>
      </c>
      <c r="AA198" s="1">
        <v>45.23</v>
      </c>
      <c r="AB198" s="1">
        <v>47.26</v>
      </c>
      <c r="AC198" s="1">
        <v>52.21</v>
      </c>
      <c r="AD198" s="1">
        <v>59.4</v>
      </c>
      <c r="AE198" s="1">
        <v>49.3</v>
      </c>
      <c r="AF198" s="1">
        <v>56.54</v>
      </c>
      <c r="AG198" s="1">
        <v>66.92</v>
      </c>
      <c r="AH198" s="1">
        <v>71.099999999999994</v>
      </c>
      <c r="AI198" s="1">
        <v>71.05</v>
      </c>
      <c r="AJ198" s="1">
        <v>62.87</v>
      </c>
      <c r="AK198" s="1">
        <v>60.26</v>
      </c>
      <c r="AL198" s="1">
        <v>63.34</v>
      </c>
      <c r="AM198" s="1">
        <v>60.95</v>
      </c>
      <c r="AN198" s="1">
        <v>72.72</v>
      </c>
      <c r="AO198" s="1">
        <v>67.73</v>
      </c>
      <c r="AP198" s="1">
        <v>69.69</v>
      </c>
      <c r="AQ198" s="1">
        <v>72.63</v>
      </c>
      <c r="AR198" s="1">
        <v>76.430000000000007</v>
      </c>
      <c r="AS198" s="1">
        <v>69.53</v>
      </c>
      <c r="AT198" s="1">
        <v>85.17</v>
      </c>
      <c r="AU198" s="1">
        <v>83.17</v>
      </c>
      <c r="AV198" s="1">
        <v>97.82</v>
      </c>
      <c r="AW198" s="1">
        <v>101.11</v>
      </c>
      <c r="AX198" s="1">
        <v>96.82</v>
      </c>
      <c r="AY198" s="1">
        <v>102.07</v>
      </c>
      <c r="AZ198" s="1">
        <v>125.62</v>
      </c>
      <c r="BA198" s="1">
        <v>118.58</v>
      </c>
      <c r="BB198" s="1">
        <v>91.81</v>
      </c>
      <c r="BC198" s="1">
        <v>143.33000000000001</v>
      </c>
      <c r="BD198" s="1">
        <v>153.18</v>
      </c>
      <c r="BE198" s="1">
        <v>103.15</v>
      </c>
      <c r="BF198" s="1">
        <v>169.56</v>
      </c>
      <c r="BG198" s="1">
        <v>176.12</v>
      </c>
    </row>
    <row r="199" spans="1:59" ht="15">
      <c r="A199" s="1" t="s">
        <v>454</v>
      </c>
      <c r="B199" s="1" t="s">
        <v>455</v>
      </c>
      <c r="C199" s="1" t="s">
        <v>66</v>
      </c>
      <c r="D199" s="1" t="s">
        <v>67</v>
      </c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>
        <v>36.43</v>
      </c>
      <c r="AN199" s="1">
        <v>33.82</v>
      </c>
      <c r="AO199" s="1">
        <v>83.52</v>
      </c>
      <c r="AP199" s="1">
        <v>95.49</v>
      </c>
      <c r="AQ199" s="1">
        <v>80.27</v>
      </c>
      <c r="AR199" s="1">
        <v>101.76</v>
      </c>
      <c r="AS199" s="1">
        <v>86.11</v>
      </c>
      <c r="AT199" s="1">
        <v>106.08</v>
      </c>
      <c r="AU199" s="1">
        <v>99.36</v>
      </c>
      <c r="AV199" s="1">
        <v>104.43</v>
      </c>
      <c r="AW199" s="1">
        <v>97.59</v>
      </c>
      <c r="AX199" s="1">
        <v>109.19</v>
      </c>
      <c r="AY199" s="1">
        <v>93.22</v>
      </c>
      <c r="AZ199" s="1">
        <v>100.97</v>
      </c>
      <c r="BA199" s="1">
        <v>104.2</v>
      </c>
      <c r="BB199" s="1">
        <v>93.96</v>
      </c>
      <c r="BC199" s="1">
        <v>72.2</v>
      </c>
      <c r="BD199" s="1">
        <v>80.17</v>
      </c>
      <c r="BE199" s="1">
        <v>97.38</v>
      </c>
      <c r="BF199" s="1">
        <v>92.01</v>
      </c>
      <c r="BG199" s="1">
        <v>96.79</v>
      </c>
    </row>
    <row r="200" spans="1:59" ht="15">
      <c r="A200" s="1" t="s">
        <v>456</v>
      </c>
      <c r="B200" s="1" t="s">
        <v>457</v>
      </c>
      <c r="C200" s="1" t="s">
        <v>66</v>
      </c>
      <c r="D200" s="1" t="s">
        <v>67</v>
      </c>
      <c r="E200" s="1"/>
      <c r="F200" s="1">
        <v>63.272441083956437</v>
      </c>
      <c r="G200" s="1">
        <v>69.161577882425007</v>
      </c>
      <c r="H200" s="1">
        <v>75.680070234313462</v>
      </c>
      <c r="I200" s="1">
        <v>75.875915916227854</v>
      </c>
      <c r="J200" s="1">
        <v>70.41821105099514</v>
      </c>
      <c r="K200" s="1">
        <v>70.584446112567051</v>
      </c>
      <c r="L200" s="1">
        <v>71.714065304404912</v>
      </c>
      <c r="M200" s="1">
        <v>77.218264038421026</v>
      </c>
      <c r="N200" s="1">
        <v>76.048904277176121</v>
      </c>
      <c r="O200" s="1">
        <v>77.480344002680468</v>
      </c>
      <c r="P200" s="1">
        <v>76.731506998755776</v>
      </c>
      <c r="Q200" s="1">
        <v>69.599243630469786</v>
      </c>
      <c r="R200" s="1">
        <v>71.495881786091786</v>
      </c>
      <c r="S200" s="1">
        <v>72.985244040862597</v>
      </c>
      <c r="T200" s="1">
        <v>71.806273815120576</v>
      </c>
      <c r="U200" s="1">
        <v>74.429151395984846</v>
      </c>
      <c r="V200" s="1">
        <v>80.8793315272586</v>
      </c>
      <c r="W200" s="1">
        <v>81.381413361662496</v>
      </c>
      <c r="X200" s="1">
        <v>93.8485234949882</v>
      </c>
      <c r="Y200" s="1">
        <v>87.678345545549632</v>
      </c>
      <c r="Z200" s="1">
        <v>96.223087452629429</v>
      </c>
      <c r="AA200" s="1">
        <v>95.61970612758013</v>
      </c>
      <c r="AB200" s="1">
        <v>80.13724782271025</v>
      </c>
      <c r="AC200" s="1">
        <v>103.93977095925415</v>
      </c>
      <c r="AD200" s="1">
        <v>93.02228329051907</v>
      </c>
      <c r="AE200" s="1">
        <v>103.78184765076084</v>
      </c>
      <c r="AF200" s="1">
        <v>86.709247085042151</v>
      </c>
      <c r="AG200" s="1">
        <v>87.19340670187033</v>
      </c>
      <c r="AH200" s="1">
        <v>92.73994342813053</v>
      </c>
      <c r="AI200" s="1">
        <v>95.391912144769876</v>
      </c>
      <c r="AJ200" s="1">
        <v>85.300141352235244</v>
      </c>
      <c r="AK200" s="1">
        <v>87.619040249275102</v>
      </c>
      <c r="AL200" s="1">
        <v>90.982088505071061</v>
      </c>
      <c r="AM200" s="1">
        <v>91.134790189948433</v>
      </c>
      <c r="AN200" s="1">
        <v>94.98518453138982</v>
      </c>
      <c r="AO200" s="1">
        <v>96.35602516738318</v>
      </c>
      <c r="AP200" s="1">
        <v>97.624229280409452</v>
      </c>
      <c r="AQ200" s="1">
        <v>88.6502162427971</v>
      </c>
      <c r="AR200" s="1">
        <v>93.742702593652609</v>
      </c>
      <c r="AS200" s="1">
        <v>93.87913099396026</v>
      </c>
      <c r="AT200" s="1">
        <v>87.659408137790109</v>
      </c>
      <c r="AU200" s="1">
        <v>89.615554350704144</v>
      </c>
      <c r="AV200" s="1">
        <v>86.140286726600948</v>
      </c>
      <c r="AW200" s="1">
        <v>95.806024536937713</v>
      </c>
      <c r="AX200" s="1">
        <v>99.795735666822097</v>
      </c>
      <c r="AY200" s="1">
        <v>104.39823979623993</v>
      </c>
      <c r="AZ200" s="1">
        <v>102.56566089598903</v>
      </c>
      <c r="BA200" s="1">
        <v>104.18565358282154</v>
      </c>
      <c r="BB200" s="1">
        <v>100.0471573213632</v>
      </c>
      <c r="BC200" s="1">
        <v>100.80974416522706</v>
      </c>
      <c r="BD200" s="1">
        <v>102.90282313482699</v>
      </c>
      <c r="BE200" s="1">
        <v>102.06231323052862</v>
      </c>
      <c r="BF200" s="1">
        <v>104.33746485266479</v>
      </c>
      <c r="BG200" s="1"/>
    </row>
    <row r="201" spans="1:59" ht="15">
      <c r="A201" s="1" t="s">
        <v>458</v>
      </c>
      <c r="B201" s="1" t="s">
        <v>459</v>
      </c>
      <c r="C201" s="1" t="s">
        <v>66</v>
      </c>
      <c r="D201" s="1" t="s">
        <v>67</v>
      </c>
      <c r="E201" s="1"/>
      <c r="F201" s="1">
        <v>53.363354100393849</v>
      </c>
      <c r="G201" s="1">
        <v>56.494377511777337</v>
      </c>
      <c r="H201" s="1">
        <v>58.777436080112558</v>
      </c>
      <c r="I201" s="1">
        <v>57.717659678338961</v>
      </c>
      <c r="J201" s="1">
        <v>59.83711777598343</v>
      </c>
      <c r="K201" s="1">
        <v>60.383163093047031</v>
      </c>
      <c r="L201" s="1">
        <v>62.950753978873898</v>
      </c>
      <c r="M201" s="1">
        <v>64.687909650472406</v>
      </c>
      <c r="N201" s="1">
        <v>63.832416049633387</v>
      </c>
      <c r="O201" s="1">
        <v>63.999860061787025</v>
      </c>
      <c r="P201" s="1">
        <v>67.02219290650136</v>
      </c>
      <c r="Q201" s="1">
        <v>66.381069008178912</v>
      </c>
      <c r="R201" s="1">
        <v>71.521166449949575</v>
      </c>
      <c r="S201" s="1">
        <v>68.741973298212926</v>
      </c>
      <c r="T201" s="1">
        <v>71.414607850509611</v>
      </c>
      <c r="U201" s="1">
        <v>70.302733081016385</v>
      </c>
      <c r="V201" s="1">
        <v>73.482980789004003</v>
      </c>
      <c r="W201" s="1">
        <v>77.372582937579693</v>
      </c>
      <c r="X201" s="1">
        <v>82.152924103183565</v>
      </c>
      <c r="Y201" s="1">
        <v>77.99250355788746</v>
      </c>
      <c r="Z201" s="1">
        <v>81.869343182393749</v>
      </c>
      <c r="AA201" s="1">
        <v>85.77751419440861</v>
      </c>
      <c r="AB201" s="1">
        <v>74.26150343258891</v>
      </c>
      <c r="AC201" s="1">
        <v>85.328768348169135</v>
      </c>
      <c r="AD201" s="1">
        <v>86.731425663258477</v>
      </c>
      <c r="AE201" s="1">
        <v>84.411371788371895</v>
      </c>
      <c r="AF201" s="1">
        <v>84.862529020400785</v>
      </c>
      <c r="AG201" s="1">
        <v>77.955766342994551</v>
      </c>
      <c r="AH201" s="1">
        <v>85.332909743310708</v>
      </c>
      <c r="AI201" s="1">
        <v>87.058646124177173</v>
      </c>
      <c r="AJ201" s="1">
        <v>85.499637316154718</v>
      </c>
      <c r="AK201" s="1">
        <v>90.921245106526257</v>
      </c>
      <c r="AL201" s="1">
        <v>84.315320450472612</v>
      </c>
      <c r="AM201" s="1">
        <v>89.918173891899585</v>
      </c>
      <c r="AN201" s="1">
        <v>84.942389734460804</v>
      </c>
      <c r="AO201" s="1">
        <v>92.53684255414592</v>
      </c>
      <c r="AP201" s="1">
        <v>94.775140025780431</v>
      </c>
      <c r="AQ201" s="1">
        <v>93.25336561196228</v>
      </c>
      <c r="AR201" s="1">
        <v>95.662370466222896</v>
      </c>
      <c r="AS201" s="1">
        <v>97.66599458902823</v>
      </c>
      <c r="AT201" s="1">
        <v>95.429367410760278</v>
      </c>
      <c r="AU201" s="1">
        <v>92.091578854057076</v>
      </c>
      <c r="AV201" s="1">
        <v>92.886015990741996</v>
      </c>
      <c r="AW201" s="1">
        <v>104.07709892059857</v>
      </c>
      <c r="AX201" s="1">
        <v>100.03549223221182</v>
      </c>
      <c r="AY201" s="1">
        <v>95.887408847189448</v>
      </c>
      <c r="AZ201" s="1">
        <v>97.274184927251341</v>
      </c>
      <c r="BA201" s="1">
        <v>102.02191871802027</v>
      </c>
      <c r="BB201" s="1">
        <v>103.99908795713036</v>
      </c>
      <c r="BC201" s="1">
        <v>101.18685945292017</v>
      </c>
      <c r="BD201" s="1">
        <v>103.39104854710088</v>
      </c>
      <c r="BE201" s="1">
        <v>100.54272606071311</v>
      </c>
      <c r="BF201" s="1">
        <v>108.24218129707002</v>
      </c>
      <c r="BG201" s="1"/>
    </row>
    <row r="202" spans="1:59" ht="15">
      <c r="A202" s="1" t="s">
        <v>460</v>
      </c>
      <c r="B202" s="1" t="s">
        <v>461</v>
      </c>
      <c r="C202" s="1" t="s">
        <v>66</v>
      </c>
      <c r="D202" s="1" t="s">
        <v>67</v>
      </c>
      <c r="E202" s="1"/>
      <c r="F202" s="1">
        <v>133.5</v>
      </c>
      <c r="G202" s="1">
        <v>150.26</v>
      </c>
      <c r="H202" s="1">
        <v>142.56</v>
      </c>
      <c r="I202" s="1">
        <v>134.43</v>
      </c>
      <c r="J202" s="1">
        <v>123.92</v>
      </c>
      <c r="K202" s="1">
        <v>120.13</v>
      </c>
      <c r="L202" s="1">
        <v>107.89</v>
      </c>
      <c r="M202" s="1">
        <v>105.3</v>
      </c>
      <c r="N202" s="1">
        <v>134.79</v>
      </c>
      <c r="O202" s="1">
        <v>124.53</v>
      </c>
      <c r="P202" s="1">
        <v>118.91</v>
      </c>
      <c r="Q202" s="1">
        <v>109.37</v>
      </c>
      <c r="R202" s="1">
        <v>90.81</v>
      </c>
      <c r="S202" s="1">
        <v>83.71</v>
      </c>
      <c r="T202" s="1">
        <v>121.73</v>
      </c>
      <c r="U202" s="1">
        <v>111.63</v>
      </c>
      <c r="V202" s="1">
        <v>93.76</v>
      </c>
      <c r="W202" s="1">
        <v>86.67</v>
      </c>
      <c r="X202" s="1">
        <v>93.07</v>
      </c>
      <c r="Y202" s="1">
        <v>113.83</v>
      </c>
      <c r="Z202" s="1">
        <v>100.45</v>
      </c>
      <c r="AA202" s="1">
        <v>112.38</v>
      </c>
      <c r="AB202" s="1">
        <v>79.14</v>
      </c>
      <c r="AC202" s="1">
        <v>69.17</v>
      </c>
      <c r="AD202" s="1">
        <v>94.87</v>
      </c>
      <c r="AE202" s="1">
        <v>92.35</v>
      </c>
      <c r="AF202" s="1">
        <v>93.07</v>
      </c>
      <c r="AG202" s="1">
        <v>83.87</v>
      </c>
      <c r="AH202" s="1">
        <v>85.21</v>
      </c>
      <c r="AI202" s="1">
        <v>93.66</v>
      </c>
      <c r="AJ202" s="1">
        <v>84.17</v>
      </c>
      <c r="AK202" s="1">
        <v>81.83</v>
      </c>
      <c r="AL202" s="1">
        <v>83.1</v>
      </c>
      <c r="AM202" s="1">
        <v>82.81</v>
      </c>
      <c r="AN202" s="1">
        <v>88.16</v>
      </c>
      <c r="AO202" s="1">
        <v>86.36</v>
      </c>
      <c r="AP202" s="1">
        <v>88.31</v>
      </c>
      <c r="AQ202" s="1">
        <v>71</v>
      </c>
      <c r="AR202" s="1">
        <v>76.790000000000006</v>
      </c>
      <c r="AS202" s="1">
        <v>86.87</v>
      </c>
      <c r="AT202" s="1">
        <v>84.38</v>
      </c>
      <c r="AU202" s="1">
        <v>94.07</v>
      </c>
      <c r="AV202" s="1">
        <v>93.45</v>
      </c>
      <c r="AW202" s="1">
        <v>95.13</v>
      </c>
      <c r="AX202" s="1">
        <v>104.15</v>
      </c>
      <c r="AY202" s="1">
        <v>100.73</v>
      </c>
      <c r="AZ202" s="1">
        <v>102.63</v>
      </c>
      <c r="BA202" s="1">
        <v>100.78</v>
      </c>
      <c r="BB202" s="1">
        <v>95.39</v>
      </c>
      <c r="BC202" s="1">
        <v>96.09</v>
      </c>
      <c r="BD202" s="1">
        <v>98.66</v>
      </c>
      <c r="BE202" s="1">
        <v>99.42</v>
      </c>
      <c r="BF202" s="1">
        <v>96.14</v>
      </c>
      <c r="BG202" s="1">
        <v>96.83</v>
      </c>
    </row>
    <row r="203" spans="1:59" ht="15">
      <c r="A203" s="1" t="s">
        <v>462</v>
      </c>
      <c r="B203" s="1" t="s">
        <v>463</v>
      </c>
      <c r="C203" s="1" t="s">
        <v>66</v>
      </c>
      <c r="D203" s="1" t="s">
        <v>67</v>
      </c>
      <c r="E203" s="1"/>
      <c r="F203" s="1">
        <v>8.85</v>
      </c>
      <c r="G203" s="1">
        <v>11.9</v>
      </c>
      <c r="H203" s="1">
        <v>13.94</v>
      </c>
      <c r="I203" s="1">
        <v>15.97</v>
      </c>
      <c r="J203" s="1">
        <v>18</v>
      </c>
      <c r="K203" s="1">
        <v>20.04</v>
      </c>
      <c r="L203" s="1">
        <v>22.07</v>
      </c>
      <c r="M203" s="1">
        <v>24.1</v>
      </c>
      <c r="N203" s="1">
        <v>26.14</v>
      </c>
      <c r="O203" s="1">
        <v>27.15</v>
      </c>
      <c r="P203" s="1">
        <v>29.32</v>
      </c>
      <c r="Q203" s="1">
        <v>29.36</v>
      </c>
      <c r="R203" s="1">
        <v>0.17</v>
      </c>
      <c r="S203" s="1">
        <v>0.19</v>
      </c>
      <c r="T203" s="1">
        <v>0.21</v>
      </c>
      <c r="U203" s="1">
        <v>0.37</v>
      </c>
      <c r="V203" s="1">
        <v>24.11</v>
      </c>
      <c r="W203" s="1">
        <v>33.24</v>
      </c>
      <c r="X203" s="1">
        <v>40.86</v>
      </c>
      <c r="Y203" s="1">
        <v>37.479999999999997</v>
      </c>
      <c r="Z203" s="1">
        <v>47.39</v>
      </c>
      <c r="AA203" s="1">
        <v>49.51</v>
      </c>
      <c r="AB203" s="1">
        <v>42</v>
      </c>
      <c r="AC203" s="1">
        <v>45.5</v>
      </c>
      <c r="AD203" s="1">
        <v>45.64</v>
      </c>
      <c r="AE203" s="1">
        <v>47.42</v>
      </c>
      <c r="AF203" s="1">
        <v>48.95</v>
      </c>
      <c r="AG203" s="1">
        <v>51.55</v>
      </c>
      <c r="AH203" s="1">
        <v>55.49</v>
      </c>
      <c r="AI203" s="1">
        <v>57.37</v>
      </c>
      <c r="AJ203" s="1">
        <v>80.06</v>
      </c>
      <c r="AK203" s="1">
        <v>87.14</v>
      </c>
      <c r="AL203" s="1">
        <v>85.27</v>
      </c>
      <c r="AM203" s="1">
        <v>88.07</v>
      </c>
      <c r="AN203" s="1">
        <v>101.47</v>
      </c>
      <c r="AO203" s="1">
        <v>110.73</v>
      </c>
      <c r="AP203" s="1">
        <v>147.41</v>
      </c>
      <c r="AQ203" s="1">
        <v>115.36</v>
      </c>
      <c r="AR203" s="1">
        <v>124.24</v>
      </c>
      <c r="AS203" s="1">
        <v>127.22</v>
      </c>
      <c r="AT203" s="1">
        <v>89.34</v>
      </c>
      <c r="AU203" s="1">
        <v>92.75</v>
      </c>
      <c r="AV203" s="1">
        <v>82.12</v>
      </c>
      <c r="AW203" s="1">
        <v>89.29</v>
      </c>
      <c r="AX203" s="1">
        <v>93.57</v>
      </c>
      <c r="AY203" s="1">
        <v>117.15</v>
      </c>
      <c r="AZ203" s="1">
        <v>135.21</v>
      </c>
      <c r="BA203" s="1">
        <v>124.92</v>
      </c>
      <c r="BB203" s="1">
        <v>117.22</v>
      </c>
      <c r="BC203" s="1">
        <v>125.95</v>
      </c>
      <c r="BD203" s="1">
        <v>112.28</v>
      </c>
      <c r="BE203" s="1">
        <v>112.11</v>
      </c>
      <c r="BF203" s="1">
        <v>140.80000000000001</v>
      </c>
      <c r="BG203" s="1">
        <v>135.58000000000001</v>
      </c>
    </row>
    <row r="204" spans="1:59" ht="15">
      <c r="A204" s="1" t="s">
        <v>464</v>
      </c>
      <c r="B204" s="1" t="s">
        <v>465</v>
      </c>
      <c r="C204" s="1" t="s">
        <v>66</v>
      </c>
      <c r="D204" s="1" t="s">
        <v>67</v>
      </c>
      <c r="E204" s="1"/>
      <c r="F204" s="1">
        <v>63.76</v>
      </c>
      <c r="G204" s="1">
        <v>56.13</v>
      </c>
      <c r="H204" s="1">
        <v>62.29</v>
      </c>
      <c r="I204" s="1">
        <v>60.41</v>
      </c>
      <c r="J204" s="1">
        <v>66.069999999999993</v>
      </c>
      <c r="K204" s="1">
        <v>80.03</v>
      </c>
      <c r="L204" s="1">
        <v>74.95</v>
      </c>
      <c r="M204" s="1">
        <v>75.709999999999994</v>
      </c>
      <c r="N204" s="1">
        <v>76.430000000000007</v>
      </c>
      <c r="O204" s="1">
        <v>61.45</v>
      </c>
      <c r="P204" s="1">
        <v>80.42</v>
      </c>
      <c r="Q204" s="1">
        <v>89.67</v>
      </c>
      <c r="R204" s="1">
        <v>81.459999999999994</v>
      </c>
      <c r="S204" s="1">
        <v>82.27</v>
      </c>
      <c r="T204" s="1">
        <v>81.069999999999993</v>
      </c>
      <c r="U204" s="1">
        <v>108.55</v>
      </c>
      <c r="V204" s="1">
        <v>101.54</v>
      </c>
      <c r="W204" s="1">
        <v>101.31</v>
      </c>
      <c r="X204" s="1">
        <v>108.05</v>
      </c>
      <c r="Y204" s="1">
        <v>99.74</v>
      </c>
      <c r="Z204" s="1">
        <v>102.27</v>
      </c>
      <c r="AA204" s="1">
        <v>126.44</v>
      </c>
      <c r="AB204" s="1">
        <v>116.77</v>
      </c>
      <c r="AC204" s="1">
        <v>132.03</v>
      </c>
      <c r="AD204" s="1">
        <v>117.99</v>
      </c>
      <c r="AE204" s="1">
        <v>115.9</v>
      </c>
      <c r="AF204" s="1">
        <v>95.17</v>
      </c>
      <c r="AG204" s="1">
        <v>101.1</v>
      </c>
      <c r="AH204" s="1">
        <v>98.41</v>
      </c>
      <c r="AI204" s="1">
        <v>82.13</v>
      </c>
      <c r="AJ204" s="1">
        <v>81.44</v>
      </c>
      <c r="AK204" s="1">
        <v>67.78</v>
      </c>
      <c r="AL204" s="1">
        <v>90.13</v>
      </c>
      <c r="AM204" s="1">
        <v>82.07</v>
      </c>
      <c r="AN204" s="1">
        <v>89.83</v>
      </c>
      <c r="AO204" s="1">
        <v>85.08</v>
      </c>
      <c r="AP204" s="1">
        <v>95.53</v>
      </c>
      <c r="AQ204" s="1">
        <v>79.47</v>
      </c>
      <c r="AR204" s="1">
        <v>88.91</v>
      </c>
      <c r="AS204" s="1">
        <v>71.13</v>
      </c>
      <c r="AT204" s="1">
        <v>92.74</v>
      </c>
      <c r="AU204" s="1">
        <v>79.3</v>
      </c>
      <c r="AV204" s="1">
        <v>90.94</v>
      </c>
      <c r="AW204" s="1">
        <v>116.37</v>
      </c>
      <c r="AX204" s="1">
        <v>92.42</v>
      </c>
      <c r="AY204" s="1">
        <v>91.21</v>
      </c>
      <c r="AZ204" s="1">
        <v>58.25</v>
      </c>
      <c r="BA204" s="1">
        <v>88.42</v>
      </c>
      <c r="BB204" s="1">
        <v>85.01</v>
      </c>
      <c r="BC204" s="1">
        <v>89.47</v>
      </c>
      <c r="BD204" s="1">
        <v>105</v>
      </c>
      <c r="BE204" s="1">
        <v>71.680000000000007</v>
      </c>
      <c r="BF204" s="1">
        <v>102.15</v>
      </c>
      <c r="BG204" s="1">
        <v>110</v>
      </c>
    </row>
    <row r="205" spans="1:59" ht="15">
      <c r="A205" s="1" t="s">
        <v>466</v>
      </c>
      <c r="B205" s="1" t="s">
        <v>467</v>
      </c>
      <c r="C205" s="1" t="s">
        <v>66</v>
      </c>
      <c r="D205" s="1" t="s">
        <v>67</v>
      </c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>
        <v>100.4</v>
      </c>
      <c r="AL205" s="1">
        <v>94.68</v>
      </c>
      <c r="AM205" s="1">
        <v>78.66</v>
      </c>
      <c r="AN205" s="1">
        <v>78.3</v>
      </c>
      <c r="AO205" s="1">
        <v>79.38</v>
      </c>
      <c r="AP205" s="1">
        <v>88.92</v>
      </c>
      <c r="AQ205" s="1">
        <v>60.02</v>
      </c>
      <c r="AR205" s="1">
        <v>68.41</v>
      </c>
      <c r="AS205" s="1">
        <v>79.16</v>
      </c>
      <c r="AT205" s="1">
        <v>90.01</v>
      </c>
      <c r="AU205" s="1">
        <v>93.18</v>
      </c>
      <c r="AV205" s="1">
        <v>87.31</v>
      </c>
      <c r="AW205" s="1">
        <v>96.21</v>
      </c>
      <c r="AX205" s="1">
        <v>100.61</v>
      </c>
      <c r="AY205" s="1">
        <v>103.18</v>
      </c>
      <c r="AZ205" s="1">
        <v>102.56</v>
      </c>
      <c r="BA205" s="1">
        <v>112.8</v>
      </c>
      <c r="BB205" s="1">
        <v>108.07</v>
      </c>
      <c r="BC205" s="1">
        <v>74.91</v>
      </c>
      <c r="BD205" s="1">
        <v>118.59</v>
      </c>
      <c r="BE205" s="1">
        <v>98.69</v>
      </c>
      <c r="BF205" s="1">
        <v>115.24</v>
      </c>
      <c r="BG205" s="1">
        <v>136.31</v>
      </c>
    </row>
    <row r="206" spans="1:59" ht="15">
      <c r="A206" s="1" t="s">
        <v>468</v>
      </c>
      <c r="B206" s="1" t="s">
        <v>469</v>
      </c>
      <c r="C206" s="1" t="s">
        <v>66</v>
      </c>
      <c r="D206" s="1" t="s">
        <v>67</v>
      </c>
      <c r="E206" s="1"/>
      <c r="F206" s="1">
        <v>25.14</v>
      </c>
      <c r="G206" s="1">
        <v>34.08</v>
      </c>
      <c r="H206" s="1">
        <v>24.01</v>
      </c>
      <c r="I206" s="1">
        <v>24.12</v>
      </c>
      <c r="J206" s="1">
        <v>27.49</v>
      </c>
      <c r="K206" s="1">
        <v>30.12</v>
      </c>
      <c r="L206" s="1">
        <v>36.909999999999997</v>
      </c>
      <c r="M206" s="1">
        <v>36.28</v>
      </c>
      <c r="N206" s="1">
        <v>39.11</v>
      </c>
      <c r="O206" s="1">
        <v>40.86</v>
      </c>
      <c r="P206" s="1">
        <v>41.54</v>
      </c>
      <c r="Q206" s="1">
        <v>40.5</v>
      </c>
      <c r="R206" s="1">
        <v>42.4</v>
      </c>
      <c r="S206" s="1">
        <v>40.51</v>
      </c>
      <c r="T206" s="1">
        <v>45.36</v>
      </c>
      <c r="U206" s="1">
        <v>47.87</v>
      </c>
      <c r="V206" s="1">
        <v>49.96</v>
      </c>
      <c r="W206" s="1">
        <v>50.92</v>
      </c>
      <c r="X206" s="1">
        <v>55.34</v>
      </c>
      <c r="Y206" s="1">
        <v>55.12</v>
      </c>
      <c r="Z206" s="1">
        <v>60.83</v>
      </c>
      <c r="AA206" s="1">
        <v>63.75</v>
      </c>
      <c r="AB206" s="1">
        <v>63.94</v>
      </c>
      <c r="AC206" s="1">
        <v>58.14</v>
      </c>
      <c r="AD206" s="1">
        <v>70.27</v>
      </c>
      <c r="AE206" s="1">
        <v>63.93</v>
      </c>
      <c r="AF206" s="1">
        <v>64.040000000000006</v>
      </c>
      <c r="AG206" s="1">
        <v>61.68</v>
      </c>
      <c r="AH206" s="1">
        <v>69.3</v>
      </c>
      <c r="AI206" s="1">
        <v>80.17</v>
      </c>
      <c r="AJ206" s="1">
        <v>90.85</v>
      </c>
      <c r="AK206" s="1">
        <v>97.12</v>
      </c>
      <c r="AL206" s="1">
        <v>66.28</v>
      </c>
      <c r="AM206" s="1">
        <v>43.35</v>
      </c>
      <c r="AN206" s="1">
        <v>55.66</v>
      </c>
      <c r="AO206" s="1">
        <v>61.69</v>
      </c>
      <c r="AP206" s="1">
        <v>64.739999999999995</v>
      </c>
      <c r="AQ206" s="1">
        <v>72.819999999999993</v>
      </c>
      <c r="AR206" s="1">
        <v>78.37</v>
      </c>
      <c r="AS206" s="1">
        <v>84.11</v>
      </c>
      <c r="AT206" s="1">
        <v>79.91</v>
      </c>
      <c r="AU206" s="1">
        <v>102.61</v>
      </c>
      <c r="AV206" s="1">
        <v>94.37</v>
      </c>
      <c r="AW206" s="1">
        <v>93.77</v>
      </c>
      <c r="AX206" s="1">
        <v>101</v>
      </c>
      <c r="AY206" s="1">
        <v>105.23</v>
      </c>
      <c r="AZ206" s="1">
        <v>105.47</v>
      </c>
      <c r="BA206" s="1">
        <v>114.48</v>
      </c>
      <c r="BB206" s="1">
        <v>135.83000000000001</v>
      </c>
      <c r="BC206" s="1">
        <v>141.59</v>
      </c>
      <c r="BD206" s="1">
        <v>154.28</v>
      </c>
      <c r="BE206" s="1">
        <v>165.25</v>
      </c>
      <c r="BF206" s="1">
        <v>169.88</v>
      </c>
      <c r="BG206" s="1">
        <v>143.07</v>
      </c>
    </row>
    <row r="207" spans="1:59" ht="15">
      <c r="A207" s="1" t="s">
        <v>470</v>
      </c>
      <c r="B207" s="1" t="s">
        <v>471</v>
      </c>
      <c r="C207" s="1" t="s">
        <v>66</v>
      </c>
      <c r="D207" s="1" t="s">
        <v>67</v>
      </c>
      <c r="E207" s="1"/>
      <c r="F207" s="1">
        <v>34.250111569466988</v>
      </c>
      <c r="G207" s="1">
        <v>34.062235855780528</v>
      </c>
      <c r="H207" s="1">
        <v>35.41699525683002</v>
      </c>
      <c r="I207" s="1">
        <v>36.227979526552204</v>
      </c>
      <c r="J207" s="1">
        <v>34.812783185787787</v>
      </c>
      <c r="K207" s="1">
        <v>34.39661167380158</v>
      </c>
      <c r="L207" s="1">
        <v>37.439004755046696</v>
      </c>
      <c r="M207" s="1">
        <v>39.235288885918962</v>
      </c>
      <c r="N207" s="1">
        <v>40.613452280610687</v>
      </c>
      <c r="O207" s="1">
        <v>42.425872170340135</v>
      </c>
      <c r="P207" s="1">
        <v>42.533264012160146</v>
      </c>
      <c r="Q207" s="1">
        <v>40.749461278584334</v>
      </c>
      <c r="R207" s="1">
        <v>44.115202311830096</v>
      </c>
      <c r="S207" s="1">
        <v>42.602657550287219</v>
      </c>
      <c r="T207" s="1">
        <v>46.808811511350825</v>
      </c>
      <c r="U207" s="1">
        <v>45.903026694018095</v>
      </c>
      <c r="V207" s="1">
        <v>49.719547512378377</v>
      </c>
      <c r="W207" s="1">
        <v>51.546097253099752</v>
      </c>
      <c r="X207" s="1">
        <v>49.154971209033285</v>
      </c>
      <c r="Y207" s="1">
        <v>50.796815472806777</v>
      </c>
      <c r="Z207" s="1">
        <v>53.860650598594127</v>
      </c>
      <c r="AA207" s="1">
        <v>53.107266193016208</v>
      </c>
      <c r="AB207" s="1">
        <v>58.47075611331956</v>
      </c>
      <c r="AC207" s="1">
        <v>59.696777643204513</v>
      </c>
      <c r="AD207" s="1">
        <v>60.88322529470652</v>
      </c>
      <c r="AE207" s="1">
        <v>61.300558243542042</v>
      </c>
      <c r="AF207" s="1">
        <v>60.403817363747066</v>
      </c>
      <c r="AG207" s="1">
        <v>65.894603770439801</v>
      </c>
      <c r="AH207" s="1">
        <v>70.429400979497828</v>
      </c>
      <c r="AI207" s="1">
        <v>71.622782547807361</v>
      </c>
      <c r="AJ207" s="1">
        <v>73.355435209224282</v>
      </c>
      <c r="AK207" s="1">
        <v>75.286286374890238</v>
      </c>
      <c r="AL207" s="1">
        <v>77.805818285762911</v>
      </c>
      <c r="AM207" s="1">
        <v>79.566362205302639</v>
      </c>
      <c r="AN207" s="1">
        <v>82.062319493115467</v>
      </c>
      <c r="AO207" s="1">
        <v>85.162821434733658</v>
      </c>
      <c r="AP207" s="1">
        <v>85.33136801663214</v>
      </c>
      <c r="AQ207" s="1">
        <v>88.075561608412031</v>
      </c>
      <c r="AR207" s="1">
        <v>92.752319022486788</v>
      </c>
      <c r="AS207" s="1">
        <v>91.565368737208871</v>
      </c>
      <c r="AT207" s="1">
        <v>92.982598749269187</v>
      </c>
      <c r="AU207" s="1">
        <v>85.343936174649414</v>
      </c>
      <c r="AV207" s="1">
        <v>95.753692213335384</v>
      </c>
      <c r="AW207" s="1">
        <v>94.245074820421365</v>
      </c>
      <c r="AX207" s="1">
        <v>100.50332631927547</v>
      </c>
      <c r="AY207" s="1">
        <v>105.25159886030364</v>
      </c>
      <c r="AZ207" s="1">
        <v>114.32459256346121</v>
      </c>
      <c r="BA207" s="1">
        <v>116.50423530170741</v>
      </c>
      <c r="BB207" s="1">
        <v>113.49471990641274</v>
      </c>
      <c r="BC207" s="1">
        <v>122.95110402920859</v>
      </c>
      <c r="BD207" s="1">
        <v>131.13686177873885</v>
      </c>
      <c r="BE207" s="1">
        <v>132.76677470818586</v>
      </c>
      <c r="BF207" s="1">
        <v>137.73851336738835</v>
      </c>
      <c r="BG207" s="1"/>
    </row>
    <row r="208" spans="1:59" ht="15">
      <c r="A208" s="1" t="s">
        <v>472</v>
      </c>
      <c r="B208" s="1" t="s">
        <v>473</v>
      </c>
      <c r="C208" s="1" t="s">
        <v>66</v>
      </c>
      <c r="D208" s="1" t="s">
        <v>67</v>
      </c>
      <c r="E208" s="1"/>
      <c r="F208" s="1">
        <v>11.14</v>
      </c>
      <c r="G208" s="1">
        <v>11.42</v>
      </c>
      <c r="H208" s="1">
        <v>11.92</v>
      </c>
      <c r="I208" s="1">
        <v>12.3</v>
      </c>
      <c r="J208" s="1">
        <v>13.5</v>
      </c>
      <c r="K208" s="1">
        <v>14.51</v>
      </c>
      <c r="L208" s="1">
        <v>13.38</v>
      </c>
      <c r="M208" s="1">
        <v>13.98</v>
      </c>
      <c r="N208" s="1">
        <v>15.08</v>
      </c>
      <c r="O208" s="1">
        <v>16.510000000000002</v>
      </c>
      <c r="P208" s="1">
        <v>23.23</v>
      </c>
      <c r="Q208" s="1">
        <v>14.35</v>
      </c>
      <c r="R208" s="1">
        <v>17.25</v>
      </c>
      <c r="S208" s="1">
        <v>24.61</v>
      </c>
      <c r="T208" s="1">
        <v>27.01</v>
      </c>
      <c r="U208" s="1">
        <v>20.100000000000001</v>
      </c>
      <c r="V208" s="1">
        <v>25.42</v>
      </c>
      <c r="W208" s="1">
        <v>24.95</v>
      </c>
      <c r="X208" s="1">
        <v>27.52</v>
      </c>
      <c r="Y208" s="1">
        <v>24.89</v>
      </c>
      <c r="Z208" s="1">
        <v>25.51</v>
      </c>
      <c r="AA208" s="1">
        <v>34.07</v>
      </c>
      <c r="AB208" s="1">
        <v>37.159999999999997</v>
      </c>
      <c r="AC208" s="1">
        <v>49.83</v>
      </c>
      <c r="AD208" s="1">
        <v>58.23</v>
      </c>
      <c r="AE208" s="1">
        <v>59.59</v>
      </c>
      <c r="AF208" s="1">
        <v>71.739999999999995</v>
      </c>
      <c r="AG208" s="1">
        <v>78.900000000000006</v>
      </c>
      <c r="AH208" s="1">
        <v>82.1</v>
      </c>
      <c r="AI208" s="1">
        <v>86.26</v>
      </c>
      <c r="AJ208" s="1">
        <v>86.22</v>
      </c>
      <c r="AK208" s="1">
        <v>91.41</v>
      </c>
      <c r="AL208" s="1">
        <v>95.1</v>
      </c>
      <c r="AM208" s="1">
        <v>94.54</v>
      </c>
      <c r="AN208" s="1">
        <v>84.09</v>
      </c>
      <c r="AO208" s="1">
        <v>78.069999999999993</v>
      </c>
      <c r="AP208" s="1">
        <v>83.71</v>
      </c>
      <c r="AQ208" s="1">
        <v>81.67</v>
      </c>
      <c r="AR208" s="1">
        <v>76.16</v>
      </c>
      <c r="AS208" s="1">
        <v>75.790000000000006</v>
      </c>
      <c r="AT208" s="1">
        <v>82.88</v>
      </c>
      <c r="AU208" s="1">
        <v>86.7</v>
      </c>
      <c r="AV208" s="1">
        <v>90.98</v>
      </c>
      <c r="AW208" s="1">
        <v>99.39</v>
      </c>
      <c r="AX208" s="1">
        <v>100.22</v>
      </c>
      <c r="AY208" s="1">
        <v>100.39</v>
      </c>
      <c r="AZ208" s="1">
        <v>100.15</v>
      </c>
      <c r="BA208" s="1">
        <v>97.82</v>
      </c>
      <c r="BB208" s="1">
        <v>90.04</v>
      </c>
      <c r="BC208" s="1">
        <v>86.16</v>
      </c>
      <c r="BD208" s="1">
        <v>86.81</v>
      </c>
      <c r="BE208" s="1">
        <v>84.48</v>
      </c>
      <c r="BF208" s="1">
        <v>84.22</v>
      </c>
      <c r="BG208" s="1">
        <v>65.260000000000005</v>
      </c>
    </row>
    <row r="209" spans="1:59" ht="15">
      <c r="A209" s="1" t="s">
        <v>474</v>
      </c>
      <c r="B209" s="1" t="s">
        <v>475</v>
      </c>
      <c r="C209" s="1" t="s">
        <v>66</v>
      </c>
      <c r="D209" s="1" t="s">
        <v>67</v>
      </c>
      <c r="E209" s="1"/>
      <c r="F209" s="1">
        <v>31.16</v>
      </c>
      <c r="G209" s="1">
        <v>35.340000000000003</v>
      </c>
      <c r="H209" s="1">
        <v>34.96</v>
      </c>
      <c r="I209" s="1">
        <v>30.89</v>
      </c>
      <c r="J209" s="1">
        <v>32.33</v>
      </c>
      <c r="K209" s="1">
        <v>31.75</v>
      </c>
      <c r="L209" s="1">
        <v>39.5</v>
      </c>
      <c r="M209" s="1">
        <v>32.840000000000003</v>
      </c>
      <c r="N209" s="1">
        <v>40.31</v>
      </c>
      <c r="O209" s="1">
        <v>43.07</v>
      </c>
      <c r="P209" s="1">
        <v>45.11</v>
      </c>
      <c r="Q209" s="1">
        <v>45.88</v>
      </c>
      <c r="R209" s="1">
        <v>44.07</v>
      </c>
      <c r="S209" s="1">
        <v>53.06</v>
      </c>
      <c r="T209" s="1">
        <v>52.08</v>
      </c>
      <c r="U209" s="1">
        <v>47.51</v>
      </c>
      <c r="V209" s="1">
        <v>52.45</v>
      </c>
      <c r="W209" s="1">
        <v>52.66</v>
      </c>
      <c r="X209" s="1">
        <v>44.2</v>
      </c>
      <c r="Y209" s="1">
        <v>45.47</v>
      </c>
      <c r="Z209" s="1">
        <v>52.26</v>
      </c>
      <c r="AA209" s="1">
        <v>43.26</v>
      </c>
      <c r="AB209" s="1">
        <v>48.22</v>
      </c>
      <c r="AC209" s="1">
        <v>43.91</v>
      </c>
      <c r="AD209" s="1">
        <v>53.68</v>
      </c>
      <c r="AE209" s="1">
        <v>52.12</v>
      </c>
      <c r="AF209" s="1">
        <v>47.05</v>
      </c>
      <c r="AG209" s="1">
        <v>58.94</v>
      </c>
      <c r="AH209" s="1">
        <v>42.04</v>
      </c>
      <c r="AI209" s="1">
        <v>38.06</v>
      </c>
      <c r="AJ209" s="1">
        <v>52.68</v>
      </c>
      <c r="AK209" s="1">
        <v>60.84</v>
      </c>
      <c r="AL209" s="1">
        <v>49.6</v>
      </c>
      <c r="AM209" s="1">
        <v>63.7</v>
      </c>
      <c r="AN209" s="1">
        <v>62.34</v>
      </c>
      <c r="AO209" s="1">
        <v>74.680000000000007</v>
      </c>
      <c r="AP209" s="1">
        <v>72.52</v>
      </c>
      <c r="AQ209" s="1">
        <v>75.040000000000006</v>
      </c>
      <c r="AR209" s="1">
        <v>69.91</v>
      </c>
      <c r="AS209" s="1">
        <v>71.89</v>
      </c>
      <c r="AT209" s="1">
        <v>85.12</v>
      </c>
      <c r="AU209" s="1">
        <v>82.98</v>
      </c>
      <c r="AV209" s="1">
        <v>98.04</v>
      </c>
      <c r="AW209" s="1">
        <v>93.9</v>
      </c>
      <c r="AX209" s="1">
        <v>101.15</v>
      </c>
      <c r="AY209" s="1">
        <v>104.95</v>
      </c>
      <c r="AZ209" s="1">
        <v>102.45</v>
      </c>
      <c r="BA209" s="1">
        <v>99.06</v>
      </c>
      <c r="BB209" s="1">
        <v>105.35</v>
      </c>
      <c r="BC209" s="1">
        <v>91.05</v>
      </c>
      <c r="BD209" s="1">
        <v>108.26</v>
      </c>
      <c r="BE209" s="1"/>
      <c r="BF209" s="1"/>
      <c r="BG209" s="1"/>
    </row>
    <row r="210" spans="1:59" ht="15">
      <c r="A210" s="1" t="s">
        <v>476</v>
      </c>
      <c r="B210" s="1" t="s">
        <v>477</v>
      </c>
      <c r="C210" s="1" t="s">
        <v>66</v>
      </c>
      <c r="D210" s="1" t="s">
        <v>67</v>
      </c>
      <c r="E210" s="1"/>
      <c r="F210" s="1">
        <v>74.239999999999995</v>
      </c>
      <c r="G210" s="1">
        <v>74.91</v>
      </c>
      <c r="H210" s="1">
        <v>80.650000000000006</v>
      </c>
      <c r="I210" s="1">
        <v>77.8</v>
      </c>
      <c r="J210" s="1">
        <v>84.59</v>
      </c>
      <c r="K210" s="1">
        <v>76.06</v>
      </c>
      <c r="L210" s="1">
        <v>84.59</v>
      </c>
      <c r="M210" s="1">
        <v>65.91</v>
      </c>
      <c r="N210" s="1">
        <v>72.239999999999995</v>
      </c>
      <c r="O210" s="1">
        <v>49.97</v>
      </c>
      <c r="P210" s="1">
        <v>79.489999999999995</v>
      </c>
      <c r="Q210" s="1">
        <v>45.84</v>
      </c>
      <c r="R210" s="1">
        <v>58.45</v>
      </c>
      <c r="S210" s="1">
        <v>83.41</v>
      </c>
      <c r="T210" s="1">
        <v>105.98</v>
      </c>
      <c r="U210" s="1">
        <v>93.1</v>
      </c>
      <c r="V210" s="1">
        <v>45.96</v>
      </c>
      <c r="W210" s="1">
        <v>88.84</v>
      </c>
      <c r="X210" s="1">
        <v>56.95</v>
      </c>
      <c r="Y210" s="1">
        <v>48.16</v>
      </c>
      <c r="Z210" s="1">
        <v>85.16</v>
      </c>
      <c r="AA210" s="1">
        <v>84.25</v>
      </c>
      <c r="AB210" s="1">
        <v>50.85</v>
      </c>
      <c r="AC210" s="1">
        <v>54.24</v>
      </c>
      <c r="AD210" s="1">
        <v>75.77</v>
      </c>
      <c r="AE210" s="1">
        <v>82.97</v>
      </c>
      <c r="AF210" s="1">
        <v>93.3</v>
      </c>
      <c r="AG210" s="1">
        <v>76.989999999999995</v>
      </c>
      <c r="AH210" s="1">
        <v>89.81</v>
      </c>
      <c r="AI210" s="1">
        <v>78.150000000000006</v>
      </c>
      <c r="AJ210" s="1">
        <v>80.22</v>
      </c>
      <c r="AK210" s="1">
        <v>71.02</v>
      </c>
      <c r="AL210" s="1">
        <v>80.150000000000006</v>
      </c>
      <c r="AM210" s="1">
        <v>78.39</v>
      </c>
      <c r="AN210" s="1">
        <v>90.36</v>
      </c>
      <c r="AO210" s="1">
        <v>81.510000000000005</v>
      </c>
      <c r="AP210" s="1">
        <v>74.48</v>
      </c>
      <c r="AQ210" s="1">
        <v>70.58</v>
      </c>
      <c r="AR210" s="1">
        <v>109.44</v>
      </c>
      <c r="AS210" s="1">
        <v>110.92</v>
      </c>
      <c r="AT210" s="1">
        <v>103.68</v>
      </c>
      <c r="AU210" s="1">
        <v>60.96</v>
      </c>
      <c r="AV210" s="1">
        <v>95.33</v>
      </c>
      <c r="AW210" s="1">
        <v>94.95</v>
      </c>
      <c r="AX210" s="1">
        <v>113.94</v>
      </c>
      <c r="AY210" s="1">
        <v>91.11</v>
      </c>
      <c r="AZ210" s="1">
        <v>81.08</v>
      </c>
      <c r="BA210" s="1">
        <v>136.88999999999999</v>
      </c>
      <c r="BB210" s="1">
        <v>149.72999999999999</v>
      </c>
      <c r="BC210" s="1">
        <v>165.13</v>
      </c>
      <c r="BD210" s="1">
        <v>103.93</v>
      </c>
      <c r="BE210" s="1">
        <v>126.44</v>
      </c>
      <c r="BF210" s="1">
        <v>119.22</v>
      </c>
      <c r="BG210" s="1">
        <v>130.4</v>
      </c>
    </row>
    <row r="211" spans="1:59" ht="15">
      <c r="A211" s="1" t="s">
        <v>478</v>
      </c>
      <c r="B211" s="1" t="s">
        <v>479</v>
      </c>
      <c r="C211" s="1" t="s">
        <v>66</v>
      </c>
      <c r="D211" s="1" t="s">
        <v>67</v>
      </c>
      <c r="E211" s="1"/>
      <c r="F211" s="1">
        <v>390.68</v>
      </c>
      <c r="G211" s="1">
        <v>384.29</v>
      </c>
      <c r="H211" s="1">
        <v>393.07</v>
      </c>
      <c r="I211" s="1">
        <v>388.33</v>
      </c>
      <c r="J211" s="1">
        <v>453.55</v>
      </c>
      <c r="K211" s="1">
        <v>472.64</v>
      </c>
      <c r="L211" s="1">
        <v>464.33</v>
      </c>
      <c r="M211" s="1">
        <v>532.4</v>
      </c>
      <c r="N211" s="1">
        <v>550.29999999999995</v>
      </c>
      <c r="O211" s="1">
        <v>541.92999999999995</v>
      </c>
      <c r="P211" s="1">
        <v>658.15</v>
      </c>
      <c r="Q211" s="1">
        <v>665.06</v>
      </c>
      <c r="R211" s="1">
        <v>561.97</v>
      </c>
      <c r="S211" s="1">
        <v>422.04</v>
      </c>
      <c r="T211" s="1">
        <v>405.3</v>
      </c>
      <c r="U211" s="1">
        <v>439.45</v>
      </c>
      <c r="V211" s="1">
        <v>396.93</v>
      </c>
      <c r="W211" s="1">
        <v>365.27</v>
      </c>
      <c r="X211" s="1">
        <v>328.69</v>
      </c>
      <c r="Y211" s="1">
        <v>319.25</v>
      </c>
      <c r="Z211" s="1">
        <v>321.10000000000002</v>
      </c>
      <c r="AA211" s="1">
        <v>311.05</v>
      </c>
      <c r="AB211" s="1">
        <v>266.99</v>
      </c>
      <c r="AC211" s="1">
        <v>241.3</v>
      </c>
      <c r="AD211" s="1">
        <v>205.57</v>
      </c>
      <c r="AE211" s="1">
        <v>166.04</v>
      </c>
      <c r="AF211" s="1">
        <v>141.52000000000001</v>
      </c>
      <c r="AG211" s="1">
        <v>90.39</v>
      </c>
      <c r="AH211" s="1">
        <v>58.56</v>
      </c>
      <c r="AI211" s="1">
        <v>62.59</v>
      </c>
      <c r="AJ211" s="1">
        <v>32.78</v>
      </c>
      <c r="AK211" s="1">
        <v>33.17</v>
      </c>
      <c r="AL211" s="1">
        <v>28.28</v>
      </c>
      <c r="AM211" s="1">
        <v>26.96</v>
      </c>
      <c r="AN211" s="1">
        <v>32.46</v>
      </c>
      <c r="AO211" s="1">
        <v>37.159999999999997</v>
      </c>
      <c r="AP211" s="1">
        <v>42.19</v>
      </c>
      <c r="AQ211" s="1">
        <v>47.67</v>
      </c>
      <c r="AR211" s="1">
        <v>53.14</v>
      </c>
      <c r="AS211" s="1">
        <v>58.63</v>
      </c>
      <c r="AT211" s="1">
        <v>64.040000000000006</v>
      </c>
      <c r="AU211" s="1">
        <v>70.02</v>
      </c>
      <c r="AV211" s="1">
        <v>87.58</v>
      </c>
      <c r="AW211" s="1">
        <v>93.87</v>
      </c>
      <c r="AX211" s="1">
        <v>98.39</v>
      </c>
      <c r="AY211" s="1">
        <v>107.74</v>
      </c>
      <c r="AZ211" s="1">
        <v>100.05</v>
      </c>
      <c r="BA211" s="1">
        <v>100.2</v>
      </c>
      <c r="BB211" s="1">
        <v>110.65</v>
      </c>
      <c r="BC211" s="1">
        <v>118.78</v>
      </c>
      <c r="BD211" s="1">
        <v>123.79</v>
      </c>
      <c r="BE211" s="1">
        <v>128.07</v>
      </c>
      <c r="BF211" s="1">
        <v>131.31</v>
      </c>
      <c r="BG211" s="1">
        <v>135.63999999999999</v>
      </c>
    </row>
    <row r="212" spans="1:59" ht="15">
      <c r="A212" s="1" t="s">
        <v>480</v>
      </c>
      <c r="B212" s="1" t="s">
        <v>481</v>
      </c>
      <c r="C212" s="1" t="s">
        <v>66</v>
      </c>
      <c r="D212" s="1" t="s">
        <v>67</v>
      </c>
      <c r="E212" s="1"/>
      <c r="F212" s="1">
        <v>30.25</v>
      </c>
      <c r="G212" s="1">
        <v>30.58</v>
      </c>
      <c r="H212" s="1">
        <v>31.55</v>
      </c>
      <c r="I212" s="1">
        <v>32.5</v>
      </c>
      <c r="J212" s="1">
        <v>32.6</v>
      </c>
      <c r="K212" s="1">
        <v>31.99</v>
      </c>
      <c r="L212" s="1">
        <v>32.56</v>
      </c>
      <c r="M212" s="1">
        <v>30.76</v>
      </c>
      <c r="N212" s="1">
        <v>34.020000000000003</v>
      </c>
      <c r="O212" s="1">
        <v>37.22</v>
      </c>
      <c r="P212" s="1">
        <v>38.26</v>
      </c>
      <c r="Q212" s="1">
        <v>37.15</v>
      </c>
      <c r="R212" s="1">
        <v>37.81</v>
      </c>
      <c r="S212" s="1">
        <v>38.659999999999997</v>
      </c>
      <c r="T212" s="1">
        <v>40.15</v>
      </c>
      <c r="U212" s="1">
        <v>42.27</v>
      </c>
      <c r="V212" s="1">
        <v>44.25</v>
      </c>
      <c r="W212" s="1">
        <v>47.57</v>
      </c>
      <c r="X212" s="1">
        <v>54.44</v>
      </c>
      <c r="Y212" s="1">
        <v>55.51</v>
      </c>
      <c r="Z212" s="1">
        <v>61.63</v>
      </c>
      <c r="AA212" s="1">
        <v>60.85</v>
      </c>
      <c r="AB212" s="1">
        <v>61.24</v>
      </c>
      <c r="AC212" s="1">
        <v>69.900000000000006</v>
      </c>
      <c r="AD212" s="1">
        <v>72.239999999999995</v>
      </c>
      <c r="AE212" s="1">
        <v>69.959999999999994</v>
      </c>
      <c r="AF212" s="1">
        <v>55.25</v>
      </c>
      <c r="AG212" s="1">
        <v>57.79</v>
      </c>
      <c r="AH212" s="1">
        <v>61.04</v>
      </c>
      <c r="AI212" s="1">
        <v>61.36</v>
      </c>
      <c r="AJ212" s="1">
        <v>65.72</v>
      </c>
      <c r="AK212" s="1">
        <v>71.010000000000005</v>
      </c>
      <c r="AL212" s="1">
        <v>69.430000000000007</v>
      </c>
      <c r="AM212" s="1">
        <v>70.260000000000005</v>
      </c>
      <c r="AN212" s="1">
        <v>76.92</v>
      </c>
      <c r="AO212" s="1">
        <v>78.3</v>
      </c>
      <c r="AP212" s="1">
        <v>81.92</v>
      </c>
      <c r="AQ212" s="1">
        <v>83.23</v>
      </c>
      <c r="AR212" s="1">
        <v>78.510000000000005</v>
      </c>
      <c r="AS212" s="1">
        <v>80.94</v>
      </c>
      <c r="AT212" s="1">
        <v>77.75</v>
      </c>
      <c r="AU212" s="1">
        <v>78.37</v>
      </c>
      <c r="AV212" s="1">
        <v>80.459999999999994</v>
      </c>
      <c r="AW212" s="1">
        <v>91.41</v>
      </c>
      <c r="AX212" s="1">
        <v>103.37</v>
      </c>
      <c r="AY212" s="1">
        <v>105.22</v>
      </c>
      <c r="AZ212" s="1">
        <v>113.06</v>
      </c>
      <c r="BA212" s="1">
        <v>117.72</v>
      </c>
      <c r="BB212" s="1">
        <v>107.75</v>
      </c>
      <c r="BC212" s="1">
        <v>111.01</v>
      </c>
      <c r="BD212" s="1">
        <v>112.43</v>
      </c>
      <c r="BE212" s="1">
        <v>112.54</v>
      </c>
      <c r="BF212" s="1">
        <v>115.96</v>
      </c>
      <c r="BG212" s="1">
        <v>118.84</v>
      </c>
    </row>
    <row r="213" spans="1:59" ht="15">
      <c r="A213" s="1" t="s">
        <v>482</v>
      </c>
      <c r="B213" s="1" t="s">
        <v>483</v>
      </c>
      <c r="C213" s="1" t="s">
        <v>66</v>
      </c>
      <c r="D213" s="1" t="s">
        <v>67</v>
      </c>
      <c r="E213" s="1"/>
      <c r="F213" s="1">
        <v>32.909999999999997</v>
      </c>
      <c r="G213" s="1">
        <v>35.19</v>
      </c>
      <c r="H213" s="1">
        <v>35.619999999999997</v>
      </c>
      <c r="I213" s="1">
        <v>38.18</v>
      </c>
      <c r="J213" s="1">
        <v>38.67</v>
      </c>
      <c r="K213" s="1">
        <v>40.99</v>
      </c>
      <c r="L213" s="1">
        <v>40.659999999999997</v>
      </c>
      <c r="M213" s="1">
        <v>41.09</v>
      </c>
      <c r="N213" s="1">
        <v>44.91</v>
      </c>
      <c r="O213" s="1">
        <v>43.04</v>
      </c>
      <c r="P213" s="1">
        <v>43.37</v>
      </c>
      <c r="Q213" s="1">
        <v>43.67</v>
      </c>
      <c r="R213" s="1">
        <v>43.86</v>
      </c>
      <c r="S213" s="1">
        <v>44.15</v>
      </c>
      <c r="T213" s="1">
        <v>47.51</v>
      </c>
      <c r="U213" s="1">
        <v>47.41</v>
      </c>
      <c r="V213" s="1">
        <v>48.99</v>
      </c>
      <c r="W213" s="1">
        <v>49.61</v>
      </c>
      <c r="X213" s="1">
        <v>46.47</v>
      </c>
      <c r="Y213" s="1">
        <v>46.94</v>
      </c>
      <c r="Z213" s="1">
        <v>47.25</v>
      </c>
      <c r="AA213" s="1">
        <v>50.43</v>
      </c>
      <c r="AB213" s="1">
        <v>49.44</v>
      </c>
      <c r="AC213" s="1">
        <v>52.32</v>
      </c>
      <c r="AD213" s="1">
        <v>51.54</v>
      </c>
      <c r="AE213" s="1">
        <v>56.19</v>
      </c>
      <c r="AF213" s="1">
        <v>54.37</v>
      </c>
      <c r="AG213" s="1">
        <v>56.04</v>
      </c>
      <c r="AH213" s="1">
        <v>57.8</v>
      </c>
      <c r="AI213" s="1">
        <v>57.77</v>
      </c>
      <c r="AJ213" s="1">
        <v>58.23</v>
      </c>
      <c r="AK213" s="1">
        <v>53.98</v>
      </c>
      <c r="AL213" s="1">
        <v>54.37</v>
      </c>
      <c r="AM213" s="1">
        <v>55.22</v>
      </c>
      <c r="AN213" s="1">
        <v>51.67</v>
      </c>
      <c r="AO213" s="1">
        <v>54.69</v>
      </c>
      <c r="AP213" s="1">
        <v>58.34</v>
      </c>
      <c r="AQ213" s="1">
        <v>52.62</v>
      </c>
      <c r="AR213" s="1">
        <v>45.82</v>
      </c>
      <c r="AS213" s="1">
        <v>42.21</v>
      </c>
      <c r="AT213" s="1">
        <v>49.62</v>
      </c>
      <c r="AU213" s="1">
        <v>59.56</v>
      </c>
      <c r="AV213" s="1">
        <v>84.31</v>
      </c>
      <c r="AW213" s="1">
        <v>93.03</v>
      </c>
      <c r="AX213" s="1">
        <v>92.16</v>
      </c>
      <c r="AY213" s="1">
        <v>114.8</v>
      </c>
      <c r="AZ213" s="1">
        <v>98.22</v>
      </c>
      <c r="BA213" s="1">
        <v>104.27</v>
      </c>
      <c r="BB213" s="1">
        <v>128.69</v>
      </c>
      <c r="BC213" s="1">
        <v>145.41</v>
      </c>
      <c r="BD213" s="1">
        <v>154.9</v>
      </c>
      <c r="BE213" s="1">
        <v>160.35</v>
      </c>
      <c r="BF213" s="1">
        <v>169.35</v>
      </c>
      <c r="BG213" s="1">
        <v>173.8</v>
      </c>
    </row>
    <row r="214" spans="1:59" ht="15">
      <c r="A214" s="1" t="s">
        <v>484</v>
      </c>
      <c r="B214" s="1" t="s">
        <v>485</v>
      </c>
      <c r="C214" s="1" t="s">
        <v>66</v>
      </c>
      <c r="D214" s="1" t="s">
        <v>67</v>
      </c>
      <c r="E214" s="1"/>
      <c r="F214" s="1">
        <v>60.32</v>
      </c>
      <c r="G214" s="1">
        <v>64.67</v>
      </c>
      <c r="H214" s="1">
        <v>72.55</v>
      </c>
      <c r="I214" s="1">
        <v>73.81</v>
      </c>
      <c r="J214" s="1">
        <v>77.099999999999994</v>
      </c>
      <c r="K214" s="1">
        <v>74.319999999999993</v>
      </c>
      <c r="L214" s="1">
        <v>74.77</v>
      </c>
      <c r="M214" s="1">
        <v>71.599999999999994</v>
      </c>
      <c r="N214" s="1">
        <v>77.680000000000007</v>
      </c>
      <c r="O214" s="1">
        <v>79.45</v>
      </c>
      <c r="P214" s="1">
        <v>89.47</v>
      </c>
      <c r="Q214" s="1">
        <v>90.7</v>
      </c>
      <c r="R214" s="1">
        <v>93.1</v>
      </c>
      <c r="S214" s="1">
        <v>101.31</v>
      </c>
      <c r="T214" s="1">
        <v>108.14</v>
      </c>
      <c r="U214" s="1">
        <v>94.49</v>
      </c>
      <c r="V214" s="1">
        <v>101.33</v>
      </c>
      <c r="W214" s="1">
        <v>114.08</v>
      </c>
      <c r="X214" s="1">
        <v>114.64</v>
      </c>
      <c r="Y214" s="1">
        <v>108.71</v>
      </c>
      <c r="Z214" s="1">
        <v>99</v>
      </c>
      <c r="AA214" s="1">
        <v>94.11</v>
      </c>
      <c r="AB214" s="1">
        <v>96.73</v>
      </c>
      <c r="AC214" s="1">
        <v>100.91</v>
      </c>
      <c r="AD214" s="1">
        <v>97.17</v>
      </c>
      <c r="AE214" s="1">
        <v>91.49</v>
      </c>
      <c r="AF214" s="1">
        <v>86.9</v>
      </c>
      <c r="AG214" s="1">
        <v>85.56</v>
      </c>
      <c r="AH214" s="1">
        <v>84.29</v>
      </c>
      <c r="AI214" s="1">
        <v>93.42</v>
      </c>
      <c r="AJ214" s="1">
        <v>98.24</v>
      </c>
      <c r="AK214" s="1">
        <v>111.87</v>
      </c>
      <c r="AL214" s="1">
        <v>100.61</v>
      </c>
      <c r="AM214" s="1">
        <v>99.06</v>
      </c>
      <c r="AN214" s="1">
        <v>101.38</v>
      </c>
      <c r="AO214" s="1">
        <v>105.31</v>
      </c>
      <c r="AP214" s="1">
        <v>102.01</v>
      </c>
      <c r="AQ214" s="1">
        <v>101</v>
      </c>
      <c r="AR214" s="1">
        <v>110.91</v>
      </c>
      <c r="AS214" s="1">
        <v>100.9</v>
      </c>
      <c r="AT214" s="1">
        <v>99.82</v>
      </c>
      <c r="AU214" s="1">
        <v>92.19</v>
      </c>
      <c r="AV214" s="1">
        <v>89.52</v>
      </c>
      <c r="AW214" s="1">
        <v>97.21</v>
      </c>
      <c r="AX214" s="1">
        <v>97.8</v>
      </c>
      <c r="AY214" s="1">
        <v>104.99</v>
      </c>
      <c r="AZ214" s="1">
        <v>105.32</v>
      </c>
      <c r="BA214" s="1">
        <v>120.04</v>
      </c>
      <c r="BB214" s="1">
        <v>112.71</v>
      </c>
      <c r="BC214" s="1">
        <v>105.97</v>
      </c>
      <c r="BD214" s="1">
        <v>103.28</v>
      </c>
      <c r="BE214" s="1">
        <v>120.5</v>
      </c>
      <c r="BF214" s="1">
        <v>110.88</v>
      </c>
      <c r="BG214" s="1">
        <v>114.53</v>
      </c>
    </row>
    <row r="215" spans="1:59" ht="15">
      <c r="A215" s="1" t="s">
        <v>486</v>
      </c>
      <c r="B215" s="1" t="s">
        <v>487</v>
      </c>
      <c r="C215" s="1" t="s">
        <v>66</v>
      </c>
      <c r="D215" s="1" t="s">
        <v>67</v>
      </c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</row>
    <row r="216" spans="1:59" ht="15">
      <c r="A216" s="1" t="s">
        <v>488</v>
      </c>
      <c r="B216" s="1" t="s">
        <v>489</v>
      </c>
      <c r="C216" s="1" t="s">
        <v>66</v>
      </c>
      <c r="D216" s="1" t="s">
        <v>67</v>
      </c>
      <c r="E216" s="1"/>
      <c r="F216" s="1">
        <v>61.21</v>
      </c>
      <c r="G216" s="1">
        <v>62.48</v>
      </c>
      <c r="H216" s="1">
        <v>64.760000000000005</v>
      </c>
      <c r="I216" s="1">
        <v>67.239999999999995</v>
      </c>
      <c r="J216" s="1">
        <v>71.98</v>
      </c>
      <c r="K216" s="1">
        <v>73.12</v>
      </c>
      <c r="L216" s="1">
        <v>75.3</v>
      </c>
      <c r="M216" s="1">
        <v>74.540000000000006</v>
      </c>
      <c r="N216" s="1">
        <v>78.28</v>
      </c>
      <c r="O216" s="1">
        <v>86.6</v>
      </c>
      <c r="P216" s="1">
        <v>84.42</v>
      </c>
      <c r="Q216" s="1">
        <v>99.55</v>
      </c>
      <c r="R216" s="1">
        <v>87.22</v>
      </c>
      <c r="S216" s="1">
        <v>85.45</v>
      </c>
      <c r="T216" s="1">
        <v>85.29</v>
      </c>
      <c r="U216" s="1">
        <v>84.98</v>
      </c>
      <c r="V216" s="1">
        <v>81.09</v>
      </c>
      <c r="W216" s="1">
        <v>80.45</v>
      </c>
      <c r="X216" s="1">
        <v>80.87</v>
      </c>
      <c r="Y216" s="1">
        <v>81.93</v>
      </c>
      <c r="Z216" s="1">
        <v>97.5</v>
      </c>
      <c r="AA216" s="1">
        <v>107.7</v>
      </c>
      <c r="AB216" s="1">
        <v>95.24</v>
      </c>
      <c r="AC216" s="1">
        <v>104.3</v>
      </c>
      <c r="AD216" s="1">
        <v>117.63</v>
      </c>
      <c r="AE216" s="1">
        <v>119.21</v>
      </c>
      <c r="AF216" s="1">
        <v>127.78</v>
      </c>
      <c r="AG216" s="1">
        <v>135.25</v>
      </c>
      <c r="AH216" s="1">
        <v>141</v>
      </c>
      <c r="AI216" s="1">
        <v>131.94999999999999</v>
      </c>
      <c r="AJ216" s="1">
        <v>88.55</v>
      </c>
      <c r="AK216" s="1">
        <v>72.66</v>
      </c>
      <c r="AL216" s="1">
        <v>72.36</v>
      </c>
      <c r="AM216" s="1">
        <v>92.51</v>
      </c>
      <c r="AN216" s="1">
        <v>84.28</v>
      </c>
      <c r="AO216" s="1">
        <v>84.03</v>
      </c>
      <c r="AP216" s="1">
        <v>86.11</v>
      </c>
      <c r="AQ216" s="1">
        <v>74.86</v>
      </c>
      <c r="AR216" s="1">
        <v>85.17</v>
      </c>
      <c r="AS216" s="1">
        <v>94.02</v>
      </c>
      <c r="AT216" s="1">
        <v>99.85</v>
      </c>
      <c r="AU216" s="1">
        <v>105.23</v>
      </c>
      <c r="AV216" s="1">
        <v>104.01</v>
      </c>
      <c r="AW216" s="1">
        <v>103.85</v>
      </c>
      <c r="AX216" s="1">
        <v>101.44</v>
      </c>
      <c r="AY216" s="1">
        <v>94.7</v>
      </c>
      <c r="AZ216" s="1">
        <v>89.54</v>
      </c>
      <c r="BA216" s="1">
        <v>92.45</v>
      </c>
      <c r="BB216" s="1">
        <v>92.77</v>
      </c>
      <c r="BC216" s="1">
        <v>104.98</v>
      </c>
      <c r="BD216" s="1">
        <v>85.98</v>
      </c>
      <c r="BE216" s="1">
        <v>109.27</v>
      </c>
      <c r="BF216" s="1">
        <v>108.34</v>
      </c>
      <c r="BG216" s="1">
        <v>100.38</v>
      </c>
    </row>
    <row r="217" spans="1:59" ht="15">
      <c r="A217" s="1" t="s">
        <v>490</v>
      </c>
      <c r="B217" s="1" t="s">
        <v>491</v>
      </c>
      <c r="C217" s="1" t="s">
        <v>66</v>
      </c>
      <c r="D217" s="1" t="s">
        <v>67</v>
      </c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>
        <v>100</v>
      </c>
      <c r="AZ217" s="1">
        <v>88.71</v>
      </c>
      <c r="BA217" s="1">
        <v>101.65</v>
      </c>
      <c r="BB217" s="1">
        <v>106.99</v>
      </c>
      <c r="BC217" s="1">
        <v>101.9</v>
      </c>
      <c r="BD217" s="1">
        <v>104.65</v>
      </c>
      <c r="BE217" s="1">
        <v>74.89</v>
      </c>
      <c r="BF217" s="1">
        <v>101.36</v>
      </c>
      <c r="BG217" s="1">
        <v>102.88</v>
      </c>
    </row>
    <row r="218" spans="1:59" ht="15">
      <c r="A218" s="1" t="s">
        <v>492</v>
      </c>
      <c r="B218" s="1" t="s">
        <v>493</v>
      </c>
      <c r="C218" s="1" t="s">
        <v>66</v>
      </c>
      <c r="D218" s="1" t="s">
        <v>67</v>
      </c>
      <c r="E218" s="1"/>
      <c r="F218" s="1">
        <v>29.731897178869364</v>
      </c>
      <c r="G218" s="1">
        <v>31.065390286958465</v>
      </c>
      <c r="H218" s="1">
        <v>32.289465591202777</v>
      </c>
      <c r="I218" s="1">
        <v>33.108224168806771</v>
      </c>
      <c r="J218" s="1">
        <v>33.264071686051636</v>
      </c>
      <c r="K218" s="1">
        <v>33.993250491077951</v>
      </c>
      <c r="L218" s="1">
        <v>37.010344075066335</v>
      </c>
      <c r="M218" s="1">
        <v>36.38803346243521</v>
      </c>
      <c r="N218" s="1">
        <v>39.160982617970227</v>
      </c>
      <c r="O218" s="1">
        <v>41.034853386550431</v>
      </c>
      <c r="P218" s="1">
        <v>41.543913722517992</v>
      </c>
      <c r="Q218" s="1">
        <v>40.579211035491689</v>
      </c>
      <c r="R218" s="1">
        <v>40.102241365909144</v>
      </c>
      <c r="S218" s="1">
        <v>44.259170366839498</v>
      </c>
      <c r="T218" s="1">
        <v>44.202711376173291</v>
      </c>
      <c r="U218" s="1">
        <v>43.171948377322849</v>
      </c>
      <c r="V218" s="1">
        <v>43.170133843423898</v>
      </c>
      <c r="W218" s="1">
        <v>43.353283953419179</v>
      </c>
      <c r="X218" s="1">
        <v>42.610232321796914</v>
      </c>
      <c r="Y218" s="1">
        <v>43.663574284918298</v>
      </c>
      <c r="Z218" s="1">
        <v>46.117801870144021</v>
      </c>
      <c r="AA218" s="1">
        <v>45.448212680585186</v>
      </c>
      <c r="AB218" s="1">
        <v>44.747122900592913</v>
      </c>
      <c r="AC218" s="1">
        <v>45.653501715276605</v>
      </c>
      <c r="AD218" s="1">
        <v>49.089268284304708</v>
      </c>
      <c r="AE218" s="1">
        <v>51.439284025872986</v>
      </c>
      <c r="AF218" s="1">
        <v>51.525197473297453</v>
      </c>
      <c r="AG218" s="1">
        <v>56.106829109093823</v>
      </c>
      <c r="AH218" s="1">
        <v>58.511603093406372</v>
      </c>
      <c r="AI218" s="1">
        <v>58.882423536855569</v>
      </c>
      <c r="AJ218" s="1">
        <v>64.102520373152601</v>
      </c>
      <c r="AK218" s="1">
        <v>63.520553434584571</v>
      </c>
      <c r="AL218" s="1">
        <v>66.290279739881598</v>
      </c>
      <c r="AM218" s="1">
        <v>68.318807336888383</v>
      </c>
      <c r="AN218" s="1">
        <v>69.043862799797623</v>
      </c>
      <c r="AO218" s="1">
        <v>74.672971551792713</v>
      </c>
      <c r="AP218" s="1">
        <v>75.531422894515231</v>
      </c>
      <c r="AQ218" s="1">
        <v>78.699666837081011</v>
      </c>
      <c r="AR218" s="1">
        <v>81.567843739165724</v>
      </c>
      <c r="AS218" s="1">
        <v>82.602647933850378</v>
      </c>
      <c r="AT218" s="1">
        <v>84.94524500911109</v>
      </c>
      <c r="AU218" s="1">
        <v>88.162213290429051</v>
      </c>
      <c r="AV218" s="1">
        <v>91.577384624759944</v>
      </c>
      <c r="AW218" s="1">
        <v>95.548424269029013</v>
      </c>
      <c r="AX218" s="1">
        <v>100.47791010566398</v>
      </c>
      <c r="AY218" s="1">
        <v>103.97366562530692</v>
      </c>
      <c r="AZ218" s="1">
        <v>101.24664685677897</v>
      </c>
      <c r="BA218" s="1">
        <v>108.70130167878119</v>
      </c>
      <c r="BB218" s="1">
        <v>107.33390563467555</v>
      </c>
      <c r="BC218" s="1">
        <v>117.1905041668645</v>
      </c>
      <c r="BD218" s="1">
        <v>116.51583896963837</v>
      </c>
      <c r="BE218" s="1">
        <v>123.55403016680469</v>
      </c>
      <c r="BF218" s="1">
        <v>128.29473811311757</v>
      </c>
      <c r="BG218" s="1"/>
    </row>
    <row r="219" spans="1:59" ht="15">
      <c r="A219" s="1" t="s">
        <v>494</v>
      </c>
      <c r="B219" s="1" t="s">
        <v>495</v>
      </c>
      <c r="C219" s="1" t="s">
        <v>66</v>
      </c>
      <c r="D219" s="1" t="s">
        <v>67</v>
      </c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</row>
    <row r="220" spans="1:59" ht="15">
      <c r="A220" s="1" t="s">
        <v>496</v>
      </c>
      <c r="B220" s="1" t="s">
        <v>497</v>
      </c>
      <c r="C220" s="1" t="s">
        <v>66</v>
      </c>
      <c r="D220" s="1" t="s">
        <v>67</v>
      </c>
      <c r="E220" s="1"/>
      <c r="F220" s="1">
        <v>29.73712500543115</v>
      </c>
      <c r="G220" s="1">
        <v>31.071053146484889</v>
      </c>
      <c r="H220" s="1">
        <v>32.294622213326129</v>
      </c>
      <c r="I220" s="1">
        <v>33.114591574642169</v>
      </c>
      <c r="J220" s="1">
        <v>33.269613252862889</v>
      </c>
      <c r="K220" s="1">
        <v>33.999706612691803</v>
      </c>
      <c r="L220" s="1">
        <v>37.018085040128796</v>
      </c>
      <c r="M220" s="1">
        <v>36.396345946833847</v>
      </c>
      <c r="N220" s="1">
        <v>39.166310477379</v>
      </c>
      <c r="O220" s="1">
        <v>41.039738305636767</v>
      </c>
      <c r="P220" s="1">
        <v>41.54814081778531</v>
      </c>
      <c r="Q220" s="1">
        <v>40.58444054093021</v>
      </c>
      <c r="R220" s="1">
        <v>40.10686031056931</v>
      </c>
      <c r="S220" s="1">
        <v>44.263376414657721</v>
      </c>
      <c r="T220" s="1">
        <v>44.206372814713887</v>
      </c>
      <c r="U220" s="1">
        <v>43.175540178277501</v>
      </c>
      <c r="V220" s="1">
        <v>43.173436690964401</v>
      </c>
      <c r="W220" s="1">
        <v>43.356121895730432</v>
      </c>
      <c r="X220" s="1">
        <v>42.613467021190587</v>
      </c>
      <c r="Y220" s="1">
        <v>43.666835870913133</v>
      </c>
      <c r="Z220" s="1">
        <v>46.12082216985003</v>
      </c>
      <c r="AA220" s="1">
        <v>45.451396646600848</v>
      </c>
      <c r="AB220" s="1">
        <v>44.750874955231247</v>
      </c>
      <c r="AC220" s="1">
        <v>45.655887029808952</v>
      </c>
      <c r="AD220" s="1">
        <v>49.092103224335226</v>
      </c>
      <c r="AE220" s="1">
        <v>51.442266464449482</v>
      </c>
      <c r="AF220" s="1">
        <v>51.526965812860141</v>
      </c>
      <c r="AG220" s="1">
        <v>56.108087294488534</v>
      </c>
      <c r="AH220" s="1">
        <v>58.512700547267507</v>
      </c>
      <c r="AI220" s="1">
        <v>58.883465107846192</v>
      </c>
      <c r="AJ220" s="1">
        <v>64.103603681240401</v>
      </c>
      <c r="AK220" s="1">
        <v>63.521282067294024</v>
      </c>
      <c r="AL220" s="1">
        <v>66.290961398511826</v>
      </c>
      <c r="AM220" s="1">
        <v>68.319704257039106</v>
      </c>
      <c r="AN220" s="1">
        <v>69.045024632532332</v>
      </c>
      <c r="AO220" s="1">
        <v>74.674150666579337</v>
      </c>
      <c r="AP220" s="1">
        <v>75.532423591868934</v>
      </c>
      <c r="AQ220" s="1">
        <v>78.700500480478354</v>
      </c>
      <c r="AR220" s="1">
        <v>81.568540575586482</v>
      </c>
      <c r="AS220" s="1">
        <v>82.603211052435796</v>
      </c>
      <c r="AT220" s="1">
        <v>84.945799710396827</v>
      </c>
      <c r="AU220" s="1">
        <v>88.162647227447437</v>
      </c>
      <c r="AV220" s="1">
        <v>91.577674652396155</v>
      </c>
      <c r="AW220" s="1">
        <v>95.548664707755734</v>
      </c>
      <c r="AX220" s="1">
        <v>100.47779375134181</v>
      </c>
      <c r="AY220" s="1">
        <v>103.9735415409024</v>
      </c>
      <c r="AZ220" s="1">
        <v>101.24651285379163</v>
      </c>
      <c r="BA220" s="1">
        <v>108.70093154036338</v>
      </c>
      <c r="BB220" s="1">
        <v>107.33350194576339</v>
      </c>
      <c r="BC220" s="1">
        <v>117.18983560455727</v>
      </c>
      <c r="BD220" s="1">
        <v>116.51529076380844</v>
      </c>
      <c r="BE220" s="1">
        <v>123.5534625333763</v>
      </c>
      <c r="BF220" s="1">
        <v>128.29413642031</v>
      </c>
      <c r="BG220" s="1"/>
    </row>
    <row r="221" spans="1:59" ht="15">
      <c r="A221" s="1" t="s">
        <v>498</v>
      </c>
      <c r="B221" s="1" t="s">
        <v>499</v>
      </c>
      <c r="C221" s="1" t="s">
        <v>66</v>
      </c>
      <c r="D221" s="1" t="s">
        <v>67</v>
      </c>
      <c r="E221" s="1"/>
      <c r="F221" s="1">
        <v>66.929018912953225</v>
      </c>
      <c r="G221" s="1">
        <v>67.485374247858005</v>
      </c>
      <c r="H221" s="1">
        <v>69.773098000522651</v>
      </c>
      <c r="I221" s="1">
        <v>70.038697879567351</v>
      </c>
      <c r="J221" s="1">
        <v>75.164896109422841</v>
      </c>
      <c r="K221" s="1">
        <v>74.661067704345044</v>
      </c>
      <c r="L221" s="1">
        <v>77.980463370938523</v>
      </c>
      <c r="M221" s="1">
        <v>76.496479848493038</v>
      </c>
      <c r="N221" s="1">
        <v>77.45939753045225</v>
      </c>
      <c r="O221" s="1">
        <v>76.842173520040703</v>
      </c>
      <c r="P221" s="1">
        <v>79.536003430542905</v>
      </c>
      <c r="Q221" s="1">
        <v>77.240654800967917</v>
      </c>
      <c r="R221" s="1">
        <v>72.918490065828095</v>
      </c>
      <c r="S221" s="1">
        <v>77.462102080809331</v>
      </c>
      <c r="T221" s="1">
        <v>72.987374637573936</v>
      </c>
      <c r="U221" s="1">
        <v>77.400809801029808</v>
      </c>
      <c r="V221" s="1">
        <v>78.993789961360775</v>
      </c>
      <c r="W221" s="1">
        <v>82.634375421567682</v>
      </c>
      <c r="X221" s="1">
        <v>81.913335779376482</v>
      </c>
      <c r="Y221" s="1">
        <v>81.150261559345964</v>
      </c>
      <c r="Z221" s="1">
        <v>84.348278309310629</v>
      </c>
      <c r="AA221" s="1">
        <v>85.582628575301499</v>
      </c>
      <c r="AB221" s="1">
        <v>79.486018126352675</v>
      </c>
      <c r="AC221" s="1">
        <v>86.248664831917068</v>
      </c>
      <c r="AD221" s="1">
        <v>84.820531903592865</v>
      </c>
      <c r="AE221" s="1">
        <v>88.755620088226991</v>
      </c>
      <c r="AF221" s="1">
        <v>86.687975047753241</v>
      </c>
      <c r="AG221" s="1">
        <v>88.396566589614139</v>
      </c>
      <c r="AH221" s="1">
        <v>88.648611131929272</v>
      </c>
      <c r="AI221" s="1">
        <v>88.754675124849186</v>
      </c>
      <c r="AJ221" s="1">
        <v>86.975959348727955</v>
      </c>
      <c r="AK221" s="1">
        <v>92.010343231908863</v>
      </c>
      <c r="AL221" s="1">
        <v>94.67201552375478</v>
      </c>
      <c r="AM221" s="1">
        <v>92.658291798699935</v>
      </c>
      <c r="AN221" s="1">
        <v>96.707542951704397</v>
      </c>
      <c r="AO221" s="1">
        <v>100.09681904908078</v>
      </c>
      <c r="AP221" s="1">
        <v>99.390847676905722</v>
      </c>
      <c r="AQ221" s="1">
        <v>94.336044314907099</v>
      </c>
      <c r="AR221" s="1">
        <v>97.28294184484389</v>
      </c>
      <c r="AS221" s="1">
        <v>98.306327662970546</v>
      </c>
      <c r="AT221" s="1">
        <v>98.425807368514242</v>
      </c>
      <c r="AU221" s="1">
        <v>94.582905003202342</v>
      </c>
      <c r="AV221" s="1">
        <v>95.51209520285056</v>
      </c>
      <c r="AW221" s="1">
        <v>100.36307659828636</v>
      </c>
      <c r="AX221" s="1">
        <v>97.978750005551547</v>
      </c>
      <c r="AY221" s="1">
        <v>101.60976221153796</v>
      </c>
      <c r="AZ221" s="1">
        <v>99.828469440447591</v>
      </c>
      <c r="BA221" s="1">
        <v>99.375242526182817</v>
      </c>
      <c r="BB221" s="1">
        <v>102.50571785243376</v>
      </c>
      <c r="BC221" s="1">
        <v>104.0061765841284</v>
      </c>
      <c r="BD221" s="1">
        <v>104.91485638940554</v>
      </c>
      <c r="BE221" s="1">
        <v>107.54102765926513</v>
      </c>
      <c r="BF221" s="1">
        <v>109.36617818843594</v>
      </c>
      <c r="BG221" s="1"/>
    </row>
    <row r="222" spans="1:59" ht="15">
      <c r="A222" s="1" t="s">
        <v>500</v>
      </c>
      <c r="B222" s="1" t="s">
        <v>501</v>
      </c>
      <c r="C222" s="1" t="s">
        <v>66</v>
      </c>
      <c r="D222" s="1" t="s">
        <v>67</v>
      </c>
      <c r="E222" s="1"/>
      <c r="F222" s="1">
        <v>81.260000000000005</v>
      </c>
      <c r="G222" s="1">
        <v>85.24</v>
      </c>
      <c r="H222" s="1">
        <v>72.099999999999994</v>
      </c>
      <c r="I222" s="1">
        <v>88.53</v>
      </c>
      <c r="J222" s="1">
        <v>82.11</v>
      </c>
      <c r="K222" s="1">
        <v>85.14</v>
      </c>
      <c r="L222" s="1">
        <v>85.7</v>
      </c>
      <c r="M222" s="1">
        <v>81.86</v>
      </c>
      <c r="N222" s="1">
        <v>76.2</v>
      </c>
      <c r="O222" s="1">
        <v>76.44</v>
      </c>
      <c r="P222" s="1">
        <v>82.27</v>
      </c>
      <c r="Q222" s="1">
        <v>80.38</v>
      </c>
      <c r="R222" s="1">
        <v>83.04</v>
      </c>
      <c r="S222" s="1">
        <v>79.63</v>
      </c>
      <c r="T222" s="1">
        <v>65.73</v>
      </c>
      <c r="U222" s="1">
        <v>61.98</v>
      </c>
      <c r="V222" s="1">
        <v>61.36</v>
      </c>
      <c r="W222" s="1">
        <v>63.96</v>
      </c>
      <c r="X222" s="1">
        <v>70.319999999999993</v>
      </c>
      <c r="Y222" s="1">
        <v>57.12</v>
      </c>
      <c r="Z222" s="1">
        <v>60.55</v>
      </c>
      <c r="AA222" s="1">
        <v>57.93</v>
      </c>
      <c r="AB222" s="1">
        <v>57.89</v>
      </c>
      <c r="AC222" s="1">
        <v>50.82</v>
      </c>
      <c r="AD222" s="1">
        <v>53.28</v>
      </c>
      <c r="AE222" s="1">
        <v>56.19</v>
      </c>
      <c r="AF222" s="1">
        <v>55.13</v>
      </c>
      <c r="AG222" s="1">
        <v>56.88</v>
      </c>
      <c r="AH222" s="1">
        <v>51.56</v>
      </c>
      <c r="AI222" s="1">
        <v>47.84</v>
      </c>
      <c r="AJ222" s="1">
        <v>50.11</v>
      </c>
      <c r="AK222" s="1">
        <v>63.77</v>
      </c>
      <c r="AL222" s="1">
        <v>66.819999999999993</v>
      </c>
      <c r="AM222" s="1">
        <v>70.64</v>
      </c>
      <c r="AN222" s="1">
        <v>65.12</v>
      </c>
      <c r="AO222" s="1">
        <v>74.58</v>
      </c>
      <c r="AP222" s="1">
        <v>88.61</v>
      </c>
      <c r="AQ222" s="1">
        <v>92.96</v>
      </c>
      <c r="AR222" s="1">
        <v>95.48</v>
      </c>
      <c r="AS222" s="1">
        <v>97.04</v>
      </c>
      <c r="AT222" s="1">
        <v>101.92</v>
      </c>
      <c r="AU222" s="1">
        <v>102.04</v>
      </c>
      <c r="AV222" s="1">
        <v>103.35</v>
      </c>
      <c r="AW222" s="1">
        <v>97.66</v>
      </c>
      <c r="AX222" s="1">
        <v>100.59</v>
      </c>
      <c r="AY222" s="1">
        <v>101.76</v>
      </c>
      <c r="AZ222" s="1">
        <v>102.93</v>
      </c>
      <c r="BA222" s="1">
        <v>102.03</v>
      </c>
      <c r="BB222" s="1">
        <v>103.82</v>
      </c>
      <c r="BC222" s="1">
        <v>107.2</v>
      </c>
      <c r="BD222" s="1">
        <v>99.94</v>
      </c>
      <c r="BE222" s="1">
        <v>101.58</v>
      </c>
      <c r="BF222" s="1">
        <v>111.38</v>
      </c>
      <c r="BG222" s="1">
        <v>120.51</v>
      </c>
    </row>
    <row r="223" spans="1:59" ht="15">
      <c r="A223" s="1" t="s">
        <v>502</v>
      </c>
      <c r="B223" s="1" t="s">
        <v>503</v>
      </c>
      <c r="C223" s="1" t="s">
        <v>66</v>
      </c>
      <c r="D223" s="1" t="s">
        <v>67</v>
      </c>
      <c r="E223" s="1"/>
      <c r="F223" s="1">
        <v>37.76</v>
      </c>
      <c r="G223" s="1">
        <v>44.64</v>
      </c>
      <c r="H223" s="1">
        <v>45.23</v>
      </c>
      <c r="I223" s="1">
        <v>46.64</v>
      </c>
      <c r="J223" s="1">
        <v>60.17</v>
      </c>
      <c r="K223" s="1">
        <v>63.53</v>
      </c>
      <c r="L223" s="1">
        <v>75.099999999999994</v>
      </c>
      <c r="M223" s="1">
        <v>76.739999999999995</v>
      </c>
      <c r="N223" s="1">
        <v>74.39</v>
      </c>
      <c r="O223" s="1">
        <v>82.69</v>
      </c>
      <c r="P223" s="1">
        <v>81.96</v>
      </c>
      <c r="Q223" s="1">
        <v>75.19</v>
      </c>
      <c r="R223" s="1">
        <v>86.92</v>
      </c>
      <c r="S223" s="1">
        <v>84.89</v>
      </c>
      <c r="T223" s="1">
        <v>90.83</v>
      </c>
      <c r="U223" s="1">
        <v>89.76</v>
      </c>
      <c r="V223" s="1">
        <v>97.1</v>
      </c>
      <c r="W223" s="1">
        <v>105.4</v>
      </c>
      <c r="X223" s="1">
        <v>110.44</v>
      </c>
      <c r="Y223" s="1">
        <v>119.85</v>
      </c>
      <c r="Z223" s="1">
        <v>132.4</v>
      </c>
      <c r="AA223" s="1">
        <v>137.08000000000001</v>
      </c>
      <c r="AB223" s="1">
        <v>123.78</v>
      </c>
      <c r="AC223" s="1">
        <v>139.47999999999999</v>
      </c>
      <c r="AD223" s="1">
        <v>139.75</v>
      </c>
      <c r="AE223" s="1">
        <v>137.37</v>
      </c>
      <c r="AF223" s="1">
        <v>128.52000000000001</v>
      </c>
      <c r="AG223" s="1">
        <v>129.80000000000001</v>
      </c>
      <c r="AH223" s="1">
        <v>129.44999999999999</v>
      </c>
      <c r="AI223" s="1">
        <v>108.8</v>
      </c>
      <c r="AJ223" s="1">
        <v>124.86</v>
      </c>
      <c r="AK223" s="1">
        <v>135.74</v>
      </c>
      <c r="AL223" s="1">
        <v>121.81</v>
      </c>
      <c r="AM223" s="1">
        <v>122.35</v>
      </c>
      <c r="AN223" s="1">
        <v>131.74</v>
      </c>
      <c r="AO223" s="1">
        <v>119.05</v>
      </c>
      <c r="AP223" s="1">
        <v>115.68</v>
      </c>
      <c r="AQ223" s="1">
        <v>100.4</v>
      </c>
      <c r="AR223" s="1">
        <v>103.58</v>
      </c>
      <c r="AS223" s="1">
        <v>96.07</v>
      </c>
      <c r="AT223" s="1">
        <v>104.7</v>
      </c>
      <c r="AU223" s="1">
        <v>80.62</v>
      </c>
      <c r="AV223" s="1">
        <v>88.82</v>
      </c>
      <c r="AW223" s="1">
        <v>94</v>
      </c>
      <c r="AX223" s="1">
        <v>97.38</v>
      </c>
      <c r="AY223" s="1">
        <v>108.62</v>
      </c>
      <c r="AZ223" s="1">
        <v>110.69</v>
      </c>
      <c r="BA223" s="1">
        <v>116.86</v>
      </c>
      <c r="BB223" s="1">
        <v>132.96</v>
      </c>
      <c r="BC223" s="1">
        <v>136.66</v>
      </c>
      <c r="BD223" s="1">
        <v>135.81</v>
      </c>
      <c r="BE223" s="1">
        <v>135.66999999999999</v>
      </c>
      <c r="BF223" s="1">
        <v>155.09</v>
      </c>
      <c r="BG223" s="1">
        <v>162.22999999999999</v>
      </c>
    </row>
    <row r="224" spans="1:59" ht="15">
      <c r="A224" s="1" t="s">
        <v>504</v>
      </c>
      <c r="B224" s="1" t="s">
        <v>505</v>
      </c>
      <c r="C224" s="1" t="s">
        <v>66</v>
      </c>
      <c r="D224" s="1" t="s">
        <v>67</v>
      </c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>
        <v>112.2</v>
      </c>
      <c r="AM224" s="1">
        <v>112.89</v>
      </c>
      <c r="AN224" s="1">
        <v>108.58</v>
      </c>
      <c r="AO224" s="1">
        <v>115.05</v>
      </c>
      <c r="AP224" s="1">
        <v>115.11</v>
      </c>
      <c r="AQ224" s="1">
        <v>108.09</v>
      </c>
      <c r="AR224" s="1">
        <v>99.58</v>
      </c>
      <c r="AS224" s="1">
        <v>80.83</v>
      </c>
      <c r="AT224" s="1">
        <v>100.08</v>
      </c>
      <c r="AU224" s="1">
        <v>96.58</v>
      </c>
      <c r="AV224" s="1">
        <v>80.58</v>
      </c>
      <c r="AW224" s="1">
        <v>106.99</v>
      </c>
      <c r="AX224" s="1">
        <v>102.46</v>
      </c>
      <c r="AY224" s="1">
        <v>90.55</v>
      </c>
      <c r="AZ224" s="1">
        <v>82.39</v>
      </c>
      <c r="BA224" s="1">
        <v>109.26</v>
      </c>
      <c r="BB224" s="1">
        <v>94.82</v>
      </c>
      <c r="BC224" s="1">
        <v>75.150000000000006</v>
      </c>
      <c r="BD224" s="1">
        <v>98.51</v>
      </c>
      <c r="BE224" s="1">
        <v>76.150000000000006</v>
      </c>
      <c r="BF224" s="1">
        <v>89.09</v>
      </c>
      <c r="BG224" s="1">
        <v>119.61</v>
      </c>
    </row>
    <row r="225" spans="1:59" ht="15">
      <c r="A225" s="1" t="s">
        <v>506</v>
      </c>
      <c r="B225" s="1" t="s">
        <v>507</v>
      </c>
      <c r="C225" s="1" t="s">
        <v>66</v>
      </c>
      <c r="D225" s="1" t="s">
        <v>67</v>
      </c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>
        <v>74.900000000000006</v>
      </c>
      <c r="AL225" s="1">
        <v>80.58</v>
      </c>
      <c r="AM225" s="1">
        <v>94.86</v>
      </c>
      <c r="AN225" s="1">
        <v>93.65</v>
      </c>
      <c r="AO225" s="1">
        <v>100.57</v>
      </c>
      <c r="AP225" s="1">
        <v>93.75</v>
      </c>
      <c r="AQ225" s="1">
        <v>99.79</v>
      </c>
      <c r="AR225" s="1">
        <v>90.35</v>
      </c>
      <c r="AS225" s="1">
        <v>101.79</v>
      </c>
      <c r="AT225" s="1">
        <v>82.11</v>
      </c>
      <c r="AU225" s="1">
        <v>105.21</v>
      </c>
      <c r="AV225" s="1">
        <v>78.97</v>
      </c>
      <c r="AW225" s="1">
        <v>109.51</v>
      </c>
      <c r="AX225" s="1">
        <v>99.57</v>
      </c>
      <c r="AY225" s="1">
        <v>90.93</v>
      </c>
      <c r="AZ225" s="1">
        <v>92.41</v>
      </c>
      <c r="BA225" s="1">
        <v>89.1</v>
      </c>
      <c r="BB225" s="1">
        <v>89.91</v>
      </c>
      <c r="BC225" s="1">
        <v>90.5</v>
      </c>
      <c r="BD225" s="1">
        <v>95.12</v>
      </c>
      <c r="BE225" s="1">
        <v>77.959999999999994</v>
      </c>
      <c r="BF225" s="1">
        <v>73.83</v>
      </c>
      <c r="BG225" s="1">
        <v>93.07</v>
      </c>
    </row>
    <row r="226" spans="1:59" ht="15">
      <c r="A226" s="1" t="s">
        <v>508</v>
      </c>
      <c r="B226" s="1" t="s">
        <v>509</v>
      </c>
      <c r="C226" s="1" t="s">
        <v>66</v>
      </c>
      <c r="D226" s="1" t="s">
        <v>67</v>
      </c>
      <c r="E226" s="1"/>
      <c r="F226" s="1">
        <v>95.88</v>
      </c>
      <c r="G226" s="1">
        <v>93.04</v>
      </c>
      <c r="H226" s="1">
        <v>98.09</v>
      </c>
      <c r="I226" s="1">
        <v>107.91</v>
      </c>
      <c r="J226" s="1">
        <v>103.73</v>
      </c>
      <c r="K226" s="1">
        <v>80.31</v>
      </c>
      <c r="L226" s="1">
        <v>102.52</v>
      </c>
      <c r="M226" s="1">
        <v>106.82</v>
      </c>
      <c r="N226" s="1">
        <v>81.53</v>
      </c>
      <c r="O226" s="1">
        <v>104.19</v>
      </c>
      <c r="P226" s="1">
        <v>106.46</v>
      </c>
      <c r="Q226" s="1">
        <v>104.32</v>
      </c>
      <c r="R226" s="1">
        <v>97.71</v>
      </c>
      <c r="S226" s="1">
        <v>126.86</v>
      </c>
      <c r="T226" s="1">
        <v>103.71</v>
      </c>
      <c r="U226" s="1">
        <v>110.25</v>
      </c>
      <c r="V226" s="1">
        <v>112.86</v>
      </c>
      <c r="W226" s="1">
        <v>117.71</v>
      </c>
      <c r="X226" s="1">
        <v>111.84</v>
      </c>
      <c r="Y226" s="1">
        <v>108.84</v>
      </c>
      <c r="Z226" s="1">
        <v>116.22</v>
      </c>
      <c r="AA226" s="1">
        <v>118.1</v>
      </c>
      <c r="AB226" s="1">
        <v>110.59</v>
      </c>
      <c r="AC226" s="1">
        <v>136.76</v>
      </c>
      <c r="AD226" s="1">
        <v>114.47</v>
      </c>
      <c r="AE226" s="1">
        <v>116.61</v>
      </c>
      <c r="AF226" s="1">
        <v>97.52</v>
      </c>
      <c r="AG226" s="1">
        <v>103.96</v>
      </c>
      <c r="AH226" s="1">
        <v>118.38</v>
      </c>
      <c r="AI226" s="1">
        <v>130.35</v>
      </c>
      <c r="AJ226" s="1">
        <v>97.2</v>
      </c>
      <c r="AK226" s="1">
        <v>87.09</v>
      </c>
      <c r="AL226" s="1">
        <v>110.37</v>
      </c>
      <c r="AM226" s="1">
        <v>91.15</v>
      </c>
      <c r="AN226" s="1">
        <v>95.02</v>
      </c>
      <c r="AO226" s="1">
        <v>111.16</v>
      </c>
      <c r="AP226" s="1">
        <v>112.19</v>
      </c>
      <c r="AQ226" s="1">
        <v>108.85</v>
      </c>
      <c r="AR226" s="1">
        <v>99.02</v>
      </c>
      <c r="AS226" s="1">
        <v>106.09</v>
      </c>
      <c r="AT226" s="1">
        <v>103.16</v>
      </c>
      <c r="AU226" s="1">
        <v>104.01</v>
      </c>
      <c r="AV226" s="1">
        <v>101.15</v>
      </c>
      <c r="AW226" s="1">
        <v>109</v>
      </c>
      <c r="AX226" s="1">
        <v>102.74</v>
      </c>
      <c r="AY226" s="1">
        <v>88.26</v>
      </c>
      <c r="AZ226" s="1">
        <v>98.69</v>
      </c>
      <c r="BA226" s="1">
        <v>101.43</v>
      </c>
      <c r="BB226" s="1">
        <v>107.34</v>
      </c>
      <c r="BC226" s="1">
        <v>92.66</v>
      </c>
      <c r="BD226" s="1">
        <v>100.57</v>
      </c>
      <c r="BE226" s="1">
        <v>105.54</v>
      </c>
      <c r="BF226" s="1">
        <v>103.41</v>
      </c>
      <c r="BG226" s="1">
        <v>120.26</v>
      </c>
    </row>
    <row r="227" spans="1:59" ht="15">
      <c r="A227" s="1" t="s">
        <v>510</v>
      </c>
      <c r="B227" s="1" t="s">
        <v>511</v>
      </c>
      <c r="C227" s="1" t="s">
        <v>66</v>
      </c>
      <c r="D227" s="1" t="s">
        <v>67</v>
      </c>
      <c r="E227" s="1"/>
      <c r="F227" s="1">
        <v>21.41</v>
      </c>
      <c r="G227" s="1">
        <v>20.3</v>
      </c>
      <c r="H227" s="1">
        <v>22.25</v>
      </c>
      <c r="I227" s="1">
        <v>24.39</v>
      </c>
      <c r="J227" s="1">
        <v>27.29</v>
      </c>
      <c r="K227" s="1">
        <v>32.799999999999997</v>
      </c>
      <c r="L227" s="1">
        <v>38.71</v>
      </c>
      <c r="M227" s="1">
        <v>36.83</v>
      </c>
      <c r="N227" s="1">
        <v>39.82</v>
      </c>
      <c r="O227" s="1">
        <v>46.13</v>
      </c>
      <c r="P227" s="1">
        <v>46.59</v>
      </c>
      <c r="Q227" s="1">
        <v>49.91</v>
      </c>
      <c r="R227" s="1">
        <v>48.46</v>
      </c>
      <c r="S227" s="1">
        <v>55.28</v>
      </c>
      <c r="T227" s="1">
        <v>56.27</v>
      </c>
      <c r="U227" s="1">
        <v>57.55</v>
      </c>
      <c r="V227" s="1">
        <v>54.74</v>
      </c>
      <c r="W227" s="1">
        <v>63.78</v>
      </c>
      <c r="X227" s="1">
        <v>60.27</v>
      </c>
      <c r="Y227" s="1">
        <v>71.959999999999994</v>
      </c>
      <c r="Z227" s="1">
        <v>80.11</v>
      </c>
      <c r="AA227" s="1">
        <v>77.040000000000006</v>
      </c>
      <c r="AB227" s="1">
        <v>75.23</v>
      </c>
      <c r="AC227" s="1">
        <v>87.33</v>
      </c>
      <c r="AD227" s="1">
        <v>87.98</v>
      </c>
      <c r="AE227" s="1">
        <v>95.72</v>
      </c>
      <c r="AF227" s="1">
        <v>90.76</v>
      </c>
      <c r="AG227" s="1">
        <v>95.28</v>
      </c>
      <c r="AH227" s="1">
        <v>95.66</v>
      </c>
      <c r="AI227" s="1">
        <v>99.02</v>
      </c>
      <c r="AJ227" s="1">
        <v>95.82</v>
      </c>
      <c r="AK227" s="1">
        <v>89.16</v>
      </c>
      <c r="AL227" s="1">
        <v>82.03</v>
      </c>
      <c r="AM227" s="1">
        <v>84.39</v>
      </c>
      <c r="AN227" s="1">
        <v>78.819999999999993</v>
      </c>
      <c r="AO227" s="1">
        <v>86</v>
      </c>
      <c r="AP227" s="1">
        <v>90.86</v>
      </c>
      <c r="AQ227" s="1">
        <v>88.79</v>
      </c>
      <c r="AR227" s="1">
        <v>98.08</v>
      </c>
      <c r="AS227" s="1">
        <v>87.46</v>
      </c>
      <c r="AT227" s="1">
        <v>87.53</v>
      </c>
      <c r="AU227" s="1">
        <v>94.82</v>
      </c>
      <c r="AV227" s="1">
        <v>94.34</v>
      </c>
      <c r="AW227" s="1">
        <v>98.55</v>
      </c>
      <c r="AX227" s="1">
        <v>103.15</v>
      </c>
      <c r="AY227" s="1">
        <v>98.3</v>
      </c>
      <c r="AZ227" s="1">
        <v>96.76</v>
      </c>
      <c r="BA227" s="1">
        <v>98.88</v>
      </c>
      <c r="BB227" s="1">
        <v>100.35</v>
      </c>
      <c r="BC227" s="1">
        <v>105.52</v>
      </c>
      <c r="BD227" s="1">
        <v>108.69</v>
      </c>
      <c r="BE227" s="1">
        <v>111.42</v>
      </c>
      <c r="BF227" s="1">
        <v>114.4</v>
      </c>
      <c r="BG227" s="1">
        <v>114.88</v>
      </c>
    </row>
    <row r="228" spans="1:59" ht="15">
      <c r="A228" s="1" t="s">
        <v>512</v>
      </c>
      <c r="B228" s="1" t="s">
        <v>513</v>
      </c>
      <c r="C228" s="1" t="s">
        <v>66</v>
      </c>
      <c r="D228" s="1" t="s">
        <v>67</v>
      </c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</row>
    <row r="229" spans="1:59" ht="15">
      <c r="A229" s="1" t="s">
        <v>514</v>
      </c>
      <c r="B229" s="1" t="s">
        <v>515</v>
      </c>
      <c r="C229" s="1" t="s">
        <v>66</v>
      </c>
      <c r="D229" s="1" t="s">
        <v>67</v>
      </c>
      <c r="E229" s="1"/>
      <c r="F229" s="1">
        <v>291.20999999999998</v>
      </c>
      <c r="G229" s="1">
        <v>314.25</v>
      </c>
      <c r="H229" s="1">
        <v>290.25</v>
      </c>
      <c r="I229" s="1">
        <v>351.49</v>
      </c>
      <c r="J229" s="1">
        <v>310.45</v>
      </c>
      <c r="K229" s="1">
        <v>356.83</v>
      </c>
      <c r="L229" s="1">
        <v>424.06</v>
      </c>
      <c r="M229" s="1">
        <v>451.93</v>
      </c>
      <c r="N229" s="1">
        <v>305.76</v>
      </c>
      <c r="O229" s="1">
        <v>285.58</v>
      </c>
      <c r="P229" s="1">
        <v>253.23</v>
      </c>
      <c r="Q229" s="1">
        <v>302.32</v>
      </c>
      <c r="R229" s="1">
        <v>271.33</v>
      </c>
      <c r="S229" s="1">
        <v>254.93</v>
      </c>
      <c r="T229" s="1">
        <v>227.69</v>
      </c>
      <c r="U229" s="1">
        <v>223.18</v>
      </c>
      <c r="V229" s="1">
        <v>208.78</v>
      </c>
      <c r="W229" s="1">
        <v>185.72</v>
      </c>
      <c r="X229" s="1">
        <v>204.8</v>
      </c>
      <c r="Y229" s="1">
        <v>207.22</v>
      </c>
      <c r="Z229" s="1">
        <v>197.66</v>
      </c>
      <c r="AA229" s="1">
        <v>205.15</v>
      </c>
      <c r="AB229" s="1">
        <v>232.76</v>
      </c>
      <c r="AC229" s="1">
        <v>165.46</v>
      </c>
      <c r="AD229" s="1">
        <v>191.43</v>
      </c>
      <c r="AE229" s="1">
        <v>201.19</v>
      </c>
      <c r="AF229" s="1">
        <v>140.65</v>
      </c>
      <c r="AG229" s="1">
        <v>119.85</v>
      </c>
      <c r="AH229" s="1">
        <v>114.25</v>
      </c>
      <c r="AI229" s="1">
        <v>111.16</v>
      </c>
      <c r="AJ229" s="1">
        <v>118.03</v>
      </c>
      <c r="AK229" s="1">
        <v>98.27</v>
      </c>
      <c r="AL229" s="1">
        <v>100.37</v>
      </c>
      <c r="AM229" s="1">
        <v>113.5</v>
      </c>
      <c r="AN229" s="1">
        <v>129.05000000000001</v>
      </c>
      <c r="AO229" s="1">
        <v>135.09</v>
      </c>
      <c r="AP229" s="1">
        <v>126.96</v>
      </c>
      <c r="AQ229" s="1">
        <v>121.54</v>
      </c>
      <c r="AR229" s="1">
        <v>117.31</v>
      </c>
      <c r="AS229" s="1">
        <v>111.95</v>
      </c>
      <c r="AT229" s="1">
        <v>112.34</v>
      </c>
      <c r="AU229" s="1">
        <v>110.63</v>
      </c>
      <c r="AV229" s="1">
        <v>104.09</v>
      </c>
      <c r="AW229" s="1">
        <v>105.02</v>
      </c>
      <c r="AX229" s="1">
        <v>96.47</v>
      </c>
      <c r="AY229" s="1">
        <v>98.52</v>
      </c>
      <c r="AZ229" s="1">
        <v>94.7</v>
      </c>
      <c r="BA229" s="1">
        <v>92.8</v>
      </c>
      <c r="BB229" s="1">
        <v>87.77</v>
      </c>
      <c r="BC229" s="1">
        <v>87.07</v>
      </c>
      <c r="BD229" s="1">
        <v>90.73</v>
      </c>
      <c r="BE229" s="1">
        <v>97.25</v>
      </c>
      <c r="BF229" s="1">
        <v>96.25</v>
      </c>
      <c r="BG229" s="1">
        <v>94.65</v>
      </c>
    </row>
    <row r="230" spans="1:59" ht="15">
      <c r="A230" s="1" t="s">
        <v>516</v>
      </c>
      <c r="B230" s="1" t="s">
        <v>517</v>
      </c>
      <c r="C230" s="1" t="s">
        <v>66</v>
      </c>
      <c r="D230" s="1" t="s">
        <v>67</v>
      </c>
      <c r="E230" s="1"/>
      <c r="F230" s="1">
        <v>17.62</v>
      </c>
      <c r="G230" s="1">
        <v>24.81</v>
      </c>
      <c r="H230" s="1">
        <v>21.37</v>
      </c>
      <c r="I230" s="1">
        <v>24.59</v>
      </c>
      <c r="J230" s="1">
        <v>23.2</v>
      </c>
      <c r="K230" s="1">
        <v>18.239999999999998</v>
      </c>
      <c r="L230" s="1">
        <v>23.42</v>
      </c>
      <c r="M230" s="1">
        <v>22.31</v>
      </c>
      <c r="N230" s="1">
        <v>24.31</v>
      </c>
      <c r="O230" s="1">
        <v>19.45</v>
      </c>
      <c r="P230" s="1">
        <v>23.18</v>
      </c>
      <c r="Q230" s="1">
        <v>31.56</v>
      </c>
      <c r="R230" s="1">
        <v>20.22</v>
      </c>
      <c r="S230" s="1">
        <v>33.89</v>
      </c>
      <c r="T230" s="1">
        <v>34.17</v>
      </c>
      <c r="U230" s="1">
        <v>40.01</v>
      </c>
      <c r="V230" s="1">
        <v>36.82</v>
      </c>
      <c r="W230" s="1">
        <v>41.76</v>
      </c>
      <c r="X230" s="1">
        <v>35.229999999999997</v>
      </c>
      <c r="Y230" s="1">
        <v>50.55</v>
      </c>
      <c r="Z230" s="1">
        <v>49.8</v>
      </c>
      <c r="AA230" s="1">
        <v>52.72</v>
      </c>
      <c r="AB230" s="1">
        <v>51.86</v>
      </c>
      <c r="AC230" s="1">
        <v>46.17</v>
      </c>
      <c r="AD230" s="1">
        <v>50.7</v>
      </c>
      <c r="AE230" s="1">
        <v>55.91</v>
      </c>
      <c r="AF230" s="1">
        <v>45.31</v>
      </c>
      <c r="AG230" s="1">
        <v>65.3</v>
      </c>
      <c r="AH230" s="1">
        <v>41.65</v>
      </c>
      <c r="AI230" s="1">
        <v>51.61</v>
      </c>
      <c r="AJ230" s="1">
        <v>51.55</v>
      </c>
      <c r="AK230" s="1">
        <v>65.86</v>
      </c>
      <c r="AL230" s="1">
        <v>61.42</v>
      </c>
      <c r="AM230" s="1">
        <v>64.91</v>
      </c>
      <c r="AN230" s="1">
        <v>67.150000000000006</v>
      </c>
      <c r="AO230" s="1">
        <v>78.28</v>
      </c>
      <c r="AP230" s="1">
        <v>67.489999999999995</v>
      </c>
      <c r="AQ230" s="1">
        <v>86.51</v>
      </c>
      <c r="AR230" s="1">
        <v>66.989999999999995</v>
      </c>
      <c r="AS230" s="1">
        <v>81.25</v>
      </c>
      <c r="AT230" s="1">
        <v>86.25</v>
      </c>
      <c r="AU230" s="1">
        <v>103.29</v>
      </c>
      <c r="AV230" s="1">
        <v>93.46</v>
      </c>
      <c r="AW230" s="1">
        <v>95.15</v>
      </c>
      <c r="AX230" s="1">
        <v>99.81</v>
      </c>
      <c r="AY230" s="1">
        <v>105.04</v>
      </c>
      <c r="AZ230" s="1">
        <v>83.79</v>
      </c>
      <c r="BA230" s="1">
        <v>81.36</v>
      </c>
      <c r="BB230" s="1">
        <v>93.49</v>
      </c>
      <c r="BC230" s="1">
        <v>88.13</v>
      </c>
      <c r="BD230" s="1">
        <v>102.07</v>
      </c>
      <c r="BE230" s="1">
        <v>92.03</v>
      </c>
      <c r="BF230" s="1">
        <v>81.58</v>
      </c>
      <c r="BG230" s="1">
        <v>56.24</v>
      </c>
    </row>
    <row r="231" spans="1:59" ht="15">
      <c r="A231" s="1" t="s">
        <v>518</v>
      </c>
      <c r="B231" s="1" t="s">
        <v>519</v>
      </c>
      <c r="C231" s="1" t="s">
        <v>66</v>
      </c>
      <c r="D231" s="1" t="s">
        <v>67</v>
      </c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</row>
    <row r="232" spans="1:59" ht="15">
      <c r="A232" s="1" t="s">
        <v>520</v>
      </c>
      <c r="B232" s="1" t="s">
        <v>521</v>
      </c>
      <c r="C232" s="1" t="s">
        <v>66</v>
      </c>
      <c r="D232" s="1" t="s">
        <v>67</v>
      </c>
      <c r="E232" s="1"/>
      <c r="F232" s="1">
        <v>35.43</v>
      </c>
      <c r="G232" s="1">
        <v>40.47</v>
      </c>
      <c r="H232" s="1">
        <v>45.32</v>
      </c>
      <c r="I232" s="1">
        <v>43.18</v>
      </c>
      <c r="J232" s="1">
        <v>41.33</v>
      </c>
      <c r="K232" s="1">
        <v>42.86</v>
      </c>
      <c r="L232" s="1">
        <v>41.32</v>
      </c>
      <c r="M232" s="1">
        <v>46.9</v>
      </c>
      <c r="N232" s="1">
        <v>44.92</v>
      </c>
      <c r="O232" s="1">
        <v>40.92</v>
      </c>
      <c r="P232" s="1">
        <v>41.34</v>
      </c>
      <c r="Q232" s="1">
        <v>36.94</v>
      </c>
      <c r="R232" s="1">
        <v>37.31</v>
      </c>
      <c r="S232" s="1">
        <v>42.88</v>
      </c>
      <c r="T232" s="1">
        <v>45.79</v>
      </c>
      <c r="U232" s="1">
        <v>44.39</v>
      </c>
      <c r="V232" s="1">
        <v>43.69</v>
      </c>
      <c r="W232" s="1">
        <v>45.5</v>
      </c>
      <c r="X232" s="1">
        <v>41.18</v>
      </c>
      <c r="Y232" s="1">
        <v>42.41</v>
      </c>
      <c r="Z232" s="1">
        <v>38.58</v>
      </c>
      <c r="AA232" s="1">
        <v>41.22</v>
      </c>
      <c r="AB232" s="1">
        <v>48.42</v>
      </c>
      <c r="AC232" s="1">
        <v>40.31</v>
      </c>
      <c r="AD232" s="1">
        <v>52.26</v>
      </c>
      <c r="AE232" s="1">
        <v>47.41</v>
      </c>
      <c r="AF232" s="1">
        <v>48.27</v>
      </c>
      <c r="AG232" s="1">
        <v>57.86</v>
      </c>
      <c r="AH232" s="1">
        <v>57.15</v>
      </c>
      <c r="AI232" s="1">
        <v>55.1</v>
      </c>
      <c r="AJ232" s="1">
        <v>66.92</v>
      </c>
      <c r="AK232" s="1">
        <v>64.19</v>
      </c>
      <c r="AL232" s="1">
        <v>51.36</v>
      </c>
      <c r="AM232" s="1">
        <v>70.349999999999994</v>
      </c>
      <c r="AN232" s="1">
        <v>70.38</v>
      </c>
      <c r="AO232" s="1">
        <v>76.14</v>
      </c>
      <c r="AP232" s="1">
        <v>85.43</v>
      </c>
      <c r="AQ232" s="1">
        <v>95.36</v>
      </c>
      <c r="AR232" s="1">
        <v>86.48</v>
      </c>
      <c r="AS232" s="1">
        <v>78.91</v>
      </c>
      <c r="AT232" s="1">
        <v>98.64</v>
      </c>
      <c r="AU232" s="1">
        <v>88.51</v>
      </c>
      <c r="AV232" s="1">
        <v>99.57</v>
      </c>
      <c r="AW232" s="1">
        <v>86.5</v>
      </c>
      <c r="AX232" s="1">
        <v>111.6</v>
      </c>
      <c r="AY232" s="1">
        <v>101.9</v>
      </c>
      <c r="AZ232" s="1">
        <v>107.38</v>
      </c>
      <c r="BA232" s="1">
        <v>110.04</v>
      </c>
      <c r="BB232" s="1">
        <v>97.33</v>
      </c>
      <c r="BC232" s="1">
        <v>177.41</v>
      </c>
      <c r="BD232" s="1">
        <v>108.6</v>
      </c>
      <c r="BE232" s="1">
        <v>191.52</v>
      </c>
      <c r="BF232" s="1">
        <v>163.85</v>
      </c>
      <c r="BG232" s="1">
        <v>169.19</v>
      </c>
    </row>
    <row r="233" spans="1:59" ht="15">
      <c r="A233" s="1" t="s">
        <v>522</v>
      </c>
      <c r="B233" s="1" t="s">
        <v>523</v>
      </c>
      <c r="C233" s="1" t="s">
        <v>66</v>
      </c>
      <c r="D233" s="1" t="s">
        <v>67</v>
      </c>
      <c r="E233" s="1"/>
      <c r="F233" s="1">
        <v>19.297411643439339</v>
      </c>
      <c r="G233" s="1">
        <v>20.346264528008916</v>
      </c>
      <c r="H233" s="1">
        <v>21.006506776615311</v>
      </c>
      <c r="I233" s="1">
        <v>22.171733950257046</v>
      </c>
      <c r="J233" s="1">
        <v>23.414179939280313</v>
      </c>
      <c r="K233" s="1">
        <v>24.838585617993324</v>
      </c>
      <c r="L233" s="1">
        <v>24.918820028822655</v>
      </c>
      <c r="M233" s="1">
        <v>25.359011218302452</v>
      </c>
      <c r="N233" s="1">
        <v>25.72784162883184</v>
      </c>
      <c r="O233" s="1">
        <v>27.507628200380712</v>
      </c>
      <c r="P233" s="1">
        <v>28.294432348673016</v>
      </c>
      <c r="Q233" s="1">
        <v>27.505929908993519</v>
      </c>
      <c r="R233" s="1">
        <v>30.643616831009478</v>
      </c>
      <c r="S233" s="1">
        <v>30.978865726447296</v>
      </c>
      <c r="T233" s="1">
        <v>31.795432253157781</v>
      </c>
      <c r="U233" s="1">
        <v>32.077441495031493</v>
      </c>
      <c r="V233" s="1">
        <v>32.705217875349902</v>
      </c>
      <c r="W233" s="1">
        <v>35.778683255369998</v>
      </c>
      <c r="X233" s="1">
        <v>36.746467072336166</v>
      </c>
      <c r="Y233" s="1">
        <v>37.492664954798954</v>
      </c>
      <c r="Z233" s="1">
        <v>39.448624911634298</v>
      </c>
      <c r="AA233" s="1">
        <v>42.433352310202253</v>
      </c>
      <c r="AB233" s="1">
        <v>45.076822899717328</v>
      </c>
      <c r="AC233" s="1">
        <v>48.516768872547438</v>
      </c>
      <c r="AD233" s="1">
        <v>47.732129511346464</v>
      </c>
      <c r="AE233" s="1">
        <v>48.756380210558959</v>
      </c>
      <c r="AF233" s="1">
        <v>50.433701618258446</v>
      </c>
      <c r="AG233" s="1">
        <v>51.562415764598718</v>
      </c>
      <c r="AH233" s="1">
        <v>53.11309118937438</v>
      </c>
      <c r="AI233" s="1">
        <v>56.228759704174514</v>
      </c>
      <c r="AJ233" s="1">
        <v>57.074703204690984</v>
      </c>
      <c r="AK233" s="1">
        <v>59.513253793103623</v>
      </c>
      <c r="AL233" s="1">
        <v>62.768205369543431</v>
      </c>
      <c r="AM233" s="1">
        <v>64.336301906618772</v>
      </c>
      <c r="AN233" s="1">
        <v>68.762511724589061</v>
      </c>
      <c r="AO233" s="1">
        <v>73.276480383095603</v>
      </c>
      <c r="AP233" s="1">
        <v>74.91894960402955</v>
      </c>
      <c r="AQ233" s="1">
        <v>76.328098752480955</v>
      </c>
      <c r="AR233" s="1">
        <v>79.533936039016126</v>
      </c>
      <c r="AS233" s="1">
        <v>83.661127186610173</v>
      </c>
      <c r="AT233" s="1">
        <v>86.018256537023404</v>
      </c>
      <c r="AU233" s="1">
        <v>89.753021075179177</v>
      </c>
      <c r="AV233" s="1">
        <v>91.159000087487641</v>
      </c>
      <c r="AW233" s="1">
        <v>96.991668901059299</v>
      </c>
      <c r="AX233" s="1">
        <v>99.785228877752971</v>
      </c>
      <c r="AY233" s="1">
        <v>103.22310222118752</v>
      </c>
      <c r="AZ233" s="1">
        <v>108.53113856112134</v>
      </c>
      <c r="BA233" s="1">
        <v>114.56504368376895</v>
      </c>
      <c r="BB233" s="1">
        <v>116.77234105151651</v>
      </c>
      <c r="BC233" s="1">
        <v>119.86119397268001</v>
      </c>
      <c r="BD233" s="1">
        <v>125.67599392566089</v>
      </c>
      <c r="BE233" s="1">
        <v>130.57987697887702</v>
      </c>
      <c r="BF233" s="1">
        <v>132.62256953428314</v>
      </c>
      <c r="BG233" s="1"/>
    </row>
    <row r="234" spans="1:59" ht="15">
      <c r="A234" s="1" t="s">
        <v>524</v>
      </c>
      <c r="B234" s="1" t="s">
        <v>525</v>
      </c>
      <c r="C234" s="1" t="s">
        <v>66</v>
      </c>
      <c r="D234" s="1" t="s">
        <v>67</v>
      </c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>
        <v>92.163948429161309</v>
      </c>
      <c r="AL234" s="1">
        <v>95.616346895574338</v>
      </c>
      <c r="AM234" s="1">
        <v>81.9895736665801</v>
      </c>
      <c r="AN234" s="1">
        <v>84.9491474369445</v>
      </c>
      <c r="AO234" s="1">
        <v>84.203236721013653</v>
      </c>
      <c r="AP234" s="1">
        <v>86.594095403897029</v>
      </c>
      <c r="AQ234" s="1">
        <v>79.766181453143787</v>
      </c>
      <c r="AR234" s="1">
        <v>80.382523184098886</v>
      </c>
      <c r="AS234" s="1">
        <v>85.204887579272551</v>
      </c>
      <c r="AT234" s="1">
        <v>90.730312090073667</v>
      </c>
      <c r="AU234" s="1">
        <v>92.433193313126324</v>
      </c>
      <c r="AV234" s="1">
        <v>88.775607965456217</v>
      </c>
      <c r="AW234" s="1">
        <v>99.912040139224317</v>
      </c>
      <c r="AX234" s="1">
        <v>99.806837336183733</v>
      </c>
      <c r="AY234" s="1">
        <v>100.27240760085166</v>
      </c>
      <c r="AZ234" s="1">
        <v>95.537418816300701</v>
      </c>
      <c r="BA234" s="1">
        <v>108.52523212936737</v>
      </c>
      <c r="BB234" s="1">
        <v>107.59267673197351</v>
      </c>
      <c r="BC234" s="1">
        <v>97.748139426630985</v>
      </c>
      <c r="BD234" s="1">
        <v>117.77156226698024</v>
      </c>
      <c r="BE234" s="1">
        <v>108.23226598588494</v>
      </c>
      <c r="BF234" s="1">
        <v>120.85364022041358</v>
      </c>
      <c r="BG234" s="1"/>
    </row>
    <row r="235" spans="1:59" ht="15">
      <c r="A235" s="1" t="s">
        <v>526</v>
      </c>
      <c r="B235" s="1" t="s">
        <v>527</v>
      </c>
      <c r="C235" s="1" t="s">
        <v>66</v>
      </c>
      <c r="D235" s="1" t="s">
        <v>67</v>
      </c>
      <c r="E235" s="1"/>
      <c r="F235" s="1">
        <v>36</v>
      </c>
      <c r="G235" s="1">
        <v>36.79</v>
      </c>
      <c r="H235" s="1">
        <v>38.64</v>
      </c>
      <c r="I235" s="1">
        <v>40.07</v>
      </c>
      <c r="J235" s="1">
        <v>40.97</v>
      </c>
      <c r="K235" s="1">
        <v>41.43</v>
      </c>
      <c r="L235" s="1">
        <v>42.01</v>
      </c>
      <c r="M235" s="1">
        <v>43.55</v>
      </c>
      <c r="N235" s="1">
        <v>44.4</v>
      </c>
      <c r="O235" s="1">
        <v>46.78</v>
      </c>
      <c r="P235" s="1">
        <v>47.36</v>
      </c>
      <c r="Q235" s="1">
        <v>44.6</v>
      </c>
      <c r="R235" s="1">
        <v>45.24</v>
      </c>
      <c r="S235" s="1">
        <v>44.8</v>
      </c>
      <c r="T235" s="1">
        <v>46.72</v>
      </c>
      <c r="U235" s="1">
        <v>44.3</v>
      </c>
      <c r="V235" s="1">
        <v>42.42</v>
      </c>
      <c r="W235" s="1">
        <v>45.85</v>
      </c>
      <c r="X235" s="1">
        <v>50.24</v>
      </c>
      <c r="Y235" s="1">
        <v>51.62</v>
      </c>
      <c r="Z235" s="1">
        <v>52.16</v>
      </c>
      <c r="AA235" s="1">
        <v>50.75</v>
      </c>
      <c r="AB235" s="1">
        <v>47.56</v>
      </c>
      <c r="AC235" s="1">
        <v>50.56</v>
      </c>
      <c r="AD235" s="1">
        <v>57.24</v>
      </c>
      <c r="AE235" s="1">
        <v>58.5</v>
      </c>
      <c r="AF235" s="1">
        <v>59.39</v>
      </c>
      <c r="AG235" s="1">
        <v>61.97</v>
      </c>
      <c r="AH235" s="1">
        <v>65.88</v>
      </c>
      <c r="AI235" s="1">
        <v>68.17</v>
      </c>
      <c r="AJ235" s="1">
        <v>67.3</v>
      </c>
      <c r="AK235" s="1">
        <v>64.760000000000005</v>
      </c>
      <c r="AL235" s="1">
        <v>77.099999999999994</v>
      </c>
      <c r="AM235" s="1">
        <v>78.5</v>
      </c>
      <c r="AN235" s="1">
        <v>78.31</v>
      </c>
      <c r="AO235" s="1">
        <v>94.95</v>
      </c>
      <c r="AP235" s="1">
        <v>98.86</v>
      </c>
      <c r="AQ235" s="1">
        <v>98.31</v>
      </c>
      <c r="AR235" s="1">
        <v>97.4</v>
      </c>
      <c r="AS235" s="1">
        <v>90.26</v>
      </c>
      <c r="AT235" s="1">
        <v>99.42</v>
      </c>
      <c r="AU235" s="1">
        <v>100.32</v>
      </c>
      <c r="AV235" s="1">
        <v>101.36</v>
      </c>
      <c r="AW235" s="1">
        <v>104.16</v>
      </c>
      <c r="AX235" s="1">
        <v>95.77</v>
      </c>
      <c r="AY235" s="1">
        <v>100.07</v>
      </c>
      <c r="AZ235" s="1">
        <v>103.16</v>
      </c>
      <c r="BA235" s="1">
        <v>110.98</v>
      </c>
      <c r="BB235" s="1">
        <v>119.5</v>
      </c>
      <c r="BC235" s="1">
        <v>121.88</v>
      </c>
      <c r="BD235" s="1">
        <v>136.47</v>
      </c>
      <c r="BE235" s="1">
        <v>135.19999999999999</v>
      </c>
      <c r="BF235" s="1">
        <v>122.1</v>
      </c>
      <c r="BG235" s="1">
        <v>147.74</v>
      </c>
    </row>
    <row r="236" spans="1:59" ht="15">
      <c r="A236" s="1" t="s">
        <v>528</v>
      </c>
      <c r="B236" s="1" t="s">
        <v>529</v>
      </c>
      <c r="C236" s="1" t="s">
        <v>66</v>
      </c>
      <c r="D236" s="1" t="s">
        <v>67</v>
      </c>
      <c r="E236" s="1"/>
      <c r="F236" s="1">
        <v>21.05</v>
      </c>
      <c r="G236" s="1">
        <v>22.62</v>
      </c>
      <c r="H236" s="1">
        <v>24.52</v>
      </c>
      <c r="I236" s="1">
        <v>23.72</v>
      </c>
      <c r="J236" s="1">
        <v>24.66</v>
      </c>
      <c r="K236" s="1">
        <v>29.27</v>
      </c>
      <c r="L236" s="1">
        <v>25.58</v>
      </c>
      <c r="M236" s="1">
        <v>27.7</v>
      </c>
      <c r="N236" s="1">
        <v>29.89</v>
      </c>
      <c r="O236" s="1">
        <v>30.94</v>
      </c>
      <c r="P236" s="1">
        <v>31.46</v>
      </c>
      <c r="Q236" s="1">
        <v>29.95</v>
      </c>
      <c r="R236" s="1">
        <v>36.130000000000003</v>
      </c>
      <c r="S236" s="1">
        <v>35.479999999999997</v>
      </c>
      <c r="T236" s="1">
        <v>39.42</v>
      </c>
      <c r="U236" s="1">
        <v>42.59</v>
      </c>
      <c r="V236" s="1">
        <v>42.78</v>
      </c>
      <c r="W236" s="1">
        <v>49.81</v>
      </c>
      <c r="X236" s="1">
        <v>46.79</v>
      </c>
      <c r="Y236" s="1">
        <v>51.77</v>
      </c>
      <c r="Z236" s="1">
        <v>52.64</v>
      </c>
      <c r="AA236" s="1">
        <v>52.48</v>
      </c>
      <c r="AB236" s="1">
        <v>55.99</v>
      </c>
      <c r="AC236" s="1">
        <v>57.61</v>
      </c>
      <c r="AD236" s="1">
        <v>60.62</v>
      </c>
      <c r="AE236" s="1">
        <v>56.88</v>
      </c>
      <c r="AF236" s="1">
        <v>57.6</v>
      </c>
      <c r="AG236" s="1">
        <v>65.58</v>
      </c>
      <c r="AH236" s="1">
        <v>68.69</v>
      </c>
      <c r="AI236" s="1">
        <v>62.4</v>
      </c>
      <c r="AJ236" s="1">
        <v>68.08</v>
      </c>
      <c r="AK236" s="1">
        <v>70.540000000000006</v>
      </c>
      <c r="AL236" s="1">
        <v>70.88</v>
      </c>
      <c r="AM236" s="1">
        <v>73.03</v>
      </c>
      <c r="AN236" s="1">
        <v>75.19</v>
      </c>
      <c r="AO236" s="1">
        <v>78.12</v>
      </c>
      <c r="AP236" s="1">
        <v>79.55</v>
      </c>
      <c r="AQ236" s="1">
        <v>77.47</v>
      </c>
      <c r="AR236" s="1">
        <v>81.12</v>
      </c>
      <c r="AS236" s="1">
        <v>90.72</v>
      </c>
      <c r="AT236" s="1">
        <v>94.42</v>
      </c>
      <c r="AU236" s="1">
        <v>95.55</v>
      </c>
      <c r="AV236" s="1">
        <v>101.64</v>
      </c>
      <c r="AW236" s="1">
        <v>101.23</v>
      </c>
      <c r="AX236" s="1">
        <v>97.91</v>
      </c>
      <c r="AY236" s="1">
        <v>100.86</v>
      </c>
      <c r="AZ236" s="1">
        <v>110.42</v>
      </c>
      <c r="BA236" s="1">
        <v>110.01</v>
      </c>
      <c r="BB236" s="1">
        <v>111.54</v>
      </c>
      <c r="BC236" s="1">
        <v>110.15</v>
      </c>
      <c r="BD236" s="1">
        <v>119.52</v>
      </c>
      <c r="BE236" s="1">
        <v>131.6</v>
      </c>
      <c r="BF236" s="1">
        <v>130.63999999999999</v>
      </c>
      <c r="BG236" s="1">
        <v>129.52000000000001</v>
      </c>
    </row>
    <row r="237" spans="1:59" ht="15">
      <c r="A237" s="1" t="s">
        <v>530</v>
      </c>
      <c r="B237" s="1" t="s">
        <v>531</v>
      </c>
      <c r="C237" s="1" t="s">
        <v>66</v>
      </c>
      <c r="D237" s="1" t="s">
        <v>67</v>
      </c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>
        <v>76.34</v>
      </c>
      <c r="AL237" s="1">
        <v>79.989999999999995</v>
      </c>
      <c r="AM237" s="1">
        <v>76.239999999999995</v>
      </c>
      <c r="AN237" s="1">
        <v>68.09</v>
      </c>
      <c r="AO237" s="1">
        <v>62.3</v>
      </c>
      <c r="AP237" s="1">
        <v>64.41</v>
      </c>
      <c r="AQ237" s="1">
        <v>59.9</v>
      </c>
      <c r="AR237" s="1">
        <v>56.97</v>
      </c>
      <c r="AS237" s="1">
        <v>66.7</v>
      </c>
      <c r="AT237" s="1">
        <v>76.09</v>
      </c>
      <c r="AU237" s="1">
        <v>86.03</v>
      </c>
      <c r="AV237" s="1">
        <v>89.36</v>
      </c>
      <c r="AW237" s="1">
        <v>101.05</v>
      </c>
      <c r="AX237" s="1">
        <v>97.86</v>
      </c>
      <c r="AY237" s="1">
        <v>101.09</v>
      </c>
      <c r="AZ237" s="1">
        <v>103.18</v>
      </c>
      <c r="BA237" s="1">
        <v>106.96</v>
      </c>
      <c r="BB237" s="1">
        <v>115.54</v>
      </c>
      <c r="BC237" s="1">
        <v>120.51</v>
      </c>
      <c r="BD237" s="1">
        <v>126.69</v>
      </c>
      <c r="BE237" s="1">
        <v>143.35</v>
      </c>
      <c r="BF237" s="1">
        <v>155.33000000000001</v>
      </c>
      <c r="BG237" s="1">
        <v>152.56</v>
      </c>
    </row>
    <row r="238" spans="1:59" ht="15">
      <c r="A238" s="1" t="s">
        <v>532</v>
      </c>
      <c r="B238" s="1" t="s">
        <v>533</v>
      </c>
      <c r="C238" s="1" t="s">
        <v>66</v>
      </c>
      <c r="D238" s="1" t="s">
        <v>67</v>
      </c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>
        <v>73.53</v>
      </c>
      <c r="AL238" s="1">
        <v>74.62</v>
      </c>
      <c r="AM238" s="1">
        <v>78.88</v>
      </c>
      <c r="AN238" s="1">
        <v>77.31</v>
      </c>
      <c r="AO238" s="1">
        <v>34.200000000000003</v>
      </c>
      <c r="AP238" s="1">
        <v>43.7</v>
      </c>
      <c r="AQ238" s="1">
        <v>47.19</v>
      </c>
      <c r="AR238" s="1">
        <v>69.66</v>
      </c>
      <c r="AS238" s="1">
        <v>71.290000000000006</v>
      </c>
      <c r="AT238" s="1">
        <v>85.63</v>
      </c>
      <c r="AU238" s="1">
        <v>79.09</v>
      </c>
      <c r="AV238" s="1">
        <v>84.19</v>
      </c>
      <c r="AW238" s="1">
        <v>99.29</v>
      </c>
      <c r="AX238" s="1">
        <v>104.12</v>
      </c>
      <c r="AY238" s="1">
        <v>96.59</v>
      </c>
      <c r="AZ238" s="1">
        <v>105.33</v>
      </c>
      <c r="BA238" s="1">
        <v>97.91</v>
      </c>
      <c r="BB238" s="1">
        <v>79.73</v>
      </c>
      <c r="BC238" s="1">
        <v>76.89</v>
      </c>
      <c r="BD238" s="1">
        <v>76.22</v>
      </c>
      <c r="BE238" s="1">
        <v>76.13</v>
      </c>
      <c r="BF238" s="1">
        <v>81.459999999999994</v>
      </c>
      <c r="BG238" s="1">
        <v>80.05</v>
      </c>
    </row>
    <row r="239" spans="1:59" ht="15">
      <c r="A239" s="1" t="s">
        <v>534</v>
      </c>
      <c r="B239" s="1" t="s">
        <v>535</v>
      </c>
      <c r="C239" s="1" t="s">
        <v>66</v>
      </c>
      <c r="D239" s="1" t="s">
        <v>67</v>
      </c>
      <c r="E239" s="1"/>
      <c r="F239" s="1">
        <v>27.271446511010751</v>
      </c>
      <c r="G239" s="1">
        <v>28.615319064765277</v>
      </c>
      <c r="H239" s="1">
        <v>29.49150011050703</v>
      </c>
      <c r="I239" s="1">
        <v>30.903469759960444</v>
      </c>
      <c r="J239" s="1">
        <v>33.182951974961853</v>
      </c>
      <c r="K239" s="1">
        <v>32.88399993279922</v>
      </c>
      <c r="L239" s="1">
        <v>34.878140710796949</v>
      </c>
      <c r="M239" s="1">
        <v>34.648740071170081</v>
      </c>
      <c r="N239" s="1">
        <v>35.248728731913801</v>
      </c>
      <c r="O239" s="1">
        <v>36.748973896987714</v>
      </c>
      <c r="P239" s="1">
        <v>38.787828139638783</v>
      </c>
      <c r="Q239" s="1">
        <v>38.812933295035258</v>
      </c>
      <c r="R239" s="1">
        <v>39.09102278447854</v>
      </c>
      <c r="S239" s="1">
        <v>42.317877128000724</v>
      </c>
      <c r="T239" s="1">
        <v>42.252988741037214</v>
      </c>
      <c r="U239" s="1">
        <v>42.945437459728645</v>
      </c>
      <c r="V239" s="1">
        <v>46.012948320774008</v>
      </c>
      <c r="W239" s="1">
        <v>46.707026226874355</v>
      </c>
      <c r="X239" s="1">
        <v>47.628057843637897</v>
      </c>
      <c r="Y239" s="1">
        <v>49.354059836740127</v>
      </c>
      <c r="Z239" s="1">
        <v>52.314825695193122</v>
      </c>
      <c r="AA239" s="1">
        <v>53.474216733526802</v>
      </c>
      <c r="AB239" s="1">
        <v>52.206463397070713</v>
      </c>
      <c r="AC239" s="1">
        <v>55.90808771463864</v>
      </c>
      <c r="AD239" s="1">
        <v>59.146976639604745</v>
      </c>
      <c r="AE239" s="1">
        <v>57.10059483761178</v>
      </c>
      <c r="AF239" s="1">
        <v>60.501956907771508</v>
      </c>
      <c r="AG239" s="1">
        <v>62.391970295578822</v>
      </c>
      <c r="AH239" s="1">
        <v>62.414646709591132</v>
      </c>
      <c r="AI239" s="1">
        <v>62.386799426825419</v>
      </c>
      <c r="AJ239" s="1">
        <v>63.48730887608324</v>
      </c>
      <c r="AK239" s="1">
        <v>65.799615474929993</v>
      </c>
      <c r="AL239" s="1">
        <v>65.077637122370007</v>
      </c>
      <c r="AM239" s="1">
        <v>69.506211996921479</v>
      </c>
      <c r="AN239" s="1">
        <v>72.589211680469276</v>
      </c>
      <c r="AO239" s="1">
        <v>72.827075840259454</v>
      </c>
      <c r="AP239" s="1">
        <v>75.732107260410601</v>
      </c>
      <c r="AQ239" s="1">
        <v>77.709068470535655</v>
      </c>
      <c r="AR239" s="1">
        <v>81.315291238934535</v>
      </c>
      <c r="AS239" s="1">
        <v>81.977520594781424</v>
      </c>
      <c r="AT239" s="1">
        <v>86.655564004359832</v>
      </c>
      <c r="AU239" s="1">
        <v>88.600734025059069</v>
      </c>
      <c r="AV239" s="1">
        <v>95.386208645277023</v>
      </c>
      <c r="AW239" s="1">
        <v>97.526718166352495</v>
      </c>
      <c r="AX239" s="1">
        <v>99.16027059434127</v>
      </c>
      <c r="AY239" s="1">
        <v>103.31301123930619</v>
      </c>
      <c r="AZ239" s="1">
        <v>111.08491161786552</v>
      </c>
      <c r="BA239" s="1">
        <v>115.13636703169645</v>
      </c>
      <c r="BB239" s="1">
        <v>108.67533574534058</v>
      </c>
      <c r="BC239" s="1">
        <v>120.5913411662186</v>
      </c>
      <c r="BD239" s="1">
        <v>125.27018412977228</v>
      </c>
      <c r="BE239" s="1">
        <v>121.60917267720504</v>
      </c>
      <c r="BF239" s="1">
        <v>131.90545172811792</v>
      </c>
      <c r="BG239" s="1"/>
    </row>
    <row r="240" spans="1:59" ht="15">
      <c r="A240" s="1" t="s">
        <v>536</v>
      </c>
      <c r="B240" s="1" t="s">
        <v>537</v>
      </c>
      <c r="C240" s="1" t="s">
        <v>66</v>
      </c>
      <c r="D240" s="1" t="s">
        <v>67</v>
      </c>
      <c r="E240" s="1"/>
      <c r="F240" s="1">
        <v>40.07</v>
      </c>
      <c r="G240" s="1">
        <v>40.590000000000003</v>
      </c>
      <c r="H240" s="1">
        <v>40.56</v>
      </c>
      <c r="I240" s="1">
        <v>39.07</v>
      </c>
      <c r="J240" s="1">
        <v>40.04</v>
      </c>
      <c r="K240" s="1">
        <v>42.34</v>
      </c>
      <c r="L240" s="1">
        <v>50.79</v>
      </c>
      <c r="M240" s="1">
        <v>45.48</v>
      </c>
      <c r="N240" s="1">
        <v>51.65</v>
      </c>
      <c r="O240" s="1">
        <v>53.37</v>
      </c>
      <c r="P240" s="1">
        <v>54.17</v>
      </c>
      <c r="Q240" s="1">
        <v>55.77</v>
      </c>
      <c r="R240" s="1">
        <v>60.76</v>
      </c>
      <c r="S240" s="1">
        <v>59.46</v>
      </c>
      <c r="T240" s="1">
        <v>60.89</v>
      </c>
      <c r="U240" s="1">
        <v>63.62</v>
      </c>
      <c r="V240" s="1">
        <v>69</v>
      </c>
      <c r="W240" s="1">
        <v>69.819999999999993</v>
      </c>
      <c r="X240" s="1">
        <v>70.239999999999995</v>
      </c>
      <c r="Y240" s="1">
        <v>71.09</v>
      </c>
      <c r="Z240" s="1">
        <v>70.61</v>
      </c>
      <c r="AA240" s="1">
        <v>70.010000000000005</v>
      </c>
      <c r="AB240" s="1">
        <v>70.88</v>
      </c>
      <c r="AC240" s="1">
        <v>74.290000000000006</v>
      </c>
      <c r="AD240" s="1">
        <v>72.7</v>
      </c>
      <c r="AE240" s="1">
        <v>72.41</v>
      </c>
      <c r="AF240" s="1">
        <v>73.8</v>
      </c>
      <c r="AG240" s="1">
        <v>72.36</v>
      </c>
      <c r="AH240" s="1">
        <v>70.91</v>
      </c>
      <c r="AI240" s="1">
        <v>79.400000000000006</v>
      </c>
      <c r="AJ240" s="1">
        <v>87.16</v>
      </c>
      <c r="AK240" s="1">
        <v>82.07</v>
      </c>
      <c r="AL240" s="1">
        <v>91.15</v>
      </c>
      <c r="AM240" s="1">
        <v>93.78</v>
      </c>
      <c r="AN240" s="1">
        <v>94.79</v>
      </c>
      <c r="AO240" s="1">
        <v>94.34</v>
      </c>
      <c r="AP240" s="1">
        <v>85.66</v>
      </c>
      <c r="AQ240" s="1">
        <v>72.209999999999994</v>
      </c>
      <c r="AR240" s="1">
        <v>78.790000000000006</v>
      </c>
      <c r="AS240" s="1">
        <v>87.9</v>
      </c>
      <c r="AT240" s="1">
        <v>88.97</v>
      </c>
      <c r="AU240" s="1">
        <v>95.26</v>
      </c>
      <c r="AV240" s="1">
        <v>93.36</v>
      </c>
      <c r="AW240" s="1">
        <v>92.74</v>
      </c>
      <c r="AX240" s="1">
        <v>101.59</v>
      </c>
      <c r="AY240" s="1">
        <v>105.66</v>
      </c>
      <c r="AZ240" s="1">
        <v>99.91</v>
      </c>
      <c r="BA240" s="1">
        <v>111.97</v>
      </c>
      <c r="BB240" s="1">
        <v>130.6</v>
      </c>
      <c r="BC240" s="1">
        <v>128.02000000000001</v>
      </c>
      <c r="BD240" s="1">
        <v>100.18</v>
      </c>
      <c r="BE240" s="1">
        <v>112.49</v>
      </c>
      <c r="BF240" s="1">
        <v>110.83</v>
      </c>
      <c r="BG240" s="1">
        <v>112.82</v>
      </c>
    </row>
    <row r="241" spans="1:59" ht="15">
      <c r="A241" s="1" t="s">
        <v>538</v>
      </c>
      <c r="B241" s="1" t="s">
        <v>539</v>
      </c>
      <c r="C241" s="1" t="s">
        <v>66</v>
      </c>
      <c r="D241" s="1" t="s">
        <v>67</v>
      </c>
      <c r="E241" s="1"/>
      <c r="F241" s="1">
        <v>21.475291931738937</v>
      </c>
      <c r="G241" s="1">
        <v>24.812833174296067</v>
      </c>
      <c r="H241" s="1">
        <v>25.385622620759893</v>
      </c>
      <c r="I241" s="1">
        <v>25.864970790753034</v>
      </c>
      <c r="J241" s="1">
        <v>27.483277638983477</v>
      </c>
      <c r="K241" s="1">
        <v>24.852049578884255</v>
      </c>
      <c r="L241" s="1">
        <v>26.056474824615055</v>
      </c>
      <c r="M241" s="1">
        <v>29.567344293092553</v>
      </c>
      <c r="N241" s="1">
        <v>28.55999570981346</v>
      </c>
      <c r="O241" s="1">
        <v>28.544629853037161</v>
      </c>
      <c r="P241" s="1">
        <v>31.171259123611406</v>
      </c>
      <c r="Q241" s="1">
        <v>32.551616432917136</v>
      </c>
      <c r="R241" s="1">
        <v>30.935421775434811</v>
      </c>
      <c r="S241" s="1">
        <v>33.980389616810655</v>
      </c>
      <c r="T241" s="1">
        <v>34.877204629821271</v>
      </c>
      <c r="U241" s="1">
        <v>36.520004948741274</v>
      </c>
      <c r="V241" s="1">
        <v>34.226428638296156</v>
      </c>
      <c r="W241" s="1">
        <v>36.688579327266176</v>
      </c>
      <c r="X241" s="1">
        <v>36.409042132904474</v>
      </c>
      <c r="Y241" s="1">
        <v>39.83890331879563</v>
      </c>
      <c r="Z241" s="1">
        <v>40.361047461045871</v>
      </c>
      <c r="AA241" s="1">
        <v>43.2700484594925</v>
      </c>
      <c r="AB241" s="1">
        <v>43.380485591329332</v>
      </c>
      <c r="AC241" s="1">
        <v>43.773710459959382</v>
      </c>
      <c r="AD241" s="1">
        <v>49.261441083644236</v>
      </c>
      <c r="AE241" s="1">
        <v>53.298351941580449</v>
      </c>
      <c r="AF241" s="1">
        <v>52.197756849643618</v>
      </c>
      <c r="AG241" s="1">
        <v>53.22202943220254</v>
      </c>
      <c r="AH241" s="1">
        <v>53.371036263850606</v>
      </c>
      <c r="AI241" s="1">
        <v>59.506231826240594</v>
      </c>
      <c r="AJ241" s="1">
        <v>62.254536142363392</v>
      </c>
      <c r="AK241" s="1">
        <v>65.024612852643529</v>
      </c>
      <c r="AL241" s="1">
        <v>67.177825862245939</v>
      </c>
      <c r="AM241" s="1">
        <v>68.194547882891527</v>
      </c>
      <c r="AN241" s="1">
        <v>68.511930543352278</v>
      </c>
      <c r="AO241" s="1">
        <v>80.785279113369526</v>
      </c>
      <c r="AP241" s="1">
        <v>74.591938740492907</v>
      </c>
      <c r="AQ241" s="1">
        <v>81.222689802242229</v>
      </c>
      <c r="AR241" s="1">
        <v>80.806994779037623</v>
      </c>
      <c r="AS241" s="1">
        <v>79.024884418224516</v>
      </c>
      <c r="AT241" s="1">
        <v>81.525890340401432</v>
      </c>
      <c r="AU241" s="1">
        <v>89.841844375802708</v>
      </c>
      <c r="AV241" s="1">
        <v>94.362216219199496</v>
      </c>
      <c r="AW241" s="1">
        <v>95.420087194965561</v>
      </c>
      <c r="AX241" s="1">
        <v>99.771056423895047</v>
      </c>
      <c r="AY241" s="1">
        <v>104.80885638113941</v>
      </c>
      <c r="AZ241" s="1">
        <v>101.82538789491193</v>
      </c>
      <c r="BA241" s="1">
        <v>100.83739507214995</v>
      </c>
      <c r="BB241" s="1">
        <v>109.4282950761865</v>
      </c>
      <c r="BC241" s="1">
        <v>108.79215125297728</v>
      </c>
      <c r="BD241" s="1">
        <v>112.54038973883995</v>
      </c>
      <c r="BE241" s="1">
        <v>115.04908237130431</v>
      </c>
      <c r="BF241" s="1">
        <v>117.23709641808505</v>
      </c>
      <c r="BG241" s="1"/>
    </row>
    <row r="242" spans="1:59" ht="15">
      <c r="A242" s="1" t="s">
        <v>540</v>
      </c>
      <c r="B242" s="1" t="s">
        <v>541</v>
      </c>
      <c r="C242" s="1" t="s">
        <v>66</v>
      </c>
      <c r="D242" s="1" t="s">
        <v>67</v>
      </c>
      <c r="E242" s="1"/>
      <c r="F242" s="1">
        <v>152.26</v>
      </c>
      <c r="G242" s="1">
        <v>139.88999999999999</v>
      </c>
      <c r="H242" s="1">
        <v>147.93</v>
      </c>
      <c r="I242" s="1">
        <v>145.26</v>
      </c>
      <c r="J242" s="1">
        <v>151.01</v>
      </c>
      <c r="K242" s="1">
        <v>168.28</v>
      </c>
      <c r="L242" s="1">
        <v>175.81</v>
      </c>
      <c r="M242" s="1">
        <v>162.78</v>
      </c>
      <c r="N242" s="1">
        <v>162.1</v>
      </c>
      <c r="O242" s="1">
        <v>144.51</v>
      </c>
      <c r="P242" s="1">
        <v>148.06</v>
      </c>
      <c r="Q242" s="1">
        <v>161.44999999999999</v>
      </c>
      <c r="R242" s="1">
        <v>152</v>
      </c>
      <c r="S242" s="1">
        <v>162.88</v>
      </c>
      <c r="T242" s="1">
        <v>172.74</v>
      </c>
      <c r="U242" s="1">
        <v>169.37</v>
      </c>
      <c r="V242" s="1">
        <v>162.91</v>
      </c>
      <c r="W242" s="1">
        <v>140.80000000000001</v>
      </c>
      <c r="X242" s="1">
        <v>139.83000000000001</v>
      </c>
      <c r="Y242" s="1">
        <v>151.4</v>
      </c>
      <c r="Z242" s="1">
        <v>146.84</v>
      </c>
      <c r="AA242" s="1">
        <v>115.34</v>
      </c>
      <c r="AB242" s="1">
        <v>117.84</v>
      </c>
      <c r="AC242" s="1">
        <v>118.27</v>
      </c>
      <c r="AD242" s="1">
        <v>116</v>
      </c>
      <c r="AE242" s="1">
        <v>125.85</v>
      </c>
      <c r="AF242" s="1">
        <v>109.73</v>
      </c>
      <c r="AG242" s="1">
        <v>99.38</v>
      </c>
      <c r="AH242" s="1">
        <v>99.36</v>
      </c>
      <c r="AI242" s="1">
        <v>97.91</v>
      </c>
      <c r="AJ242" s="1">
        <v>96.75</v>
      </c>
      <c r="AK242" s="1">
        <v>96.67</v>
      </c>
      <c r="AL242" s="1">
        <v>145.54</v>
      </c>
      <c r="AM242" s="1">
        <v>108.24</v>
      </c>
      <c r="AN242" s="1">
        <v>97.22</v>
      </c>
      <c r="AO242" s="1">
        <v>97.67</v>
      </c>
      <c r="AP242" s="1">
        <v>96.07</v>
      </c>
      <c r="AQ242" s="1">
        <v>93.7</v>
      </c>
      <c r="AR242" s="1">
        <v>95.48</v>
      </c>
      <c r="AS242" s="1">
        <v>94.1</v>
      </c>
      <c r="AT242" s="1">
        <v>94.79</v>
      </c>
      <c r="AU242" s="1">
        <v>98.03</v>
      </c>
      <c r="AV242" s="1">
        <v>96.41</v>
      </c>
      <c r="AW242" s="1">
        <v>97</v>
      </c>
      <c r="AX242" s="1">
        <v>97.24</v>
      </c>
      <c r="AY242" s="1">
        <v>105.76</v>
      </c>
      <c r="AZ242" s="1">
        <v>144.07</v>
      </c>
      <c r="BA242" s="1">
        <v>141.19</v>
      </c>
      <c r="BB242" s="1">
        <v>141.09</v>
      </c>
      <c r="BC242" s="1">
        <v>140.79</v>
      </c>
      <c r="BD242" s="1">
        <v>141.72999999999999</v>
      </c>
      <c r="BE242" s="1">
        <v>139.02000000000001</v>
      </c>
      <c r="BF242" s="1">
        <v>138.77000000000001</v>
      </c>
      <c r="BG242" s="1">
        <v>139.63</v>
      </c>
    </row>
    <row r="243" spans="1:59" ht="15">
      <c r="A243" s="1" t="s">
        <v>542</v>
      </c>
      <c r="B243" s="1" t="s">
        <v>543</v>
      </c>
      <c r="C243" s="1" t="s">
        <v>66</v>
      </c>
      <c r="D243" s="1" t="s">
        <v>67</v>
      </c>
      <c r="E243" s="1"/>
      <c r="F243" s="1">
        <v>34.250111569466988</v>
      </c>
      <c r="G243" s="1">
        <v>34.062235855780528</v>
      </c>
      <c r="H243" s="1">
        <v>35.41699525683002</v>
      </c>
      <c r="I243" s="1">
        <v>36.227979526552211</v>
      </c>
      <c r="J243" s="1">
        <v>34.812783185787787</v>
      </c>
      <c r="K243" s="1">
        <v>34.39661167380158</v>
      </c>
      <c r="L243" s="1">
        <v>37.439004755046703</v>
      </c>
      <c r="M243" s="1">
        <v>39.235288885918962</v>
      </c>
      <c r="N243" s="1">
        <v>40.613452280610694</v>
      </c>
      <c r="O243" s="1">
        <v>42.425872170340149</v>
      </c>
      <c r="P243" s="1">
        <v>42.533264012160146</v>
      </c>
      <c r="Q243" s="1">
        <v>40.749461278584327</v>
      </c>
      <c r="R243" s="1">
        <v>44.115202311830096</v>
      </c>
      <c r="S243" s="1">
        <v>42.602657550287212</v>
      </c>
      <c r="T243" s="1">
        <v>46.808811511350825</v>
      </c>
      <c r="U243" s="1">
        <v>45.903026694018095</v>
      </c>
      <c r="V243" s="1">
        <v>49.719547512378377</v>
      </c>
      <c r="W243" s="1">
        <v>51.546097253099759</v>
      </c>
      <c r="X243" s="1">
        <v>49.154971209033292</v>
      </c>
      <c r="Y243" s="1">
        <v>50.796815472806792</v>
      </c>
      <c r="Z243" s="1">
        <v>53.860650598594113</v>
      </c>
      <c r="AA243" s="1">
        <v>53.107266193016208</v>
      </c>
      <c r="AB243" s="1">
        <v>58.470756113319545</v>
      </c>
      <c r="AC243" s="1">
        <v>59.69677764320452</v>
      </c>
      <c r="AD243" s="1">
        <v>60.883225294706506</v>
      </c>
      <c r="AE243" s="1">
        <v>61.300558243542035</v>
      </c>
      <c r="AF243" s="1">
        <v>60.403817363747066</v>
      </c>
      <c r="AG243" s="1">
        <v>65.894603770439815</v>
      </c>
      <c r="AH243" s="1">
        <v>70.429400979497828</v>
      </c>
      <c r="AI243" s="1">
        <v>71.622782547807375</v>
      </c>
      <c r="AJ243" s="1">
        <v>73.355435209224282</v>
      </c>
      <c r="AK243" s="1">
        <v>75.286286374890238</v>
      </c>
      <c r="AL243" s="1">
        <v>77.805818285762911</v>
      </c>
      <c r="AM243" s="1">
        <v>79.566362205302653</v>
      </c>
      <c r="AN243" s="1">
        <v>82.062319493115481</v>
      </c>
      <c r="AO243" s="1">
        <v>85.162821434733672</v>
      </c>
      <c r="AP243" s="1">
        <v>85.331368016632126</v>
      </c>
      <c r="AQ243" s="1">
        <v>88.075561608412031</v>
      </c>
      <c r="AR243" s="1">
        <v>92.752319022486788</v>
      </c>
      <c r="AS243" s="1">
        <v>91.565368737208843</v>
      </c>
      <c r="AT243" s="1">
        <v>92.982598749269187</v>
      </c>
      <c r="AU243" s="1">
        <v>85.3439361746494</v>
      </c>
      <c r="AV243" s="1">
        <v>95.753692213335384</v>
      </c>
      <c r="AW243" s="1">
        <v>94.245074820421408</v>
      </c>
      <c r="AX243" s="1">
        <v>100.50332631927552</v>
      </c>
      <c r="AY243" s="1">
        <v>105.25159886030363</v>
      </c>
      <c r="AZ243" s="1">
        <v>114.32459256346121</v>
      </c>
      <c r="BA243" s="1">
        <v>116.50423530170741</v>
      </c>
      <c r="BB243" s="1">
        <v>113.49471990641278</v>
      </c>
      <c r="BC243" s="1">
        <v>122.95110402920861</v>
      </c>
      <c r="BD243" s="1">
        <v>131.13686177873885</v>
      </c>
      <c r="BE243" s="1">
        <v>132.76677470818584</v>
      </c>
      <c r="BF243" s="1">
        <v>137.73851336738838</v>
      </c>
      <c r="BG243" s="1"/>
    </row>
    <row r="244" spans="1:59" ht="15">
      <c r="A244" s="1" t="s">
        <v>544</v>
      </c>
      <c r="B244" s="1" t="s">
        <v>545</v>
      </c>
      <c r="C244" s="1" t="s">
        <v>66</v>
      </c>
      <c r="D244" s="1" t="s">
        <v>67</v>
      </c>
      <c r="E244" s="1"/>
      <c r="F244" s="1">
        <v>29.73712500543115</v>
      </c>
      <c r="G244" s="1">
        <v>31.071053146484893</v>
      </c>
      <c r="H244" s="1">
        <v>32.294622213326129</v>
      </c>
      <c r="I244" s="1">
        <v>33.114591574642169</v>
      </c>
      <c r="J244" s="1">
        <v>33.269613252862882</v>
      </c>
      <c r="K244" s="1">
        <v>33.999706612691817</v>
      </c>
      <c r="L244" s="1">
        <v>37.018085040128788</v>
      </c>
      <c r="M244" s="1">
        <v>36.396345946833854</v>
      </c>
      <c r="N244" s="1">
        <v>39.166310477379</v>
      </c>
      <c r="O244" s="1">
        <v>41.03973830563676</v>
      </c>
      <c r="P244" s="1">
        <v>41.54814081778531</v>
      </c>
      <c r="Q244" s="1">
        <v>40.584440540930196</v>
      </c>
      <c r="R244" s="1">
        <v>40.106860310569296</v>
      </c>
      <c r="S244" s="1">
        <v>44.263376414657714</v>
      </c>
      <c r="T244" s="1">
        <v>44.206372814713887</v>
      </c>
      <c r="U244" s="1">
        <v>43.175540178277508</v>
      </c>
      <c r="V244" s="1">
        <v>43.173436690964394</v>
      </c>
      <c r="W244" s="1">
        <v>43.356121895730432</v>
      </c>
      <c r="X244" s="1">
        <v>42.61346702119058</v>
      </c>
      <c r="Y244" s="1">
        <v>43.666835870913125</v>
      </c>
      <c r="Z244" s="1">
        <v>46.120822169850037</v>
      </c>
      <c r="AA244" s="1">
        <v>45.451396646600848</v>
      </c>
      <c r="AB244" s="1">
        <v>44.750874955231239</v>
      </c>
      <c r="AC244" s="1">
        <v>45.655887029808945</v>
      </c>
      <c r="AD244" s="1">
        <v>49.092103224335233</v>
      </c>
      <c r="AE244" s="1">
        <v>51.442266464449496</v>
      </c>
      <c r="AF244" s="1">
        <v>51.526965812860141</v>
      </c>
      <c r="AG244" s="1">
        <v>56.108087294488534</v>
      </c>
      <c r="AH244" s="1">
        <v>58.512700547267514</v>
      </c>
      <c r="AI244" s="1">
        <v>58.88346510784617</v>
      </c>
      <c r="AJ244" s="1">
        <v>64.103603681240401</v>
      </c>
      <c r="AK244" s="1">
        <v>63.521282067294017</v>
      </c>
      <c r="AL244" s="1">
        <v>66.290961398511826</v>
      </c>
      <c r="AM244" s="1">
        <v>68.319704257039106</v>
      </c>
      <c r="AN244" s="1">
        <v>69.045024632532332</v>
      </c>
      <c r="AO244" s="1">
        <v>74.674150666579365</v>
      </c>
      <c r="AP244" s="1">
        <v>75.532423591868934</v>
      </c>
      <c r="AQ244" s="1">
        <v>78.70050048047834</v>
      </c>
      <c r="AR244" s="1">
        <v>81.568540575586482</v>
      </c>
      <c r="AS244" s="1">
        <v>82.60321105243581</v>
      </c>
      <c r="AT244" s="1">
        <v>84.945799710396813</v>
      </c>
      <c r="AU244" s="1">
        <v>88.162647227447422</v>
      </c>
      <c r="AV244" s="1">
        <v>91.577674652396126</v>
      </c>
      <c r="AW244" s="1">
        <v>95.548664707755719</v>
      </c>
      <c r="AX244" s="1">
        <v>100.47779375134181</v>
      </c>
      <c r="AY244" s="1">
        <v>103.97354154090242</v>
      </c>
      <c r="AZ244" s="1">
        <v>101.24651285379166</v>
      </c>
      <c r="BA244" s="1">
        <v>108.70093154036338</v>
      </c>
      <c r="BB244" s="1">
        <v>107.33350194576339</v>
      </c>
      <c r="BC244" s="1">
        <v>117.18983560455727</v>
      </c>
      <c r="BD244" s="1">
        <v>116.51529076380842</v>
      </c>
      <c r="BE244" s="1">
        <v>123.5534625333763</v>
      </c>
      <c r="BF244" s="1">
        <v>128.29413642031002</v>
      </c>
      <c r="BG244" s="1"/>
    </row>
    <row r="245" spans="1:59" ht="15">
      <c r="A245" s="1" t="s">
        <v>546</v>
      </c>
      <c r="B245" s="1" t="s">
        <v>547</v>
      </c>
      <c r="C245" s="1" t="s">
        <v>66</v>
      </c>
      <c r="D245" s="1" t="s">
        <v>67</v>
      </c>
      <c r="E245" s="1"/>
      <c r="F245" s="1">
        <v>221.91</v>
      </c>
      <c r="G245" s="1">
        <v>202.93</v>
      </c>
      <c r="H245" s="1">
        <v>218.33</v>
      </c>
      <c r="I245" s="1">
        <v>209.4</v>
      </c>
      <c r="J245" s="1">
        <v>230.63</v>
      </c>
      <c r="K245" s="1">
        <v>218.79</v>
      </c>
      <c r="L245" s="1">
        <v>213.65</v>
      </c>
      <c r="M245" s="1">
        <v>235.03</v>
      </c>
      <c r="N245" s="1">
        <v>226.8</v>
      </c>
      <c r="O245" s="1">
        <v>233.83</v>
      </c>
      <c r="P245" s="1">
        <v>220.66</v>
      </c>
      <c r="Q245" s="1">
        <v>238.07</v>
      </c>
      <c r="R245" s="1">
        <v>199.13</v>
      </c>
      <c r="S245" s="1">
        <v>199.1</v>
      </c>
      <c r="T245" s="1">
        <v>191.03</v>
      </c>
      <c r="U245" s="1">
        <v>220.57</v>
      </c>
      <c r="V245" s="1">
        <v>193.53</v>
      </c>
      <c r="W245" s="1">
        <v>167.45</v>
      </c>
      <c r="X245" s="1">
        <v>173.48</v>
      </c>
      <c r="Y245" s="1">
        <v>167.79</v>
      </c>
      <c r="Z245" s="1">
        <v>144.43</v>
      </c>
      <c r="AA245" s="1">
        <v>138.12</v>
      </c>
      <c r="AB245" s="1">
        <v>116.08</v>
      </c>
      <c r="AC245" s="1">
        <v>105.3</v>
      </c>
      <c r="AD245" s="1">
        <v>111.78</v>
      </c>
      <c r="AE245" s="1">
        <v>117.79</v>
      </c>
      <c r="AF245" s="1">
        <v>119.58</v>
      </c>
      <c r="AG245" s="1">
        <v>125.64</v>
      </c>
      <c r="AH245" s="1">
        <v>126.28</v>
      </c>
      <c r="AI245" s="1">
        <v>141.86000000000001</v>
      </c>
      <c r="AJ245" s="1">
        <v>136.51</v>
      </c>
      <c r="AK245" s="1">
        <v>136.66999999999999</v>
      </c>
      <c r="AL245" s="1">
        <v>132.61000000000001</v>
      </c>
      <c r="AM245" s="1">
        <v>144.86000000000001</v>
      </c>
      <c r="AN245" s="1">
        <v>138.03</v>
      </c>
      <c r="AO245" s="1">
        <v>142.13</v>
      </c>
      <c r="AP245" s="1">
        <v>137.03</v>
      </c>
      <c r="AQ245" s="1">
        <v>114.06</v>
      </c>
      <c r="AR245" s="1">
        <v>123.81</v>
      </c>
      <c r="AS245" s="1">
        <v>132.28</v>
      </c>
      <c r="AT245" s="1">
        <v>110.62</v>
      </c>
      <c r="AU245" s="1">
        <v>133.71</v>
      </c>
      <c r="AV245" s="1">
        <v>103.98</v>
      </c>
      <c r="AW245" s="1">
        <v>95.48</v>
      </c>
      <c r="AX245" s="1">
        <v>89.19</v>
      </c>
      <c r="AY245" s="1">
        <v>115.33</v>
      </c>
      <c r="AZ245" s="1">
        <v>112.8</v>
      </c>
      <c r="BA245" s="1">
        <v>67.239999999999995</v>
      </c>
      <c r="BB245" s="1">
        <v>61.3</v>
      </c>
      <c r="BC245" s="1">
        <v>60.26</v>
      </c>
      <c r="BD245" s="1">
        <v>60.38</v>
      </c>
      <c r="BE245" s="1">
        <v>61.27</v>
      </c>
      <c r="BF245" s="1">
        <v>60.78</v>
      </c>
      <c r="BG245" s="1">
        <v>61.59</v>
      </c>
    </row>
    <row r="246" spans="1:59" ht="15">
      <c r="A246" s="1" t="s">
        <v>548</v>
      </c>
      <c r="B246" s="1" t="s">
        <v>549</v>
      </c>
      <c r="C246" s="1" t="s">
        <v>66</v>
      </c>
      <c r="D246" s="1" t="s">
        <v>67</v>
      </c>
      <c r="E246" s="1"/>
      <c r="F246" s="1">
        <v>24.29</v>
      </c>
      <c r="G246" s="1">
        <v>27.51</v>
      </c>
      <c r="H246" s="1">
        <v>37.6</v>
      </c>
      <c r="I246" s="1">
        <v>36.020000000000003</v>
      </c>
      <c r="J246" s="1">
        <v>33.83</v>
      </c>
      <c r="K246" s="1">
        <v>25.18</v>
      </c>
      <c r="L246" s="1">
        <v>29.01</v>
      </c>
      <c r="M246" s="1">
        <v>29.42</v>
      </c>
      <c r="N246" s="1">
        <v>23.47</v>
      </c>
      <c r="O246" s="1">
        <v>33.909999999999997</v>
      </c>
      <c r="P246" s="1">
        <v>50.27</v>
      </c>
      <c r="Q246" s="1">
        <v>38.729999999999997</v>
      </c>
      <c r="R246" s="1">
        <v>48.11</v>
      </c>
      <c r="S246" s="1">
        <v>48.24</v>
      </c>
      <c r="T246" s="1">
        <v>58.96</v>
      </c>
      <c r="U246" s="1">
        <v>45.3</v>
      </c>
      <c r="V246" s="1">
        <v>50.45</v>
      </c>
      <c r="W246" s="1">
        <v>45.06</v>
      </c>
      <c r="X246" s="1">
        <v>46.45</v>
      </c>
      <c r="Y246" s="1">
        <v>57.8</v>
      </c>
      <c r="Z246" s="1">
        <v>49.54</v>
      </c>
      <c r="AA246" s="1">
        <v>41.19</v>
      </c>
      <c r="AB246" s="1">
        <v>59</v>
      </c>
      <c r="AC246" s="1">
        <v>52.79</v>
      </c>
      <c r="AD246" s="1">
        <v>63.18</v>
      </c>
      <c r="AE246" s="1">
        <v>57.25</v>
      </c>
      <c r="AF246" s="1">
        <v>64.12</v>
      </c>
      <c r="AG246" s="1">
        <v>42.69</v>
      </c>
      <c r="AH246" s="1">
        <v>57.74</v>
      </c>
      <c r="AI246" s="1">
        <v>74.7</v>
      </c>
      <c r="AJ246" s="1">
        <v>97.61</v>
      </c>
      <c r="AK246" s="1">
        <v>76.36</v>
      </c>
      <c r="AL246" s="1">
        <v>86.31</v>
      </c>
      <c r="AM246" s="1">
        <v>56.1</v>
      </c>
      <c r="AN246" s="1">
        <v>52.55</v>
      </c>
      <c r="AO246" s="1">
        <v>110.27</v>
      </c>
      <c r="AP246" s="1">
        <v>66.349999999999994</v>
      </c>
      <c r="AQ246" s="1">
        <v>88.62</v>
      </c>
      <c r="AR246" s="1">
        <v>99.67</v>
      </c>
      <c r="AS246" s="1">
        <v>78.290000000000006</v>
      </c>
      <c r="AT246" s="1">
        <v>61.73</v>
      </c>
      <c r="AU246" s="1">
        <v>63.91</v>
      </c>
      <c r="AV246" s="1">
        <v>112.53</v>
      </c>
      <c r="AW246" s="1">
        <v>91.68</v>
      </c>
      <c r="AX246" s="1">
        <v>101.47</v>
      </c>
      <c r="AY246" s="1">
        <v>106.85</v>
      </c>
      <c r="AZ246" s="1">
        <v>103.81</v>
      </c>
      <c r="BA246" s="1">
        <v>109.23</v>
      </c>
      <c r="BB246" s="1">
        <v>105</v>
      </c>
      <c r="BC246" s="1">
        <v>104.39</v>
      </c>
      <c r="BD246" s="1">
        <v>103.76</v>
      </c>
      <c r="BE246" s="1">
        <v>118.8</v>
      </c>
      <c r="BF246" s="1">
        <v>116.7</v>
      </c>
      <c r="BG246" s="1">
        <v>105.01</v>
      </c>
    </row>
    <row r="247" spans="1:59" ht="15">
      <c r="A247" s="1" t="s">
        <v>550</v>
      </c>
      <c r="B247" s="1" t="s">
        <v>551</v>
      </c>
      <c r="C247" s="1" t="s">
        <v>66</v>
      </c>
      <c r="D247" s="1" t="s">
        <v>67</v>
      </c>
      <c r="E247" s="1"/>
      <c r="F247" s="1">
        <v>31.85</v>
      </c>
      <c r="G247" s="1">
        <v>32.520000000000003</v>
      </c>
      <c r="H247" s="1">
        <v>34.19</v>
      </c>
      <c r="I247" s="1">
        <v>35.32</v>
      </c>
      <c r="J247" s="1">
        <v>34.39</v>
      </c>
      <c r="K247" s="1">
        <v>37.950000000000003</v>
      </c>
      <c r="L247" s="1">
        <v>38.89</v>
      </c>
      <c r="M247" s="1">
        <v>41.15</v>
      </c>
      <c r="N247" s="1">
        <v>39.78</v>
      </c>
      <c r="O247" s="1">
        <v>43.12</v>
      </c>
      <c r="P247" s="1">
        <v>45.64</v>
      </c>
      <c r="Q247" s="1">
        <v>47.56</v>
      </c>
      <c r="R247" s="1">
        <v>42.17</v>
      </c>
      <c r="S247" s="1">
        <v>47.33</v>
      </c>
      <c r="T247" s="1">
        <v>50.19</v>
      </c>
      <c r="U247" s="1">
        <v>55.31</v>
      </c>
      <c r="V247" s="1">
        <v>54.3</v>
      </c>
      <c r="W247" s="1">
        <v>57.62</v>
      </c>
      <c r="X247" s="1">
        <v>58.11</v>
      </c>
      <c r="Y247" s="1">
        <v>60.36</v>
      </c>
      <c r="Z247" s="1">
        <v>59.5</v>
      </c>
      <c r="AA247" s="1">
        <v>63.96</v>
      </c>
      <c r="AB247" s="1">
        <v>62.65</v>
      </c>
      <c r="AC247" s="1">
        <v>64.69</v>
      </c>
      <c r="AD247" s="1">
        <v>65.69</v>
      </c>
      <c r="AE247" s="1">
        <v>70.72</v>
      </c>
      <c r="AF247" s="1">
        <v>70.97</v>
      </c>
      <c r="AG247" s="1">
        <v>77.27</v>
      </c>
      <c r="AH247" s="1">
        <v>71.44</v>
      </c>
      <c r="AI247" s="1">
        <v>78.66</v>
      </c>
      <c r="AJ247" s="1">
        <v>78.510000000000005</v>
      </c>
      <c r="AK247" s="1">
        <v>79.62</v>
      </c>
      <c r="AL247" s="1">
        <v>79.489999999999995</v>
      </c>
      <c r="AM247" s="1">
        <v>79.400000000000006</v>
      </c>
      <c r="AN247" s="1">
        <v>81.34</v>
      </c>
      <c r="AO247" s="1">
        <v>87.87</v>
      </c>
      <c r="AP247" s="1">
        <v>83.82</v>
      </c>
      <c r="AQ247" s="1">
        <v>95.32</v>
      </c>
      <c r="AR247" s="1">
        <v>89.44</v>
      </c>
      <c r="AS247" s="1">
        <v>95.56</v>
      </c>
      <c r="AT247" s="1">
        <v>87.99</v>
      </c>
      <c r="AU247" s="1">
        <v>96.32</v>
      </c>
      <c r="AV247" s="1">
        <v>94.33</v>
      </c>
      <c r="AW247" s="1">
        <v>95.09</v>
      </c>
      <c r="AX247" s="1">
        <v>101.68</v>
      </c>
      <c r="AY247" s="1">
        <v>103.23</v>
      </c>
      <c r="AZ247" s="1">
        <v>95.56</v>
      </c>
      <c r="BA247" s="1">
        <v>101.07</v>
      </c>
      <c r="BB247" s="1">
        <v>103.49</v>
      </c>
      <c r="BC247" s="1">
        <v>105.22</v>
      </c>
      <c r="BD247" s="1">
        <v>110.18</v>
      </c>
      <c r="BE247" s="1">
        <v>112.95</v>
      </c>
      <c r="BF247" s="1">
        <v>115.14</v>
      </c>
      <c r="BG247" s="1">
        <v>110.6</v>
      </c>
    </row>
    <row r="248" spans="1:59" ht="15">
      <c r="A248" s="1" t="s">
        <v>552</v>
      </c>
      <c r="B248" s="1" t="s">
        <v>553</v>
      </c>
      <c r="C248" s="1" t="s">
        <v>66</v>
      </c>
      <c r="D248" s="1" t="s">
        <v>67</v>
      </c>
      <c r="E248" s="1"/>
      <c r="F248" s="1">
        <v>104.8</v>
      </c>
      <c r="G248" s="1">
        <v>105.32</v>
      </c>
      <c r="H248" s="1">
        <v>105.84</v>
      </c>
      <c r="I248" s="1">
        <v>115.29</v>
      </c>
      <c r="J248" s="1">
        <v>115.45</v>
      </c>
      <c r="K248" s="1">
        <v>115.62</v>
      </c>
      <c r="L248" s="1">
        <v>104.24</v>
      </c>
      <c r="M248" s="1">
        <v>96.88</v>
      </c>
      <c r="N248" s="1">
        <v>87.59</v>
      </c>
      <c r="O248" s="1">
        <v>79.7</v>
      </c>
      <c r="P248" s="1">
        <v>107.7</v>
      </c>
      <c r="Q248" s="1">
        <v>54.62</v>
      </c>
      <c r="R248" s="1">
        <v>48.36</v>
      </c>
      <c r="S248" s="1">
        <v>126.7</v>
      </c>
      <c r="T248" s="1">
        <v>60.43</v>
      </c>
      <c r="U248" s="1">
        <v>49.13</v>
      </c>
      <c r="V248" s="1">
        <v>68.69</v>
      </c>
      <c r="W248" s="1">
        <v>129.63999999999999</v>
      </c>
      <c r="X248" s="1">
        <v>136.26</v>
      </c>
      <c r="Y248" s="1">
        <v>131.22999999999999</v>
      </c>
      <c r="Z248" s="1">
        <v>129.5</v>
      </c>
      <c r="AA248" s="1">
        <v>87.19</v>
      </c>
      <c r="AB248" s="1">
        <v>92.63</v>
      </c>
      <c r="AC248" s="1">
        <v>94.63</v>
      </c>
      <c r="AD248" s="1">
        <v>95.81</v>
      </c>
      <c r="AE248" s="1">
        <v>95</v>
      </c>
      <c r="AF248" s="1">
        <v>86.3</v>
      </c>
      <c r="AG248" s="1">
        <v>78.23</v>
      </c>
      <c r="AH248" s="1">
        <v>82.17</v>
      </c>
      <c r="AI248" s="1">
        <v>72.98</v>
      </c>
      <c r="AJ248" s="1">
        <v>110.34</v>
      </c>
      <c r="AK248" s="1">
        <v>90.21</v>
      </c>
      <c r="AL248" s="1">
        <v>81.09</v>
      </c>
      <c r="AM248" s="1">
        <v>78.209999999999994</v>
      </c>
      <c r="AN248" s="1">
        <v>84.95</v>
      </c>
      <c r="AO248" s="1">
        <v>86.44</v>
      </c>
      <c r="AP248" s="1">
        <v>85.49</v>
      </c>
      <c r="AQ248" s="1">
        <v>88.71</v>
      </c>
      <c r="AR248" s="1">
        <v>85.9</v>
      </c>
      <c r="AS248" s="1">
        <v>93.82</v>
      </c>
      <c r="AT248" s="1">
        <v>90.91</v>
      </c>
      <c r="AU248" s="1">
        <v>95.97</v>
      </c>
      <c r="AV248" s="1">
        <v>99.22</v>
      </c>
      <c r="AW248" s="1">
        <v>97.92</v>
      </c>
      <c r="AX248" s="1">
        <v>100.51</v>
      </c>
      <c r="AY248" s="1">
        <v>101.56</v>
      </c>
      <c r="AZ248" s="1">
        <v>103.77</v>
      </c>
      <c r="BA248" s="1">
        <v>103.66</v>
      </c>
      <c r="BB248" s="1">
        <v>104.54</v>
      </c>
      <c r="BC248" s="1">
        <v>103.99</v>
      </c>
      <c r="BD248" s="1">
        <v>105.25</v>
      </c>
      <c r="BE248" s="1">
        <v>107.32</v>
      </c>
      <c r="BF248" s="1">
        <v>111.05</v>
      </c>
      <c r="BG248" s="1">
        <v>110.82</v>
      </c>
    </row>
    <row r="249" spans="1:59" ht="15">
      <c r="A249" s="1" t="s">
        <v>554</v>
      </c>
      <c r="B249" s="1" t="s">
        <v>555</v>
      </c>
      <c r="C249" s="1" t="s">
        <v>66</v>
      </c>
      <c r="D249" s="1" t="s">
        <v>67</v>
      </c>
      <c r="E249" s="1"/>
      <c r="F249" s="1">
        <v>26.29</v>
      </c>
      <c r="G249" s="1">
        <v>27.54</v>
      </c>
      <c r="H249" s="1">
        <v>30.44</v>
      </c>
      <c r="I249" s="1">
        <v>30.8</v>
      </c>
      <c r="J249" s="1">
        <v>31.61</v>
      </c>
      <c r="K249" s="1">
        <v>35.49</v>
      </c>
      <c r="L249" s="1">
        <v>34.31</v>
      </c>
      <c r="M249" s="1">
        <v>32.979999999999997</v>
      </c>
      <c r="N249" s="1">
        <v>34.450000000000003</v>
      </c>
      <c r="O249" s="1">
        <v>36.01</v>
      </c>
      <c r="P249" s="1">
        <v>35.46</v>
      </c>
      <c r="Q249" s="1">
        <v>36.69</v>
      </c>
      <c r="R249" s="1">
        <v>39.1</v>
      </c>
      <c r="S249" s="1">
        <v>38.93</v>
      </c>
      <c r="T249" s="1">
        <v>43.32</v>
      </c>
      <c r="U249" s="1">
        <v>44.94</v>
      </c>
      <c r="V249" s="1">
        <v>47.4</v>
      </c>
      <c r="W249" s="1">
        <v>47.83</v>
      </c>
      <c r="X249" s="1">
        <v>50.7</v>
      </c>
      <c r="Y249" s="1">
        <v>47.69</v>
      </c>
      <c r="Z249" s="1">
        <v>49.49</v>
      </c>
      <c r="AA249" s="1">
        <v>51.34</v>
      </c>
      <c r="AB249" s="1">
        <v>54.07</v>
      </c>
      <c r="AC249" s="1">
        <v>55.41</v>
      </c>
      <c r="AD249" s="1">
        <v>57.17</v>
      </c>
      <c r="AE249" s="1">
        <v>59.38</v>
      </c>
      <c r="AF249" s="1">
        <v>58.91</v>
      </c>
      <c r="AG249" s="1">
        <v>56.93</v>
      </c>
      <c r="AH249" s="1">
        <v>60.42</v>
      </c>
      <c r="AI249" s="1">
        <v>61.79</v>
      </c>
      <c r="AJ249" s="1">
        <v>63.27</v>
      </c>
      <c r="AK249" s="1">
        <v>60.47</v>
      </c>
      <c r="AL249" s="1">
        <v>60.39</v>
      </c>
      <c r="AM249" s="1">
        <v>58</v>
      </c>
      <c r="AN249" s="1">
        <v>63.22</v>
      </c>
      <c r="AO249" s="1">
        <v>66.489999999999995</v>
      </c>
      <c r="AP249" s="1">
        <v>62.41</v>
      </c>
      <c r="AQ249" s="1">
        <v>68.05</v>
      </c>
      <c r="AR249" s="1">
        <v>67.099999999999994</v>
      </c>
      <c r="AS249" s="1">
        <v>65.8</v>
      </c>
      <c r="AT249" s="1">
        <v>73.790000000000006</v>
      </c>
      <c r="AU249" s="1">
        <v>94.52</v>
      </c>
      <c r="AV249" s="1">
        <v>79.53</v>
      </c>
      <c r="AW249" s="1">
        <v>96.07</v>
      </c>
      <c r="AX249" s="1">
        <v>97.24</v>
      </c>
      <c r="AY249" s="1">
        <v>106.68</v>
      </c>
      <c r="AZ249" s="1">
        <v>109.06</v>
      </c>
      <c r="BA249" s="1">
        <v>109.57</v>
      </c>
      <c r="BB249" s="1">
        <v>111.63</v>
      </c>
      <c r="BC249" s="1">
        <v>130.36000000000001</v>
      </c>
      <c r="BD249" s="1">
        <v>140.35</v>
      </c>
      <c r="BE249" s="1">
        <v>149.72999999999999</v>
      </c>
      <c r="BF249" s="1">
        <v>173.88</v>
      </c>
      <c r="BG249" s="1">
        <v>189.24</v>
      </c>
    </row>
    <row r="250" spans="1:59" ht="15">
      <c r="A250" s="1" t="s">
        <v>556</v>
      </c>
      <c r="B250" s="1" t="s">
        <v>557</v>
      </c>
      <c r="C250" s="1" t="s">
        <v>66</v>
      </c>
      <c r="D250" s="1" t="s">
        <v>67</v>
      </c>
      <c r="E250" s="1"/>
      <c r="F250" s="1">
        <v>36.33</v>
      </c>
      <c r="G250" s="1">
        <v>36.369999999999997</v>
      </c>
      <c r="H250" s="1">
        <v>41.23</v>
      </c>
      <c r="I250" s="1">
        <v>42.63</v>
      </c>
      <c r="J250" s="1">
        <v>37.4</v>
      </c>
      <c r="K250" s="1">
        <v>38.840000000000003</v>
      </c>
      <c r="L250" s="1">
        <v>45.53</v>
      </c>
      <c r="M250" s="1">
        <v>48.34</v>
      </c>
      <c r="N250" s="1">
        <v>55.5</v>
      </c>
      <c r="O250" s="1">
        <v>69.680000000000007</v>
      </c>
      <c r="P250" s="1">
        <v>67.41</v>
      </c>
      <c r="Q250" s="1">
        <v>68.97</v>
      </c>
      <c r="R250" s="1">
        <v>69.150000000000006</v>
      </c>
      <c r="S250" s="1">
        <v>72.290000000000006</v>
      </c>
      <c r="T250" s="1">
        <v>76.92</v>
      </c>
      <c r="U250" s="1">
        <v>70.7</v>
      </c>
      <c r="V250" s="1">
        <v>70.45</v>
      </c>
      <c r="W250" s="1">
        <v>70.06</v>
      </c>
      <c r="X250" s="1">
        <v>48.78</v>
      </c>
      <c r="Y250" s="1">
        <v>48.24</v>
      </c>
      <c r="Z250" s="1">
        <v>52.77</v>
      </c>
      <c r="AA250" s="1">
        <v>58.27</v>
      </c>
      <c r="AB250" s="1">
        <v>61.34</v>
      </c>
      <c r="AC250" s="1">
        <v>57.15</v>
      </c>
      <c r="AD250" s="1">
        <v>58.39</v>
      </c>
      <c r="AE250" s="1">
        <v>59.39</v>
      </c>
      <c r="AF250" s="1">
        <v>63.2</v>
      </c>
      <c r="AG250" s="1">
        <v>66.180000000000007</v>
      </c>
      <c r="AH250" s="1">
        <v>70.34</v>
      </c>
      <c r="AI250" s="1">
        <v>72.069999999999993</v>
      </c>
      <c r="AJ250" s="1">
        <v>73.760000000000005</v>
      </c>
      <c r="AK250" s="1">
        <v>72.12</v>
      </c>
      <c r="AL250" s="1">
        <v>77.06</v>
      </c>
      <c r="AM250" s="1">
        <v>77.260000000000005</v>
      </c>
      <c r="AN250" s="1">
        <v>80.61</v>
      </c>
      <c r="AO250" s="1">
        <v>79.180000000000007</v>
      </c>
      <c r="AP250" s="1">
        <v>79.260000000000005</v>
      </c>
      <c r="AQ250" s="1">
        <v>86.27</v>
      </c>
      <c r="AR250" s="1">
        <v>91.57</v>
      </c>
      <c r="AS250" s="1">
        <v>92.54</v>
      </c>
      <c r="AT250" s="1">
        <v>98.36</v>
      </c>
      <c r="AU250" s="1">
        <v>102.05</v>
      </c>
      <c r="AV250" s="1">
        <v>102.23</v>
      </c>
      <c r="AW250" s="1">
        <v>101.55</v>
      </c>
      <c r="AX250" s="1">
        <v>100.35</v>
      </c>
      <c r="AY250" s="1">
        <v>98.09</v>
      </c>
      <c r="AZ250" s="1">
        <v>101.16</v>
      </c>
      <c r="BA250" s="1">
        <v>100.38</v>
      </c>
      <c r="BB250" s="1">
        <v>102.26</v>
      </c>
      <c r="BC250" s="1">
        <v>96.97</v>
      </c>
      <c r="BD250" s="1">
        <v>90.72</v>
      </c>
      <c r="BE250" s="1">
        <v>83.53</v>
      </c>
      <c r="BF250" s="1">
        <v>84.36</v>
      </c>
      <c r="BG250" s="1">
        <v>86.47</v>
      </c>
    </row>
    <row r="251" spans="1:59" ht="15">
      <c r="A251" s="1" t="s">
        <v>558</v>
      </c>
      <c r="B251" s="1" t="s">
        <v>559</v>
      </c>
      <c r="C251" s="1" t="s">
        <v>66</v>
      </c>
      <c r="D251" s="1" t="s">
        <v>67</v>
      </c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>
        <v>99.38</v>
      </c>
      <c r="AL251" s="1">
        <v>112.25</v>
      </c>
      <c r="AM251" s="1">
        <v>81.23</v>
      </c>
      <c r="AN251" s="1">
        <v>85.81</v>
      </c>
      <c r="AO251" s="1">
        <v>75.17</v>
      </c>
      <c r="AP251" s="1">
        <v>85.09</v>
      </c>
      <c r="AQ251" s="1">
        <v>69.239999999999995</v>
      </c>
      <c r="AR251" s="1">
        <v>63.04</v>
      </c>
      <c r="AS251" s="1">
        <v>76.67</v>
      </c>
      <c r="AT251" s="1">
        <v>86.52</v>
      </c>
      <c r="AU251" s="1">
        <v>88.46</v>
      </c>
      <c r="AV251" s="1">
        <v>73.540000000000006</v>
      </c>
      <c r="AW251" s="1">
        <v>100.55</v>
      </c>
      <c r="AX251" s="1">
        <v>100.68</v>
      </c>
      <c r="AY251" s="1">
        <v>98.77</v>
      </c>
      <c r="AZ251" s="1">
        <v>88.83</v>
      </c>
      <c r="BA251" s="1">
        <v>126.88</v>
      </c>
      <c r="BB251" s="1">
        <v>117.76</v>
      </c>
      <c r="BC251" s="1">
        <v>111.53</v>
      </c>
      <c r="BD251" s="1">
        <v>150.05000000000001</v>
      </c>
      <c r="BE251" s="1">
        <v>136.16</v>
      </c>
      <c r="BF251" s="1">
        <v>162.63999999999999</v>
      </c>
      <c r="BG251" s="1">
        <v>174.14</v>
      </c>
    </row>
    <row r="252" spans="1:59" ht="15">
      <c r="A252" s="1" t="s">
        <v>560</v>
      </c>
      <c r="B252" s="1" t="s">
        <v>561</v>
      </c>
      <c r="C252" s="1" t="s">
        <v>66</v>
      </c>
      <c r="D252" s="1" t="s">
        <v>67</v>
      </c>
      <c r="E252" s="1"/>
      <c r="F252" s="1">
        <v>22.704501622033561</v>
      </c>
      <c r="G252" s="1">
        <v>23.559199088099227</v>
      </c>
      <c r="H252" s="1">
        <v>24.466487127114288</v>
      </c>
      <c r="I252" s="1">
        <v>25.582262675316475</v>
      </c>
      <c r="J252" s="1">
        <v>27.508232388054044</v>
      </c>
      <c r="K252" s="1">
        <v>28.885322911151302</v>
      </c>
      <c r="L252" s="1">
        <v>29.725131144084809</v>
      </c>
      <c r="M252" s="1">
        <v>29.764299887077922</v>
      </c>
      <c r="N252" s="1">
        <v>30.115441171060777</v>
      </c>
      <c r="O252" s="1">
        <v>31.771971533799082</v>
      </c>
      <c r="P252" s="1">
        <v>33.173830764574369</v>
      </c>
      <c r="Q252" s="1">
        <v>32.990145070968858</v>
      </c>
      <c r="R252" s="1">
        <v>34.734065648025663</v>
      </c>
      <c r="S252" s="1">
        <v>36.237660329145811</v>
      </c>
      <c r="T252" s="1">
        <v>36.847968189520266</v>
      </c>
      <c r="U252" s="1">
        <v>37.742636599277887</v>
      </c>
      <c r="V252" s="1">
        <v>38.664453680266924</v>
      </c>
      <c r="W252" s="1">
        <v>41.406145245514743</v>
      </c>
      <c r="X252" s="1">
        <v>42.160096883112836</v>
      </c>
      <c r="Y252" s="1">
        <v>42.74526252537953</v>
      </c>
      <c r="Z252" s="1">
        <v>45.114826962366301</v>
      </c>
      <c r="AA252" s="1">
        <v>48.170879594546122</v>
      </c>
      <c r="AB252" s="1">
        <v>49.346195711600437</v>
      </c>
      <c r="AC252" s="1">
        <v>53.216929390355332</v>
      </c>
      <c r="AD252" s="1">
        <v>53.242506577817366</v>
      </c>
      <c r="AE252" s="1">
        <v>53.604074377856783</v>
      </c>
      <c r="AF252" s="1">
        <v>55.671237502400608</v>
      </c>
      <c r="AG252" s="1">
        <v>57.102943318000484</v>
      </c>
      <c r="AH252" s="1">
        <v>57.767679239974413</v>
      </c>
      <c r="AI252" s="1">
        <v>60.098440452834886</v>
      </c>
      <c r="AJ252" s="1">
        <v>61.015332926863756</v>
      </c>
      <c r="AK252" s="1">
        <v>64.965655712286619</v>
      </c>
      <c r="AL252" s="1">
        <v>66.771274835410225</v>
      </c>
      <c r="AM252" s="1">
        <v>67.86209653260336</v>
      </c>
      <c r="AN252" s="1">
        <v>71.097354920830327</v>
      </c>
      <c r="AO252" s="1">
        <v>74.870725224745541</v>
      </c>
      <c r="AP252" s="1">
        <v>77.195521061127835</v>
      </c>
      <c r="AQ252" s="1">
        <v>77.772722516261922</v>
      </c>
      <c r="AR252" s="1">
        <v>81.056562392167947</v>
      </c>
      <c r="AS252" s="1">
        <v>84.142737297684633</v>
      </c>
      <c r="AT252" s="1">
        <v>87.399415711154475</v>
      </c>
      <c r="AU252" s="1">
        <v>90.932263335917426</v>
      </c>
      <c r="AV252" s="1">
        <v>92.567348985526664</v>
      </c>
      <c r="AW252" s="1">
        <v>97.758884241747552</v>
      </c>
      <c r="AX252" s="1">
        <v>99.852064662035133</v>
      </c>
      <c r="AY252" s="1">
        <v>102.3752729112809</v>
      </c>
      <c r="AZ252" s="1">
        <v>106.76446716278245</v>
      </c>
      <c r="BA252" s="1">
        <v>112.56799315805389</v>
      </c>
      <c r="BB252" s="1">
        <v>112.22490861732174</v>
      </c>
      <c r="BC252" s="1">
        <v>115.70089233592809</v>
      </c>
      <c r="BD252" s="1">
        <v>123.38522143885507</v>
      </c>
      <c r="BE252" s="1">
        <v>123.51857978674303</v>
      </c>
      <c r="BF252" s="1">
        <v>129.23245604841514</v>
      </c>
      <c r="BG252" s="1"/>
    </row>
    <row r="253" spans="1:59" ht="15">
      <c r="A253" s="1" t="s">
        <v>562</v>
      </c>
      <c r="B253" s="1" t="s">
        <v>563</v>
      </c>
      <c r="C253" s="1" t="s">
        <v>66</v>
      </c>
      <c r="D253" s="1" t="s">
        <v>67</v>
      </c>
      <c r="E253" s="1"/>
      <c r="F253" s="1">
        <v>32.299999999999997</v>
      </c>
      <c r="G253" s="1">
        <v>34.1</v>
      </c>
      <c r="H253" s="1">
        <v>33.15</v>
      </c>
      <c r="I253" s="1">
        <v>35.07</v>
      </c>
      <c r="J253" s="1">
        <v>36.31</v>
      </c>
      <c r="K253" s="1">
        <v>37.44</v>
      </c>
      <c r="L253" s="1">
        <v>30.62</v>
      </c>
      <c r="M253" s="1">
        <v>31.95</v>
      </c>
      <c r="N253" s="1">
        <v>37.840000000000003</v>
      </c>
      <c r="O253" s="1">
        <v>40.35</v>
      </c>
      <c r="P253" s="1">
        <v>37.700000000000003</v>
      </c>
      <c r="Q253" s="1">
        <v>34.619999999999997</v>
      </c>
      <c r="R253" s="1">
        <v>40.630000000000003</v>
      </c>
      <c r="S253" s="1">
        <v>44.84</v>
      </c>
      <c r="T253" s="1">
        <v>43.09</v>
      </c>
      <c r="U253" s="1">
        <v>48.88</v>
      </c>
      <c r="V253" s="1">
        <v>38.43</v>
      </c>
      <c r="W253" s="1">
        <v>37.590000000000003</v>
      </c>
      <c r="X253" s="1">
        <v>41.61</v>
      </c>
      <c r="Y253" s="1">
        <v>40.56</v>
      </c>
      <c r="Z253" s="1">
        <v>49.15</v>
      </c>
      <c r="AA253" s="1">
        <v>46.97</v>
      </c>
      <c r="AB253" s="1">
        <v>43.18</v>
      </c>
      <c r="AC253" s="1">
        <v>45.06</v>
      </c>
      <c r="AD253" s="1">
        <v>45.86</v>
      </c>
      <c r="AE253" s="1">
        <v>45.33</v>
      </c>
      <c r="AF253" s="1">
        <v>47.05</v>
      </c>
      <c r="AG253" s="1">
        <v>52.14</v>
      </c>
      <c r="AH253" s="1">
        <v>54.82</v>
      </c>
      <c r="AI253" s="1">
        <v>48.55</v>
      </c>
      <c r="AJ253" s="1">
        <v>48.73</v>
      </c>
      <c r="AK253" s="1">
        <v>57.58</v>
      </c>
      <c r="AL253" s="1">
        <v>58.87</v>
      </c>
      <c r="AM253" s="1">
        <v>56.66</v>
      </c>
      <c r="AN253" s="1">
        <v>64.31</v>
      </c>
      <c r="AO253" s="1">
        <v>76.36</v>
      </c>
      <c r="AP253" s="1">
        <v>76.77</v>
      </c>
      <c r="AQ253" s="1">
        <v>73.39</v>
      </c>
      <c r="AR253" s="1">
        <v>84.85</v>
      </c>
      <c r="AS253" s="1">
        <v>70.260000000000005</v>
      </c>
      <c r="AT253" s="1">
        <v>68.989999999999995</v>
      </c>
      <c r="AU253" s="1">
        <v>65.66</v>
      </c>
      <c r="AV253" s="1">
        <v>77.16</v>
      </c>
      <c r="AW253" s="1">
        <v>97.07</v>
      </c>
      <c r="AX253" s="1">
        <v>97.72</v>
      </c>
      <c r="AY253" s="1">
        <v>105.21</v>
      </c>
      <c r="AZ253" s="1">
        <v>107.62</v>
      </c>
      <c r="BA253" s="1">
        <v>119.28</v>
      </c>
      <c r="BB253" s="1">
        <v>135.29</v>
      </c>
      <c r="BC253" s="1">
        <v>142.53</v>
      </c>
      <c r="BD253" s="1">
        <v>159.77000000000001</v>
      </c>
      <c r="BE253" s="1">
        <v>160.01</v>
      </c>
      <c r="BF253" s="1">
        <v>177.91</v>
      </c>
      <c r="BG253" s="1">
        <v>187.97</v>
      </c>
    </row>
    <row r="254" spans="1:59" ht="15">
      <c r="A254" s="1" t="s">
        <v>564</v>
      </c>
      <c r="B254" s="1" t="s">
        <v>565</v>
      </c>
      <c r="C254" s="1" t="s">
        <v>66</v>
      </c>
      <c r="D254" s="1" t="s">
        <v>67</v>
      </c>
      <c r="E254" s="1"/>
      <c r="F254" s="1">
        <v>43.51</v>
      </c>
      <c r="G254" s="1">
        <v>43.91</v>
      </c>
      <c r="H254" s="1">
        <v>45.78</v>
      </c>
      <c r="I254" s="1">
        <v>44.03</v>
      </c>
      <c r="J254" s="1">
        <v>48.07</v>
      </c>
      <c r="K254" s="1">
        <v>46.97</v>
      </c>
      <c r="L254" s="1">
        <v>49.51</v>
      </c>
      <c r="M254" s="1">
        <v>51.53</v>
      </c>
      <c r="N254" s="1">
        <v>52.14</v>
      </c>
      <c r="O254" s="1">
        <v>49.5</v>
      </c>
      <c r="P254" s="1">
        <v>56.68</v>
      </c>
      <c r="Q254" s="1">
        <v>56.44</v>
      </c>
      <c r="R254" s="1">
        <v>60.4</v>
      </c>
      <c r="S254" s="1">
        <v>55.07</v>
      </c>
      <c r="T254" s="1">
        <v>62.48</v>
      </c>
      <c r="U254" s="1">
        <v>62.33</v>
      </c>
      <c r="V254" s="1">
        <v>67.88</v>
      </c>
      <c r="W254" s="1">
        <v>68.61</v>
      </c>
      <c r="X254" s="1">
        <v>76.22</v>
      </c>
      <c r="Y254" s="1">
        <v>68.52</v>
      </c>
      <c r="Z254" s="1">
        <v>78.989999999999995</v>
      </c>
      <c r="AA254" s="1">
        <v>79.67</v>
      </c>
      <c r="AB254" s="1">
        <v>58.01</v>
      </c>
      <c r="AC254" s="1">
        <v>75.44</v>
      </c>
      <c r="AD254" s="1">
        <v>80.64</v>
      </c>
      <c r="AE254" s="1">
        <v>73.59</v>
      </c>
      <c r="AF254" s="1">
        <v>73.930000000000007</v>
      </c>
      <c r="AG254" s="1">
        <v>62.7</v>
      </c>
      <c r="AH254" s="1">
        <v>74.06</v>
      </c>
      <c r="AI254" s="1">
        <v>79.37</v>
      </c>
      <c r="AJ254" s="1">
        <v>77.23</v>
      </c>
      <c r="AK254" s="1">
        <v>86.99</v>
      </c>
      <c r="AL254" s="1">
        <v>74.17</v>
      </c>
      <c r="AM254" s="1">
        <v>93.28</v>
      </c>
      <c r="AN254" s="1">
        <v>79.56</v>
      </c>
      <c r="AO254" s="1">
        <v>88.26</v>
      </c>
      <c r="AP254" s="1">
        <v>92.4</v>
      </c>
      <c r="AQ254" s="1">
        <v>91.41</v>
      </c>
      <c r="AR254" s="1">
        <v>92.19</v>
      </c>
      <c r="AS254" s="1">
        <v>94.66</v>
      </c>
      <c r="AT254" s="1">
        <v>92.25</v>
      </c>
      <c r="AU254" s="1">
        <v>88.47</v>
      </c>
      <c r="AV254" s="1">
        <v>92.34</v>
      </c>
      <c r="AW254" s="1">
        <v>103.81</v>
      </c>
      <c r="AX254" s="1">
        <v>100.01</v>
      </c>
      <c r="AY254" s="1">
        <v>96.18</v>
      </c>
      <c r="AZ254" s="1">
        <v>102.85</v>
      </c>
      <c r="BA254" s="1">
        <v>101.07</v>
      </c>
      <c r="BB254" s="1">
        <v>105.55</v>
      </c>
      <c r="BC254" s="1">
        <v>105.48</v>
      </c>
      <c r="BD254" s="1">
        <v>101.47</v>
      </c>
      <c r="BE254" s="1">
        <v>100.54</v>
      </c>
      <c r="BF254" s="1">
        <v>108.53</v>
      </c>
      <c r="BG254" s="1">
        <v>115.66</v>
      </c>
    </row>
    <row r="255" spans="1:59" ht="15">
      <c r="A255" s="1" t="s">
        <v>566</v>
      </c>
      <c r="B255" s="1" t="s">
        <v>567</v>
      </c>
      <c r="C255" s="1" t="s">
        <v>66</v>
      </c>
      <c r="D255" s="1" t="s">
        <v>67</v>
      </c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>
        <v>83.27</v>
      </c>
      <c r="AL255" s="1">
        <v>80.75</v>
      </c>
      <c r="AM255" s="1">
        <v>78.5</v>
      </c>
      <c r="AN255" s="1">
        <v>81.67</v>
      </c>
      <c r="AO255" s="1">
        <v>74.88</v>
      </c>
      <c r="AP255" s="1">
        <v>75.41</v>
      </c>
      <c r="AQ255" s="1">
        <v>75.260000000000005</v>
      </c>
      <c r="AR255" s="1">
        <v>75.44</v>
      </c>
      <c r="AS255" s="1">
        <v>75.84</v>
      </c>
      <c r="AT255" s="1">
        <v>78.290000000000006</v>
      </c>
      <c r="AU255" s="1">
        <v>82.5</v>
      </c>
      <c r="AV255" s="1">
        <v>83.18</v>
      </c>
      <c r="AW255" s="1">
        <v>92.55</v>
      </c>
      <c r="AX255" s="1">
        <v>100.16</v>
      </c>
      <c r="AY255" s="1">
        <v>107.28</v>
      </c>
      <c r="AZ255" s="1">
        <v>109.51</v>
      </c>
      <c r="BA255" s="1">
        <v>116.72</v>
      </c>
      <c r="BB255" s="1">
        <v>117.72</v>
      </c>
      <c r="BC255" s="1">
        <v>124.93</v>
      </c>
      <c r="BD255" s="1">
        <v>129.25</v>
      </c>
      <c r="BE255" s="1">
        <v>137.24</v>
      </c>
      <c r="BF255" s="1">
        <v>144.76</v>
      </c>
      <c r="BG255" s="1">
        <v>154.53</v>
      </c>
    </row>
    <row r="256" spans="1:59" ht="15">
      <c r="A256" s="1" t="s">
        <v>568</v>
      </c>
      <c r="B256" s="1" t="s">
        <v>569</v>
      </c>
      <c r="C256" s="1" t="s">
        <v>66</v>
      </c>
      <c r="D256" s="1" t="s">
        <v>67</v>
      </c>
      <c r="E256" s="1"/>
      <c r="F256" s="1">
        <v>78.75</v>
      </c>
      <c r="G256" s="1">
        <v>81.3</v>
      </c>
      <c r="H256" s="1">
        <v>78.790000000000006</v>
      </c>
      <c r="I256" s="1">
        <v>82.26</v>
      </c>
      <c r="J256" s="1">
        <v>75.7</v>
      </c>
      <c r="K256" s="1">
        <v>72.78</v>
      </c>
      <c r="L256" s="1">
        <v>67.739999999999995</v>
      </c>
      <c r="M256" s="1">
        <v>71.02</v>
      </c>
      <c r="N256" s="1">
        <v>72.510000000000005</v>
      </c>
      <c r="O256" s="1">
        <v>69.010000000000005</v>
      </c>
      <c r="P256" s="1">
        <v>73.97</v>
      </c>
      <c r="Q256" s="1">
        <v>69.25</v>
      </c>
      <c r="R256" s="1">
        <v>71.099999999999994</v>
      </c>
      <c r="S256" s="1">
        <v>64.790000000000006</v>
      </c>
      <c r="T256" s="1">
        <v>60.87</v>
      </c>
      <c r="U256" s="1">
        <v>71.41</v>
      </c>
      <c r="V256" s="1">
        <v>70.040000000000006</v>
      </c>
      <c r="W256" s="1">
        <v>81.38</v>
      </c>
      <c r="X256" s="1">
        <v>78.2</v>
      </c>
      <c r="Y256" s="1">
        <v>76.13</v>
      </c>
      <c r="Z256" s="1">
        <v>83.08</v>
      </c>
      <c r="AA256" s="1">
        <v>83</v>
      </c>
      <c r="AB256" s="1">
        <v>88.86</v>
      </c>
      <c r="AC256" s="1">
        <v>107.06</v>
      </c>
      <c r="AD256" s="1">
        <v>124.51</v>
      </c>
      <c r="AE256" s="1">
        <v>119.02</v>
      </c>
      <c r="AF256" s="1">
        <v>97.39</v>
      </c>
      <c r="AG256" s="1">
        <v>138.41999999999999</v>
      </c>
      <c r="AH256" s="1">
        <v>125.49</v>
      </c>
      <c r="AI256" s="1">
        <v>138.51</v>
      </c>
      <c r="AJ256" s="1">
        <v>118.65</v>
      </c>
      <c r="AK256" s="1">
        <v>141.04</v>
      </c>
      <c r="AL256" s="1">
        <v>121.36</v>
      </c>
      <c r="AM256" s="1">
        <v>76.290000000000006</v>
      </c>
      <c r="AN256" s="1">
        <v>101.04</v>
      </c>
      <c r="AO256" s="1">
        <v>94.62</v>
      </c>
      <c r="AP256" s="1">
        <v>75.33</v>
      </c>
      <c r="AQ256" s="1">
        <v>82.8</v>
      </c>
      <c r="AR256" s="1">
        <v>80.010000000000005</v>
      </c>
      <c r="AS256" s="1">
        <v>83.65</v>
      </c>
      <c r="AT256" s="1">
        <v>88.07</v>
      </c>
      <c r="AU256" s="1">
        <v>92.4</v>
      </c>
      <c r="AV256" s="1">
        <v>95.97</v>
      </c>
      <c r="AW256" s="1">
        <v>90.48</v>
      </c>
      <c r="AX256" s="1">
        <v>104.07</v>
      </c>
      <c r="AY256" s="1">
        <v>105.45</v>
      </c>
      <c r="AZ256" s="1">
        <v>107.99</v>
      </c>
      <c r="BA256" s="1">
        <v>108.46</v>
      </c>
      <c r="BB256" s="1">
        <v>112.25</v>
      </c>
      <c r="BC256" s="1">
        <v>119.81</v>
      </c>
      <c r="BD256" s="1">
        <v>113.39</v>
      </c>
      <c r="BE256" s="1">
        <v>110.09</v>
      </c>
      <c r="BF256" s="1">
        <v>109.87</v>
      </c>
      <c r="BG256" s="1">
        <v>115.8</v>
      </c>
    </row>
    <row r="257" spans="1:59" ht="15">
      <c r="A257" s="1" t="s">
        <v>570</v>
      </c>
      <c r="B257" s="1" t="s">
        <v>571</v>
      </c>
      <c r="C257" s="1" t="s">
        <v>66</v>
      </c>
      <c r="D257" s="1" t="s">
        <v>67</v>
      </c>
      <c r="E257" s="1"/>
      <c r="F257" s="1">
        <v>36.340000000000003</v>
      </c>
      <c r="G257" s="1">
        <v>36.47</v>
      </c>
      <c r="H257" s="1">
        <v>38.58</v>
      </c>
      <c r="I257" s="1">
        <v>40.47</v>
      </c>
      <c r="J257" s="1">
        <v>43.49</v>
      </c>
      <c r="K257" s="1">
        <v>44.61</v>
      </c>
      <c r="L257" s="1">
        <v>46.55</v>
      </c>
      <c r="M257" s="1">
        <v>47.49</v>
      </c>
      <c r="N257" s="1">
        <v>49.1</v>
      </c>
      <c r="O257" s="1">
        <v>52.13</v>
      </c>
      <c r="P257" s="1">
        <v>51.37</v>
      </c>
      <c r="Q257" s="1">
        <v>49.48</v>
      </c>
      <c r="R257" s="1">
        <v>50.4</v>
      </c>
      <c r="S257" s="1">
        <v>52.93</v>
      </c>
      <c r="T257" s="1">
        <v>55.33</v>
      </c>
      <c r="U257" s="1">
        <v>51.17</v>
      </c>
      <c r="V257" s="1">
        <v>60.81</v>
      </c>
      <c r="W257" s="1">
        <v>59.83</v>
      </c>
      <c r="X257" s="1">
        <v>61.18</v>
      </c>
      <c r="Y257" s="1">
        <v>60.94</v>
      </c>
      <c r="Z257" s="1">
        <v>59.93</v>
      </c>
      <c r="AA257" s="1">
        <v>60.86</v>
      </c>
      <c r="AB257" s="1">
        <v>59.46</v>
      </c>
      <c r="AC257" s="1">
        <v>59.85</v>
      </c>
      <c r="AD257" s="1">
        <v>65.2</v>
      </c>
      <c r="AE257" s="1">
        <v>71.209999999999994</v>
      </c>
      <c r="AF257" s="1">
        <v>73.97</v>
      </c>
      <c r="AG257" s="1">
        <v>78.72</v>
      </c>
      <c r="AH257" s="1">
        <v>77.510000000000005</v>
      </c>
      <c r="AI257" s="1">
        <v>76.34</v>
      </c>
      <c r="AJ257" s="1">
        <v>81.48</v>
      </c>
      <c r="AK257" s="1">
        <v>79.510000000000005</v>
      </c>
      <c r="AL257" s="1">
        <v>77.569999999999993</v>
      </c>
      <c r="AM257" s="1">
        <v>82.65</v>
      </c>
      <c r="AN257" s="1">
        <v>82.39</v>
      </c>
      <c r="AO257" s="1">
        <v>85.25</v>
      </c>
      <c r="AP257" s="1">
        <v>89.64</v>
      </c>
      <c r="AQ257" s="1">
        <v>90.74</v>
      </c>
      <c r="AR257" s="1">
        <v>93.61</v>
      </c>
      <c r="AS257" s="1">
        <v>98.8</v>
      </c>
      <c r="AT257" s="1">
        <v>97.23</v>
      </c>
      <c r="AU257" s="1">
        <v>89.69</v>
      </c>
      <c r="AV257" s="1">
        <v>91.24</v>
      </c>
      <c r="AW257" s="1">
        <v>96.02</v>
      </c>
      <c r="AX257" s="1">
        <v>102.21</v>
      </c>
      <c r="AY257" s="1">
        <v>101.77</v>
      </c>
      <c r="AZ257" s="1">
        <v>104.94</v>
      </c>
      <c r="BA257" s="1">
        <v>109.66</v>
      </c>
      <c r="BB257" s="1">
        <v>102.65</v>
      </c>
      <c r="BC257" s="1">
        <v>95.25</v>
      </c>
      <c r="BD257" s="1">
        <v>103.86</v>
      </c>
      <c r="BE257" s="1">
        <v>96.96</v>
      </c>
      <c r="BF257" s="1">
        <v>103.38</v>
      </c>
      <c r="BG257" s="1">
        <v>102.59</v>
      </c>
    </row>
    <row r="258" spans="1:59" ht="15">
      <c r="A258" s="1" t="s">
        <v>572</v>
      </c>
      <c r="B258" s="1" t="s">
        <v>573</v>
      </c>
      <c r="C258" s="1" t="s">
        <v>66</v>
      </c>
      <c r="D258" s="1" t="s">
        <v>67</v>
      </c>
      <c r="E258" s="1"/>
      <c r="F258" s="1">
        <v>1.58</v>
      </c>
      <c r="G258" s="1">
        <v>3.55</v>
      </c>
      <c r="H258" s="1">
        <v>3.94</v>
      </c>
      <c r="I258" s="1"/>
      <c r="J258" s="1"/>
      <c r="K258" s="1">
        <v>58.17</v>
      </c>
      <c r="L258" s="1">
        <v>68.45</v>
      </c>
      <c r="M258" s="1">
        <v>68.45</v>
      </c>
      <c r="N258" s="1">
        <v>67.66</v>
      </c>
      <c r="O258" s="1">
        <v>67.16</v>
      </c>
      <c r="P258" s="1">
        <v>79.150000000000006</v>
      </c>
      <c r="Q258" s="1">
        <v>81.63</v>
      </c>
      <c r="R258" s="1">
        <v>86.61</v>
      </c>
      <c r="S258" s="1">
        <v>88.31</v>
      </c>
      <c r="T258" s="1">
        <v>95.36</v>
      </c>
      <c r="U258" s="1">
        <v>97.93</v>
      </c>
      <c r="V258" s="1">
        <v>102.5</v>
      </c>
      <c r="W258" s="1">
        <v>107.63</v>
      </c>
      <c r="X258" s="1">
        <v>112.21</v>
      </c>
      <c r="Y258" s="1">
        <v>121.75</v>
      </c>
      <c r="Z258" s="1">
        <v>128.72999999999999</v>
      </c>
      <c r="AA258" s="1">
        <v>132.30000000000001</v>
      </c>
      <c r="AB258" s="1">
        <v>133.31</v>
      </c>
      <c r="AC258" s="1">
        <v>135.94999999999999</v>
      </c>
      <c r="AD258" s="1">
        <v>136.94999999999999</v>
      </c>
      <c r="AE258" s="1">
        <v>140.84</v>
      </c>
      <c r="AF258" s="1">
        <v>140.68</v>
      </c>
      <c r="AG258" s="1">
        <v>144.25</v>
      </c>
      <c r="AH258" s="1">
        <v>108.68</v>
      </c>
      <c r="AI258" s="1">
        <v>41.54</v>
      </c>
      <c r="AJ258" s="1">
        <v>79.09</v>
      </c>
      <c r="AK258" s="1">
        <v>87.92</v>
      </c>
      <c r="AL258" s="1">
        <v>92.55</v>
      </c>
      <c r="AM258" s="1">
        <v>90.81</v>
      </c>
      <c r="AN258" s="1">
        <v>93.38</v>
      </c>
      <c r="AO258" s="1">
        <v>95.51</v>
      </c>
      <c r="AP258" s="1">
        <v>97.29</v>
      </c>
      <c r="AQ258" s="1">
        <v>98.78</v>
      </c>
      <c r="AR258" s="1">
        <v>96.97</v>
      </c>
      <c r="AS258" s="1">
        <v>97.62</v>
      </c>
      <c r="AT258" s="1">
        <v>98.15</v>
      </c>
      <c r="AU258" s="1">
        <v>98.64</v>
      </c>
      <c r="AV258" s="1">
        <v>98.36</v>
      </c>
      <c r="AW258" s="1">
        <v>98.99</v>
      </c>
      <c r="AX258" s="1">
        <v>100.11</v>
      </c>
      <c r="AY258" s="1">
        <v>100.9</v>
      </c>
      <c r="AZ258" s="1">
        <v>102.28</v>
      </c>
      <c r="BA258" s="1">
        <v>106.19</v>
      </c>
      <c r="BB258" s="1">
        <v>109.32</v>
      </c>
      <c r="BC258" s="1">
        <v>112.79</v>
      </c>
      <c r="BD258" s="1">
        <v>116.48</v>
      </c>
      <c r="BE258" s="1">
        <v>124.84</v>
      </c>
      <c r="BF258" s="1">
        <v>123.74</v>
      </c>
      <c r="BG258" s="1">
        <v>117.34</v>
      </c>
    </row>
    <row r="259" spans="1:59" ht="15">
      <c r="A259" s="1" t="s">
        <v>574</v>
      </c>
      <c r="B259" s="1" t="s">
        <v>575</v>
      </c>
      <c r="C259" s="1" t="s">
        <v>66</v>
      </c>
      <c r="D259" s="1" t="s">
        <v>67</v>
      </c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</row>
    <row r="260" spans="1:59" ht="15">
      <c r="A260" s="1" t="s">
        <v>576</v>
      </c>
      <c r="B260" s="1" t="s">
        <v>577</v>
      </c>
      <c r="C260" s="1" t="s">
        <v>66</v>
      </c>
      <c r="D260" s="1" t="s">
        <v>67</v>
      </c>
      <c r="E260" s="1"/>
      <c r="F260" s="1">
        <v>20.170000000000002</v>
      </c>
      <c r="G260" s="1">
        <v>21.5</v>
      </c>
      <c r="H260" s="1">
        <v>21.43</v>
      </c>
      <c r="I260" s="1">
        <v>21.74</v>
      </c>
      <c r="J260" s="1">
        <v>21.37</v>
      </c>
      <c r="K260" s="1">
        <v>19.850000000000001</v>
      </c>
      <c r="L260" s="1">
        <v>20.92</v>
      </c>
      <c r="M260" s="1">
        <v>19.670000000000002</v>
      </c>
      <c r="N260" s="1">
        <v>20.39</v>
      </c>
      <c r="O260" s="1">
        <v>22.51</v>
      </c>
      <c r="P260" s="1">
        <v>23.1</v>
      </c>
      <c r="Q260" s="1">
        <v>23.53</v>
      </c>
      <c r="R260" s="1">
        <v>24.1</v>
      </c>
      <c r="S260" s="1">
        <v>24.16</v>
      </c>
      <c r="T260" s="1">
        <v>23.03</v>
      </c>
      <c r="U260" s="1">
        <v>26.68</v>
      </c>
      <c r="V260" s="1">
        <v>25.95</v>
      </c>
      <c r="W260" s="1">
        <v>25.92</v>
      </c>
      <c r="X260" s="1">
        <v>29.02</v>
      </c>
      <c r="Y260" s="1">
        <v>30.67</v>
      </c>
      <c r="Z260" s="1">
        <v>31.84</v>
      </c>
      <c r="AA260" s="1">
        <v>35.08</v>
      </c>
      <c r="AB260" s="1">
        <v>35.54</v>
      </c>
      <c r="AC260" s="1">
        <v>37.81</v>
      </c>
      <c r="AD260" s="1">
        <v>38.1</v>
      </c>
      <c r="AE260" s="1">
        <v>39.549999999999997</v>
      </c>
      <c r="AF260" s="1">
        <v>39</v>
      </c>
      <c r="AG260" s="1">
        <v>41.6</v>
      </c>
      <c r="AH260" s="1">
        <v>44.73</v>
      </c>
      <c r="AI260" s="1">
        <v>45.76</v>
      </c>
      <c r="AJ260" s="1">
        <v>46.96</v>
      </c>
      <c r="AK260" s="1">
        <v>50.79</v>
      </c>
      <c r="AL260" s="1">
        <v>53.75</v>
      </c>
      <c r="AM260" s="1">
        <v>56.18</v>
      </c>
      <c r="AN260" s="1">
        <v>59.78</v>
      </c>
      <c r="AO260" s="1">
        <v>63.37</v>
      </c>
      <c r="AP260" s="1">
        <v>67.48</v>
      </c>
      <c r="AQ260" s="1">
        <v>69.88</v>
      </c>
      <c r="AR260" s="1">
        <v>75.94</v>
      </c>
      <c r="AS260" s="1">
        <v>80.31</v>
      </c>
      <c r="AT260" s="1">
        <v>82.33</v>
      </c>
      <c r="AU260" s="1">
        <v>88.54</v>
      </c>
      <c r="AV260" s="1">
        <v>92.29</v>
      </c>
      <c r="AW260" s="1">
        <v>97.74</v>
      </c>
      <c r="AX260" s="1">
        <v>99.46</v>
      </c>
      <c r="AY260" s="1">
        <v>102.8</v>
      </c>
      <c r="AZ260" s="1">
        <v>106.87</v>
      </c>
      <c r="BA260" s="1">
        <v>111.21</v>
      </c>
      <c r="BB260" s="1">
        <v>111.51</v>
      </c>
      <c r="BC260" s="1">
        <v>115.07</v>
      </c>
      <c r="BD260" s="1">
        <v>120.26</v>
      </c>
      <c r="BE260" s="1">
        <v>129.61000000000001</v>
      </c>
      <c r="BF260" s="1">
        <v>130.06</v>
      </c>
      <c r="BG260" s="1">
        <v>135.86000000000001</v>
      </c>
    </row>
    <row r="261" spans="1:59" ht="15">
      <c r="A261" s="1" t="s">
        <v>578</v>
      </c>
      <c r="B261" s="1" t="s">
        <v>579</v>
      </c>
      <c r="C261" s="1" t="s">
        <v>66</v>
      </c>
      <c r="D261" s="1" t="s">
        <v>67</v>
      </c>
      <c r="E261" s="1"/>
      <c r="F261" s="1">
        <v>69.959999999999994</v>
      </c>
      <c r="G261" s="1">
        <v>69.2</v>
      </c>
      <c r="H261" s="1">
        <v>76.67</v>
      </c>
      <c r="I261" s="1">
        <v>79.33</v>
      </c>
      <c r="J261" s="1">
        <v>66.12</v>
      </c>
      <c r="K261" s="1">
        <v>74.91</v>
      </c>
      <c r="L261" s="1">
        <v>86.66</v>
      </c>
      <c r="M261" s="1">
        <v>76.7</v>
      </c>
      <c r="N261" s="1">
        <v>80.77</v>
      </c>
      <c r="O261" s="1">
        <v>75.03</v>
      </c>
      <c r="P261" s="1">
        <v>80.31</v>
      </c>
      <c r="Q261" s="1">
        <v>57.86</v>
      </c>
      <c r="R261" s="1">
        <v>66.03</v>
      </c>
      <c r="S261" s="1">
        <v>85.48</v>
      </c>
      <c r="T261" s="1">
        <v>82.79</v>
      </c>
      <c r="U261" s="1">
        <v>88.31</v>
      </c>
      <c r="V261" s="1">
        <v>102.32</v>
      </c>
      <c r="W261" s="1">
        <v>107.5</v>
      </c>
      <c r="X261" s="1">
        <v>106.53</v>
      </c>
      <c r="Y261" s="1">
        <v>91.55</v>
      </c>
      <c r="Z261" s="1">
        <v>112.08</v>
      </c>
      <c r="AA261" s="1">
        <v>98.07</v>
      </c>
      <c r="AB261" s="1">
        <v>105.65</v>
      </c>
      <c r="AC261" s="1">
        <v>119.39</v>
      </c>
      <c r="AD261" s="1">
        <v>108.36</v>
      </c>
      <c r="AE261" s="1">
        <v>114.82</v>
      </c>
      <c r="AF261" s="1">
        <v>112.91</v>
      </c>
      <c r="AG261" s="1">
        <v>103.78</v>
      </c>
      <c r="AH261" s="1">
        <v>91.15</v>
      </c>
      <c r="AI261" s="1">
        <v>121.4</v>
      </c>
      <c r="AJ261" s="1">
        <v>98.46</v>
      </c>
      <c r="AK261" s="1">
        <v>95.47</v>
      </c>
      <c r="AL261" s="1">
        <v>94.4</v>
      </c>
      <c r="AM261" s="1">
        <v>94.34</v>
      </c>
      <c r="AN261" s="1">
        <v>99.29</v>
      </c>
      <c r="AO261" s="1">
        <v>102.44</v>
      </c>
      <c r="AP261" s="1">
        <v>123.38</v>
      </c>
      <c r="AQ261" s="1">
        <v>129.49</v>
      </c>
      <c r="AR261" s="1">
        <v>102.56</v>
      </c>
      <c r="AS261" s="1">
        <v>96.74</v>
      </c>
      <c r="AT261" s="1">
        <v>101.92</v>
      </c>
      <c r="AU261" s="1">
        <v>93.37</v>
      </c>
      <c r="AV261" s="1">
        <v>95.69</v>
      </c>
      <c r="AW261" s="1">
        <v>99.16</v>
      </c>
      <c r="AX261" s="1">
        <v>99.9</v>
      </c>
      <c r="AY261" s="1">
        <v>100.94</v>
      </c>
      <c r="AZ261" s="1">
        <v>101.63</v>
      </c>
      <c r="BA261" s="1">
        <v>103.13</v>
      </c>
      <c r="BB261" s="1">
        <v>104.17</v>
      </c>
      <c r="BC261" s="1">
        <v>136.69999999999999</v>
      </c>
      <c r="BD261" s="1">
        <v>129.85</v>
      </c>
      <c r="BE261" s="1">
        <v>131.55000000000001</v>
      </c>
      <c r="BF261" s="1">
        <v>141.44999999999999</v>
      </c>
      <c r="BG261" s="1">
        <v>126.16</v>
      </c>
    </row>
    <row r="262" spans="1:59" ht="15">
      <c r="A262" s="1" t="s">
        <v>580</v>
      </c>
      <c r="B262" s="1" t="s">
        <v>581</v>
      </c>
      <c r="C262" s="1" t="s">
        <v>66</v>
      </c>
      <c r="D262" s="1" t="s">
        <v>67</v>
      </c>
      <c r="E262" s="1"/>
      <c r="F262" s="1">
        <v>32.47952393860465</v>
      </c>
      <c r="G262" s="1">
        <v>33.767007549663916</v>
      </c>
      <c r="H262" s="1">
        <v>35.146912343176112</v>
      </c>
      <c r="I262" s="1">
        <v>35.784882799401835</v>
      </c>
      <c r="J262" s="1">
        <v>36.801870545712895</v>
      </c>
      <c r="K262" s="1">
        <v>37.517679221107663</v>
      </c>
      <c r="L262" s="1">
        <v>39.132435373601915</v>
      </c>
      <c r="M262" s="1">
        <v>40.12312746226111</v>
      </c>
      <c r="N262" s="1">
        <v>40.384771732163671</v>
      </c>
      <c r="O262" s="1">
        <v>41.709845793034241</v>
      </c>
      <c r="P262" s="1">
        <v>43.138655335861962</v>
      </c>
      <c r="Q262" s="1">
        <v>42.656687644507493</v>
      </c>
      <c r="R262" s="1">
        <v>45.249197872612683</v>
      </c>
      <c r="S262" s="1">
        <v>45.465431050954876</v>
      </c>
      <c r="T262" s="1">
        <v>47.019252302585194</v>
      </c>
      <c r="U262" s="1">
        <v>47.162767237981434</v>
      </c>
      <c r="V262" s="1">
        <v>48.737291937913476</v>
      </c>
      <c r="W262" s="1">
        <v>51.324301242266834</v>
      </c>
      <c r="X262" s="1">
        <v>52.494448149371479</v>
      </c>
      <c r="Y262" s="1">
        <v>52.132156770812067</v>
      </c>
      <c r="Z262" s="1">
        <v>54.976606794276194</v>
      </c>
      <c r="AA262" s="1">
        <v>57.135055244268848</v>
      </c>
      <c r="AB262" s="1">
        <v>55.978664300305972</v>
      </c>
      <c r="AC262" s="1">
        <v>60.617630404381281</v>
      </c>
      <c r="AD262" s="1">
        <v>61.674749942740625</v>
      </c>
      <c r="AE262" s="1">
        <v>61.866470728308251</v>
      </c>
      <c r="AF262" s="1">
        <v>62.628979783514737</v>
      </c>
      <c r="AG262" s="1">
        <v>63.057334056623155</v>
      </c>
      <c r="AH262" s="1">
        <v>66.030914713387688</v>
      </c>
      <c r="AI262" s="1">
        <v>68.06008449113007</v>
      </c>
      <c r="AJ262" s="1">
        <v>68.845336379031977</v>
      </c>
      <c r="AK262" s="1">
        <v>72.520218441943129</v>
      </c>
      <c r="AL262" s="1">
        <v>72.827203550710365</v>
      </c>
      <c r="AM262" s="1">
        <v>74.792914985744318</v>
      </c>
      <c r="AN262" s="1">
        <v>75.936712308899416</v>
      </c>
      <c r="AO262" s="1">
        <v>80.656833237558189</v>
      </c>
      <c r="AP262" s="1">
        <v>81.992137331463951</v>
      </c>
      <c r="AQ262" s="1">
        <v>82.834056009272658</v>
      </c>
      <c r="AR262" s="1">
        <v>85.853168949773718</v>
      </c>
      <c r="AS262" s="1">
        <v>87.852405650732479</v>
      </c>
      <c r="AT262" s="1">
        <v>89.41198024477039</v>
      </c>
      <c r="AU262" s="1">
        <v>89.737700988036735</v>
      </c>
      <c r="AV262" s="1">
        <v>92.875699265759678</v>
      </c>
      <c r="AW262" s="1">
        <v>98.340319466838793</v>
      </c>
      <c r="AX262" s="1">
        <v>99.951829879061009</v>
      </c>
      <c r="AY262" s="1">
        <v>101.7035324500668</v>
      </c>
      <c r="AZ262" s="1">
        <v>105.24482671379832</v>
      </c>
      <c r="BA262" s="1">
        <v>110.20586310049102</v>
      </c>
      <c r="BB262" s="1">
        <v>110.5324023877574</v>
      </c>
      <c r="BC262" s="1">
        <v>113.45234942739036</v>
      </c>
      <c r="BD262" s="1">
        <v>118.87519719204268</v>
      </c>
      <c r="BE262" s="1">
        <v>119.65472939487988</v>
      </c>
      <c r="BF262" s="1">
        <v>125.13180645819511</v>
      </c>
      <c r="BG262" s="1"/>
    </row>
    <row r="263" spans="1:59" ht="15">
      <c r="A263" s="1" t="s">
        <v>582</v>
      </c>
      <c r="B263" s="1" t="s">
        <v>583</v>
      </c>
      <c r="C263" s="1" t="s">
        <v>66</v>
      </c>
      <c r="D263" s="1" t="s">
        <v>67</v>
      </c>
      <c r="E263" s="1"/>
      <c r="F263" s="1">
        <v>98.09</v>
      </c>
      <c r="G263" s="1">
        <v>107.87</v>
      </c>
      <c r="H263" s="1">
        <v>109.18</v>
      </c>
      <c r="I263" s="1">
        <v>113.4</v>
      </c>
      <c r="J263" s="1">
        <v>98.02</v>
      </c>
      <c r="K263" s="1">
        <v>91.2</v>
      </c>
      <c r="L263" s="1">
        <v>86.48</v>
      </c>
      <c r="M263" s="1">
        <v>97.75</v>
      </c>
      <c r="N263" s="1">
        <v>107.21</v>
      </c>
      <c r="O263" s="1">
        <v>97.5</v>
      </c>
      <c r="P263" s="1">
        <v>115.06</v>
      </c>
      <c r="Q263" s="1">
        <v>109.3</v>
      </c>
      <c r="R263" s="1">
        <v>105.77</v>
      </c>
      <c r="S263" s="1">
        <v>112.91</v>
      </c>
      <c r="T263" s="1">
        <v>111.28</v>
      </c>
      <c r="U263" s="1">
        <v>109.79</v>
      </c>
      <c r="V263" s="1">
        <v>114.51</v>
      </c>
      <c r="W263" s="1">
        <v>106.51</v>
      </c>
      <c r="X263" s="1">
        <v>121.61</v>
      </c>
      <c r="Y263" s="1">
        <v>124.19</v>
      </c>
      <c r="Z263" s="1">
        <v>119.77</v>
      </c>
      <c r="AA263" s="1">
        <v>133.91999999999999</v>
      </c>
      <c r="AB263" s="1">
        <v>122.87</v>
      </c>
      <c r="AC263" s="1">
        <v>116.4</v>
      </c>
      <c r="AD263" s="1">
        <v>121.69</v>
      </c>
      <c r="AE263" s="1">
        <v>122.66</v>
      </c>
      <c r="AF263" s="1">
        <v>116.01</v>
      </c>
      <c r="AG263" s="1">
        <v>111.81</v>
      </c>
      <c r="AH263" s="1">
        <v>102.28</v>
      </c>
      <c r="AI263" s="1">
        <v>88.33</v>
      </c>
      <c r="AJ263" s="1">
        <v>70.09</v>
      </c>
      <c r="AK263" s="1">
        <v>70.44</v>
      </c>
      <c r="AL263" s="1">
        <v>69.13</v>
      </c>
      <c r="AM263" s="1">
        <v>68.02</v>
      </c>
      <c r="AN263" s="1">
        <v>81.62</v>
      </c>
      <c r="AO263" s="1">
        <v>86.78</v>
      </c>
      <c r="AP263" s="1">
        <v>89.44</v>
      </c>
      <c r="AQ263" s="1">
        <v>92.84</v>
      </c>
      <c r="AR263" s="1">
        <v>88.93</v>
      </c>
      <c r="AS263" s="1">
        <v>92</v>
      </c>
      <c r="AT263" s="1">
        <v>94.45</v>
      </c>
      <c r="AU263" s="1">
        <v>97.73</v>
      </c>
      <c r="AV263" s="1">
        <v>99.08</v>
      </c>
      <c r="AW263" s="1">
        <v>98.94</v>
      </c>
      <c r="AX263" s="1">
        <v>101.18</v>
      </c>
      <c r="AY263" s="1">
        <v>99.88</v>
      </c>
      <c r="AZ263" s="1">
        <v>98.89</v>
      </c>
      <c r="BA263" s="1">
        <v>102.07</v>
      </c>
      <c r="BB263" s="1">
        <v>108.11</v>
      </c>
      <c r="BC263" s="1">
        <v>108.51</v>
      </c>
      <c r="BD263" s="1">
        <v>109.38</v>
      </c>
      <c r="BE263" s="1">
        <v>105.86</v>
      </c>
      <c r="BF263" s="1">
        <v>104.25</v>
      </c>
      <c r="BG263" s="1">
        <v>107.74</v>
      </c>
    </row>
    <row r="264" spans="1:59" ht="15">
      <c r="A264" s="1" t="s">
        <v>584</v>
      </c>
      <c r="B264" s="1" t="s">
        <v>585</v>
      </c>
      <c r="C264" s="1" t="s">
        <v>66</v>
      </c>
      <c r="D264" s="1" t="s">
        <v>67</v>
      </c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</row>
    <row r="265" spans="1:59" ht="15">
      <c r="A265" s="1" t="s">
        <v>586</v>
      </c>
      <c r="B265" s="1" t="s">
        <v>587</v>
      </c>
      <c r="C265" s="1" t="s">
        <v>66</v>
      </c>
      <c r="D265" s="1" t="s">
        <v>67</v>
      </c>
      <c r="E265" s="1"/>
      <c r="F265" s="1">
        <v>30.62</v>
      </c>
      <c r="G265" s="1">
        <v>31.64</v>
      </c>
      <c r="H265" s="1">
        <v>33.159999999999997</v>
      </c>
      <c r="I265" s="1">
        <v>33.03</v>
      </c>
      <c r="J265" s="1">
        <v>34.6</v>
      </c>
      <c r="K265" s="1">
        <v>32.020000000000003</v>
      </c>
      <c r="L265" s="1">
        <v>31.74</v>
      </c>
      <c r="M265" s="1">
        <v>31.19</v>
      </c>
      <c r="N265" s="1">
        <v>31.86</v>
      </c>
      <c r="O265" s="1">
        <v>29.13</v>
      </c>
      <c r="P265" s="1">
        <v>37.630000000000003</v>
      </c>
      <c r="Q265" s="1">
        <v>36.299999999999997</v>
      </c>
      <c r="R265" s="1">
        <v>41.21</v>
      </c>
      <c r="S265" s="1">
        <v>40.92</v>
      </c>
      <c r="T265" s="1">
        <v>48.58</v>
      </c>
      <c r="U265" s="1">
        <v>47.99</v>
      </c>
      <c r="V265" s="1">
        <v>46.39</v>
      </c>
      <c r="W265" s="1">
        <v>44.29</v>
      </c>
      <c r="X265" s="1">
        <v>49.69</v>
      </c>
      <c r="Y265" s="1">
        <v>49.98</v>
      </c>
      <c r="Z265" s="1">
        <v>49.94</v>
      </c>
      <c r="AA265" s="1">
        <v>49.79</v>
      </c>
      <c r="AB265" s="1">
        <v>41.03</v>
      </c>
      <c r="AC265" s="1">
        <v>43.9</v>
      </c>
      <c r="AD265" s="1">
        <v>43.59</v>
      </c>
      <c r="AE265" s="1">
        <v>53.89</v>
      </c>
      <c r="AF265" s="1">
        <v>54.78</v>
      </c>
      <c r="AG265" s="1">
        <v>57.55</v>
      </c>
      <c r="AH265" s="1">
        <v>62.96</v>
      </c>
      <c r="AI265" s="1">
        <v>61.22</v>
      </c>
      <c r="AJ265" s="1">
        <v>52.04</v>
      </c>
      <c r="AK265" s="1">
        <v>64.89</v>
      </c>
      <c r="AL265" s="1">
        <v>68.19</v>
      </c>
      <c r="AM265" s="1">
        <v>64.400000000000006</v>
      </c>
      <c r="AN265" s="1">
        <v>67.95</v>
      </c>
      <c r="AO265" s="1">
        <v>64.36</v>
      </c>
      <c r="AP265" s="1">
        <v>70.069999999999993</v>
      </c>
      <c r="AQ265" s="1">
        <v>79.27</v>
      </c>
      <c r="AR265" s="1">
        <v>77.88</v>
      </c>
      <c r="AS265" s="1">
        <v>84.36</v>
      </c>
      <c r="AT265" s="1">
        <v>89.22</v>
      </c>
      <c r="AU265" s="1">
        <v>88.15</v>
      </c>
      <c r="AV265" s="1">
        <v>87</v>
      </c>
      <c r="AW265" s="1">
        <v>93.47</v>
      </c>
      <c r="AX265" s="1">
        <v>96.76</v>
      </c>
      <c r="AY265" s="1">
        <v>109.77</v>
      </c>
      <c r="AZ265" s="1">
        <v>121.83</v>
      </c>
      <c r="BA265" s="1">
        <v>119.16</v>
      </c>
      <c r="BB265" s="1">
        <v>120.93</v>
      </c>
      <c r="BC265" s="1">
        <v>133.97999999999999</v>
      </c>
      <c r="BD265" s="1">
        <v>121.1</v>
      </c>
      <c r="BE265" s="1">
        <v>129.31</v>
      </c>
      <c r="BF265" s="1">
        <v>123.49</v>
      </c>
      <c r="BG265" s="1">
        <v>119.81</v>
      </c>
    </row>
    <row r="266" spans="1:59" ht="15">
      <c r="A266" s="1" t="s">
        <v>588</v>
      </c>
      <c r="B266" s="1" t="s">
        <v>589</v>
      </c>
      <c r="C266" s="1" t="s">
        <v>66</v>
      </c>
      <c r="D266" s="1" t="s">
        <v>67</v>
      </c>
      <c r="E266" s="1"/>
      <c r="F266" s="1">
        <v>39.619999999999997</v>
      </c>
      <c r="G266" s="1">
        <v>40.33</v>
      </c>
      <c r="H266" s="1">
        <v>43.94</v>
      </c>
      <c r="I266" s="1">
        <v>41.13</v>
      </c>
      <c r="J266" s="1">
        <v>41.65</v>
      </c>
      <c r="K266" s="1">
        <v>45.45</v>
      </c>
      <c r="L266" s="1">
        <v>63.74</v>
      </c>
      <c r="M266" s="1">
        <v>50.44</v>
      </c>
      <c r="N266" s="1">
        <v>52.77</v>
      </c>
      <c r="O266" s="1">
        <v>51.58</v>
      </c>
      <c r="P266" s="1">
        <v>63.6</v>
      </c>
      <c r="Q266" s="1">
        <v>67.540000000000006</v>
      </c>
      <c r="R266" s="1">
        <v>52.05</v>
      </c>
      <c r="S266" s="1">
        <v>73.650000000000006</v>
      </c>
      <c r="T266" s="1">
        <v>68.34</v>
      </c>
      <c r="U266" s="1">
        <v>66.709999999999994</v>
      </c>
      <c r="V266" s="1">
        <v>71.48</v>
      </c>
      <c r="W266" s="1">
        <v>76.13</v>
      </c>
      <c r="X266" s="1">
        <v>71.739999999999995</v>
      </c>
      <c r="Y266" s="1">
        <v>78.38</v>
      </c>
      <c r="Z266" s="1">
        <v>92.96</v>
      </c>
      <c r="AA266" s="1">
        <v>76.98</v>
      </c>
      <c r="AB266" s="1">
        <v>59.41</v>
      </c>
      <c r="AC266" s="1">
        <v>68.680000000000007</v>
      </c>
      <c r="AD266" s="1">
        <v>75.66</v>
      </c>
      <c r="AE266" s="1">
        <v>76.77</v>
      </c>
      <c r="AF266" s="1">
        <v>82.78</v>
      </c>
      <c r="AG266" s="1">
        <v>85.84</v>
      </c>
      <c r="AH266" s="1">
        <v>93.67</v>
      </c>
      <c r="AI266" s="1">
        <v>83.77</v>
      </c>
      <c r="AJ266" s="1">
        <v>85.11</v>
      </c>
      <c r="AK266" s="1">
        <v>62.78</v>
      </c>
      <c r="AL266" s="1">
        <v>80.010000000000005</v>
      </c>
      <c r="AM266" s="1">
        <v>90.67</v>
      </c>
      <c r="AN266" s="1">
        <v>73.09</v>
      </c>
      <c r="AO266" s="1">
        <v>95.33</v>
      </c>
      <c r="AP266" s="1">
        <v>94.97</v>
      </c>
      <c r="AQ266" s="1">
        <v>88.17</v>
      </c>
      <c r="AR266" s="1">
        <v>95.2</v>
      </c>
      <c r="AS266" s="1">
        <v>102.47</v>
      </c>
      <c r="AT266" s="1">
        <v>93.97</v>
      </c>
      <c r="AU266" s="1">
        <v>102.54</v>
      </c>
      <c r="AV266" s="1">
        <v>99.01</v>
      </c>
      <c r="AW266" s="1">
        <v>100.66</v>
      </c>
      <c r="AX266" s="1">
        <v>105.53</v>
      </c>
      <c r="AY266" s="1">
        <v>93.81</v>
      </c>
      <c r="AZ266" s="1">
        <v>93.11</v>
      </c>
      <c r="BA266" s="1">
        <v>113.15</v>
      </c>
      <c r="BB266" s="1">
        <v>109.08</v>
      </c>
      <c r="BC266" s="1">
        <v>107.72</v>
      </c>
      <c r="BD266" s="1">
        <v>107.46</v>
      </c>
      <c r="BE266" s="1">
        <v>112.36</v>
      </c>
      <c r="BF266" s="1">
        <v>116.52</v>
      </c>
      <c r="BG266" s="1">
        <v>123.82</v>
      </c>
    </row>
    <row r="267" spans="1:59" ht="15">
      <c r="A267" s="1" t="s">
        <v>590</v>
      </c>
      <c r="B267" s="1" t="s">
        <v>591</v>
      </c>
      <c r="C267" s="1" t="s">
        <v>66</v>
      </c>
      <c r="D267" s="1" t="s">
        <v>67</v>
      </c>
      <c r="E267" s="1"/>
      <c r="F267" s="1">
        <v>27.97</v>
      </c>
      <c r="G267" s="1">
        <v>27.72</v>
      </c>
      <c r="H267" s="1">
        <v>26.75</v>
      </c>
      <c r="I267" s="1">
        <v>29.28</v>
      </c>
      <c r="J267" s="1">
        <v>29.8</v>
      </c>
      <c r="K267" s="1">
        <v>33.130000000000003</v>
      </c>
      <c r="L267" s="1">
        <v>32.909999999999997</v>
      </c>
      <c r="M267" s="1">
        <v>33.22</v>
      </c>
      <c r="N267" s="1">
        <v>34.04</v>
      </c>
      <c r="O267" s="1">
        <v>31.67</v>
      </c>
      <c r="P267" s="1">
        <v>40.46</v>
      </c>
      <c r="Q267" s="1">
        <v>48.2</v>
      </c>
      <c r="R267" s="1">
        <v>40.549999999999997</v>
      </c>
      <c r="S267" s="1">
        <v>43.71</v>
      </c>
      <c r="T267" s="1">
        <v>53.03</v>
      </c>
      <c r="U267" s="1">
        <v>61.04</v>
      </c>
      <c r="V267" s="1">
        <v>57.13</v>
      </c>
      <c r="W267" s="1">
        <v>51.22</v>
      </c>
      <c r="X267" s="1">
        <v>41.87</v>
      </c>
      <c r="Y267" s="1">
        <v>43.84</v>
      </c>
      <c r="Z267" s="1">
        <v>45.05</v>
      </c>
      <c r="AA267" s="1">
        <v>40.46</v>
      </c>
      <c r="AB267" s="1">
        <v>46.48</v>
      </c>
      <c r="AC267" s="1">
        <v>49.14</v>
      </c>
      <c r="AD267" s="1">
        <v>53.67</v>
      </c>
      <c r="AE267" s="1">
        <v>57.06</v>
      </c>
      <c r="AF267" s="1">
        <v>55.33</v>
      </c>
      <c r="AG267" s="1">
        <v>77.31</v>
      </c>
      <c r="AH267" s="1">
        <v>76.92</v>
      </c>
      <c r="AI267" s="1">
        <v>60.84</v>
      </c>
      <c r="AJ267" s="1">
        <v>64.31</v>
      </c>
      <c r="AK267" s="1">
        <v>47.18</v>
      </c>
      <c r="AL267" s="1">
        <v>76.709999999999994</v>
      </c>
      <c r="AM267" s="1">
        <v>63.82</v>
      </c>
      <c r="AN267" s="1">
        <v>55.05</v>
      </c>
      <c r="AO267" s="1">
        <v>73.3</v>
      </c>
      <c r="AP267" s="1">
        <v>65.56</v>
      </c>
      <c r="AQ267" s="1">
        <v>59.57</v>
      </c>
      <c r="AR267" s="1">
        <v>77.290000000000006</v>
      </c>
      <c r="AS267" s="1">
        <v>71.930000000000007</v>
      </c>
      <c r="AT267" s="1">
        <v>70.25</v>
      </c>
      <c r="AU267" s="1">
        <v>70.88</v>
      </c>
      <c r="AV267" s="1">
        <v>87.15</v>
      </c>
      <c r="AW267" s="1">
        <v>93.9</v>
      </c>
      <c r="AX267" s="1">
        <v>99.11</v>
      </c>
      <c r="AY267" s="1">
        <v>106.98</v>
      </c>
      <c r="AZ267" s="1">
        <v>103.4</v>
      </c>
      <c r="BA267" s="1">
        <v>114.13</v>
      </c>
      <c r="BB267" s="1">
        <v>143.97999999999999</v>
      </c>
      <c r="BC267" s="1">
        <v>163.97</v>
      </c>
      <c r="BD267" s="1">
        <v>178.11</v>
      </c>
      <c r="BE267" s="1">
        <v>183.55</v>
      </c>
      <c r="BF267" s="1">
        <v>169.38</v>
      </c>
      <c r="BG267" s="1">
        <v>184.47</v>
      </c>
    </row>
    <row r="268" spans="1:59" ht="15">
      <c r="A268" s="1" t="s">
        <v>592</v>
      </c>
      <c r="B268" s="1" t="s">
        <v>593</v>
      </c>
      <c r="C268" s="1" t="s">
        <v>66</v>
      </c>
      <c r="D268" s="1" t="s">
        <v>67</v>
      </c>
      <c r="E268" s="1"/>
      <c r="F268" s="1">
        <v>47.51</v>
      </c>
      <c r="G268" s="1">
        <v>51.76</v>
      </c>
      <c r="H268" s="1">
        <v>45.75</v>
      </c>
      <c r="I268" s="1">
        <v>58.02</v>
      </c>
      <c r="J268" s="1">
        <v>53.2</v>
      </c>
      <c r="K268" s="1">
        <v>59.34</v>
      </c>
      <c r="L268" s="1">
        <v>65.94</v>
      </c>
      <c r="M268" s="1">
        <v>48.95</v>
      </c>
      <c r="N268" s="1">
        <v>80.400000000000006</v>
      </c>
      <c r="O268" s="1">
        <v>59.54</v>
      </c>
      <c r="P268" s="1">
        <v>79.17</v>
      </c>
      <c r="Q268" s="1">
        <v>89.81</v>
      </c>
      <c r="R268" s="1">
        <v>62.31</v>
      </c>
      <c r="S268" s="1">
        <v>94.94</v>
      </c>
      <c r="T268" s="1">
        <v>88.26</v>
      </c>
      <c r="U268" s="1">
        <v>95.37</v>
      </c>
      <c r="V268" s="1">
        <v>87.7</v>
      </c>
      <c r="W268" s="1">
        <v>88.74</v>
      </c>
      <c r="X268" s="1">
        <v>82.19</v>
      </c>
      <c r="Y268" s="1">
        <v>91.34</v>
      </c>
      <c r="Z268" s="1">
        <v>108.54</v>
      </c>
      <c r="AA268" s="1">
        <v>94.35</v>
      </c>
      <c r="AB268" s="1">
        <v>76.72</v>
      </c>
      <c r="AC268" s="1">
        <v>94.26</v>
      </c>
      <c r="AD268" s="1">
        <v>129.19999999999999</v>
      </c>
      <c r="AE268" s="1">
        <v>124.4</v>
      </c>
      <c r="AF268" s="1">
        <v>98.39</v>
      </c>
      <c r="AG268" s="1">
        <v>133.94</v>
      </c>
      <c r="AH268" s="1">
        <v>123.7</v>
      </c>
      <c r="AI268" s="1">
        <v>117.53</v>
      </c>
      <c r="AJ268" s="1">
        <v>119.72</v>
      </c>
      <c r="AK268" s="1">
        <v>67.91</v>
      </c>
      <c r="AL268" s="1">
        <v>116.47</v>
      </c>
      <c r="AM268" s="1">
        <v>128.72999999999999</v>
      </c>
      <c r="AN268" s="1">
        <v>93.95</v>
      </c>
      <c r="AO268" s="1">
        <v>145.13</v>
      </c>
      <c r="AP268" s="1">
        <v>150.4</v>
      </c>
      <c r="AQ268" s="1">
        <v>139.72</v>
      </c>
      <c r="AR268" s="1">
        <v>134.01</v>
      </c>
      <c r="AS268" s="1">
        <v>157.77000000000001</v>
      </c>
      <c r="AT268" s="1">
        <v>136.96</v>
      </c>
      <c r="AU268" s="1">
        <v>91.26</v>
      </c>
      <c r="AV268" s="1">
        <v>101.94</v>
      </c>
      <c r="AW268" s="1">
        <v>114.93</v>
      </c>
      <c r="AX268" s="1">
        <v>88.98</v>
      </c>
      <c r="AY268" s="1">
        <v>96.09</v>
      </c>
      <c r="AZ268" s="1">
        <v>104.55</v>
      </c>
      <c r="BA268" s="1">
        <v>94.55</v>
      </c>
      <c r="BB268" s="1">
        <v>90.86</v>
      </c>
      <c r="BC268" s="1">
        <v>101.75</v>
      </c>
      <c r="BD268" s="1">
        <v>100.85</v>
      </c>
      <c r="BE268" s="1">
        <v>101.07</v>
      </c>
      <c r="BF268" s="1">
        <v>94.64</v>
      </c>
      <c r="BG268" s="1">
        <v>104.91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5"/>
  <sheetViews>
    <sheetView topLeftCell="AO1" workbookViewId="0">
      <selection activeCell="AO1" sqref="AO1"/>
    </sheetView>
  </sheetViews>
  <sheetFormatPr defaultRowHeight="12.75"/>
  <sheetData>
    <row r="1" spans="1:59" ht="15">
      <c r="A1" s="4" t="s">
        <v>3</v>
      </c>
      <c r="B1" s="4" t="s">
        <v>4</v>
      </c>
      <c r="C1" s="4" t="s">
        <v>5</v>
      </c>
      <c r="D1" s="4" t="s">
        <v>6</v>
      </c>
      <c r="E1" s="4" t="s">
        <v>7</v>
      </c>
      <c r="F1" s="4" t="s">
        <v>8</v>
      </c>
      <c r="G1" s="4" t="s">
        <v>9</v>
      </c>
      <c r="H1" s="4" t="s">
        <v>10</v>
      </c>
      <c r="I1" s="4" t="s">
        <v>11</v>
      </c>
      <c r="J1" s="4" t="s">
        <v>12</v>
      </c>
      <c r="K1" s="4" t="s">
        <v>13</v>
      </c>
      <c r="L1" s="4" t="s">
        <v>14</v>
      </c>
      <c r="M1" s="4" t="s">
        <v>15</v>
      </c>
      <c r="N1" s="4" t="s">
        <v>16</v>
      </c>
      <c r="O1" s="4" t="s">
        <v>17</v>
      </c>
      <c r="P1" s="4" t="s">
        <v>18</v>
      </c>
      <c r="Q1" s="4" t="s">
        <v>19</v>
      </c>
      <c r="R1" s="4" t="s">
        <v>20</v>
      </c>
      <c r="S1" s="4" t="s">
        <v>21</v>
      </c>
      <c r="T1" s="4" t="s">
        <v>22</v>
      </c>
      <c r="U1" s="4" t="s">
        <v>23</v>
      </c>
      <c r="V1" s="4" t="s">
        <v>24</v>
      </c>
      <c r="W1" s="4" t="s">
        <v>25</v>
      </c>
      <c r="X1" s="4" t="s">
        <v>26</v>
      </c>
      <c r="Y1" s="4" t="s">
        <v>27</v>
      </c>
      <c r="Z1" s="4" t="s">
        <v>28</v>
      </c>
      <c r="AA1" s="4" t="s">
        <v>29</v>
      </c>
      <c r="AB1" s="4" t="s">
        <v>30</v>
      </c>
      <c r="AC1" s="4" t="s">
        <v>31</v>
      </c>
      <c r="AD1" s="4" t="s">
        <v>32</v>
      </c>
      <c r="AE1" s="4" t="s">
        <v>33</v>
      </c>
      <c r="AF1" s="4" t="s">
        <v>34</v>
      </c>
      <c r="AG1" s="4" t="s">
        <v>35</v>
      </c>
      <c r="AH1" s="4" t="s">
        <v>36</v>
      </c>
      <c r="AI1" s="4" t="s">
        <v>37</v>
      </c>
      <c r="AJ1" s="4" t="s">
        <v>38</v>
      </c>
      <c r="AK1" s="4" t="s">
        <v>39</v>
      </c>
      <c r="AL1" s="4" t="s">
        <v>40</v>
      </c>
      <c r="AM1" s="4" t="s">
        <v>41</v>
      </c>
      <c r="AN1" s="4" t="s">
        <v>42</v>
      </c>
      <c r="AO1" s="4" t="s">
        <v>43</v>
      </c>
      <c r="AP1" s="4" t="s">
        <v>44</v>
      </c>
      <c r="AQ1" s="4" t="s">
        <v>45</v>
      </c>
      <c r="AR1" s="4" t="s">
        <v>46</v>
      </c>
      <c r="AS1" s="4" t="s">
        <v>47</v>
      </c>
      <c r="AT1" s="4" t="s">
        <v>48</v>
      </c>
      <c r="AU1" s="4" t="s">
        <v>49</v>
      </c>
      <c r="AV1" s="4" t="s">
        <v>50</v>
      </c>
      <c r="AW1" s="4" t="s">
        <v>51</v>
      </c>
      <c r="AX1" s="4" t="s">
        <v>52</v>
      </c>
      <c r="AY1" s="4" t="s">
        <v>53</v>
      </c>
      <c r="AZ1" s="4" t="s">
        <v>54</v>
      </c>
      <c r="BA1" s="4" t="s">
        <v>55</v>
      </c>
      <c r="BB1" s="4" t="s">
        <v>56</v>
      </c>
      <c r="BC1" s="4" t="s">
        <v>57</v>
      </c>
      <c r="BD1" s="4" t="s">
        <v>58</v>
      </c>
      <c r="BE1" s="4" t="s">
        <v>59</v>
      </c>
      <c r="BF1" s="4" t="s">
        <v>60</v>
      </c>
      <c r="BG1" s="4" t="s">
        <v>61</v>
      </c>
    </row>
    <row r="2" spans="1:59" ht="15">
      <c r="A2" s="4" t="s">
        <v>570</v>
      </c>
      <c r="B2" s="4" t="s">
        <v>571</v>
      </c>
      <c r="C2" s="4" t="s">
        <v>66</v>
      </c>
      <c r="D2" s="4" t="s">
        <v>67</v>
      </c>
      <c r="E2" s="4"/>
      <c r="F2" s="4">
        <v>36.340000000000003</v>
      </c>
      <c r="G2" s="4">
        <v>36.47</v>
      </c>
      <c r="H2" s="4">
        <v>38.58</v>
      </c>
      <c r="I2" s="4">
        <v>40.47</v>
      </c>
      <c r="J2" s="4">
        <v>43.49</v>
      </c>
      <c r="K2" s="4">
        <v>44.61</v>
      </c>
      <c r="L2" s="4">
        <v>46.55</v>
      </c>
      <c r="M2" s="4">
        <v>47.49</v>
      </c>
      <c r="N2" s="4">
        <v>49.1</v>
      </c>
      <c r="O2" s="4">
        <v>52.13</v>
      </c>
      <c r="P2" s="4">
        <v>51.37</v>
      </c>
      <c r="Q2" s="4">
        <v>49.48</v>
      </c>
      <c r="R2" s="4">
        <v>50.4</v>
      </c>
      <c r="S2" s="4">
        <v>52.93</v>
      </c>
      <c r="T2" s="4">
        <v>55.33</v>
      </c>
      <c r="U2" s="4">
        <v>51.17</v>
      </c>
      <c r="V2" s="4">
        <v>60.81</v>
      </c>
      <c r="W2" s="4">
        <v>59.83</v>
      </c>
      <c r="X2" s="4">
        <v>61.18</v>
      </c>
      <c r="Y2" s="4">
        <v>60.94</v>
      </c>
      <c r="Z2" s="4">
        <v>59.93</v>
      </c>
      <c r="AA2" s="4">
        <v>60.86</v>
      </c>
      <c r="AB2" s="4">
        <v>59.46</v>
      </c>
      <c r="AC2" s="4">
        <v>59.85</v>
      </c>
      <c r="AD2" s="4">
        <v>65.2</v>
      </c>
      <c r="AE2" s="4">
        <v>71.209999999999994</v>
      </c>
      <c r="AF2" s="4">
        <v>73.97</v>
      </c>
      <c r="AG2" s="4">
        <v>78.72</v>
      </c>
      <c r="AH2" s="4">
        <v>77.510000000000005</v>
      </c>
      <c r="AI2" s="4">
        <v>76.34</v>
      </c>
      <c r="AJ2" s="4">
        <v>81.48</v>
      </c>
      <c r="AK2" s="4">
        <v>79.510000000000005</v>
      </c>
      <c r="AL2" s="4">
        <v>77.569999999999993</v>
      </c>
      <c r="AM2" s="4">
        <v>82.65</v>
      </c>
      <c r="AN2" s="4">
        <v>82.39</v>
      </c>
      <c r="AO2" s="4">
        <v>85.25</v>
      </c>
      <c r="AP2" s="4">
        <v>89.64</v>
      </c>
      <c r="AQ2" s="4">
        <v>90.74</v>
      </c>
      <c r="AR2" s="4">
        <v>93.61</v>
      </c>
      <c r="AS2" s="4">
        <v>98.8</v>
      </c>
      <c r="AT2" s="4">
        <v>97.23</v>
      </c>
      <c r="AU2" s="4">
        <v>89.69</v>
      </c>
      <c r="AV2" s="4">
        <v>91.24</v>
      </c>
      <c r="AW2" s="4">
        <v>96.02</v>
      </c>
      <c r="AX2" s="4">
        <v>102.21</v>
      </c>
      <c r="AY2" s="4">
        <v>101.77</v>
      </c>
      <c r="AZ2" s="4">
        <v>104.94</v>
      </c>
      <c r="BA2" s="4">
        <v>109.66</v>
      </c>
      <c r="BB2" s="4">
        <v>102.65</v>
      </c>
      <c r="BC2" s="4">
        <v>95.25</v>
      </c>
      <c r="BD2" s="4">
        <v>103.86</v>
      </c>
      <c r="BE2" s="4">
        <v>96.96</v>
      </c>
      <c r="BF2" s="4">
        <v>103.38</v>
      </c>
      <c r="BG2" s="4">
        <v>102.59</v>
      </c>
    </row>
    <row r="3" spans="1:59" ht="15">
      <c r="A3" s="4" t="s">
        <v>318</v>
      </c>
      <c r="B3" s="4" t="s">
        <v>319</v>
      </c>
      <c r="C3" s="4" t="s">
        <v>66</v>
      </c>
      <c r="D3" s="4" t="s">
        <v>67</v>
      </c>
      <c r="E3" s="4"/>
      <c r="F3" s="4">
        <v>28.187370918467849</v>
      </c>
      <c r="G3" s="4">
        <v>29.097868492161634</v>
      </c>
      <c r="H3" s="4">
        <v>29.868215573319297</v>
      </c>
      <c r="I3" s="4">
        <v>31.374733028996985</v>
      </c>
      <c r="J3" s="4">
        <v>34.07725382106473</v>
      </c>
      <c r="K3" s="4">
        <v>33.351504428307841</v>
      </c>
      <c r="L3" s="4">
        <v>35.749730696083496</v>
      </c>
      <c r="M3" s="4">
        <v>35.330859648343662</v>
      </c>
      <c r="N3" s="4">
        <v>35.984557007721719</v>
      </c>
      <c r="O3" s="4">
        <v>38.343816002407792</v>
      </c>
      <c r="P3" s="4">
        <v>39.684886803609139</v>
      </c>
      <c r="Q3" s="4">
        <v>39.559524364072544</v>
      </c>
      <c r="R3" s="4">
        <v>40.081238332575886</v>
      </c>
      <c r="S3" s="4">
        <v>43.455624643016627</v>
      </c>
      <c r="T3" s="4">
        <v>43.348602474358515</v>
      </c>
      <c r="U3" s="4">
        <v>44.050191929269559</v>
      </c>
      <c r="V3" s="4">
        <v>47.24840208756337</v>
      </c>
      <c r="W3" s="4">
        <v>48.267230880050377</v>
      </c>
      <c r="X3" s="4">
        <v>49.213360612741546</v>
      </c>
      <c r="Y3" s="4">
        <v>50.705642058930032</v>
      </c>
      <c r="Z3" s="4">
        <v>53.745535708164361</v>
      </c>
      <c r="AA3" s="4">
        <v>55.053373204380279</v>
      </c>
      <c r="AB3" s="4">
        <v>53.785971288443172</v>
      </c>
      <c r="AC3" s="4">
        <v>57.656779690390188</v>
      </c>
      <c r="AD3" s="4">
        <v>60.76770055743112</v>
      </c>
      <c r="AE3" s="4">
        <v>58.639248597699968</v>
      </c>
      <c r="AF3" s="4">
        <v>62.048492920740642</v>
      </c>
      <c r="AG3" s="4">
        <v>63.974409186323932</v>
      </c>
      <c r="AH3" s="4">
        <v>63.949315130869408</v>
      </c>
      <c r="AI3" s="4">
        <v>63.856862483109708</v>
      </c>
      <c r="AJ3" s="4">
        <v>64.832360502056687</v>
      </c>
      <c r="AK3" s="4">
        <v>66.742271790783235</v>
      </c>
      <c r="AL3" s="4">
        <v>65.203657968371701</v>
      </c>
      <c r="AM3" s="4">
        <v>69.555354114558568</v>
      </c>
      <c r="AN3" s="4">
        <v>72.393202695636788</v>
      </c>
      <c r="AO3" s="4">
        <v>72.750590522299902</v>
      </c>
      <c r="AP3" s="4">
        <v>75.739780439131636</v>
      </c>
      <c r="AQ3" s="4">
        <v>77.598422382958574</v>
      </c>
      <c r="AR3" s="4">
        <v>81.549045706974468</v>
      </c>
      <c r="AS3" s="4">
        <v>82.599324553935503</v>
      </c>
      <c r="AT3" s="4">
        <v>87.140157377011448</v>
      </c>
      <c r="AU3" s="4">
        <v>89.235323898282061</v>
      </c>
      <c r="AV3" s="4">
        <v>95.935295301523624</v>
      </c>
      <c r="AW3" s="4">
        <v>98.066177538183211</v>
      </c>
      <c r="AX3" s="4">
        <v>99.080352168242186</v>
      </c>
      <c r="AY3" s="4">
        <v>102.85347029357459</v>
      </c>
      <c r="AZ3" s="4">
        <v>111.05029017825514</v>
      </c>
      <c r="BA3" s="4">
        <v>115.0633465524147</v>
      </c>
      <c r="BB3" s="4">
        <v>108.33052320412888</v>
      </c>
      <c r="BC3" s="4">
        <v>119.9474318888288</v>
      </c>
      <c r="BD3" s="4">
        <v>124.52295561172151</v>
      </c>
      <c r="BE3" s="4">
        <v>120.83531496084284</v>
      </c>
      <c r="BF3" s="4">
        <v>131.17783298731305</v>
      </c>
      <c r="BG3" s="4"/>
    </row>
    <row r="4" spans="1:59">
      <c r="AQ4">
        <f>100*AQ2/$AQ$2</f>
        <v>100</v>
      </c>
      <c r="AR4">
        <f t="shared" ref="AR4:BG4" si="0">100*AR2/$AQ$2</f>
        <v>103.16288296230991</v>
      </c>
      <c r="AS4">
        <f t="shared" si="0"/>
        <v>108.88252148997135</v>
      </c>
      <c r="AT4">
        <f t="shared" si="0"/>
        <v>107.15230328410844</v>
      </c>
      <c r="AU4">
        <f t="shared" si="0"/>
        <v>98.842847696715893</v>
      </c>
      <c r="AV4">
        <f t="shared" si="0"/>
        <v>100.55102490632576</v>
      </c>
      <c r="AW4">
        <f t="shared" si="0"/>
        <v>105.81882301080009</v>
      </c>
      <c r="AX4">
        <f t="shared" si="0"/>
        <v>112.64051135111308</v>
      </c>
      <c r="AY4">
        <f t="shared" si="0"/>
        <v>112.1556094335464</v>
      </c>
      <c r="AZ4">
        <f t="shared" si="0"/>
        <v>115.64910733965176</v>
      </c>
      <c r="BA4">
        <f t="shared" si="0"/>
        <v>120.850782455367</v>
      </c>
      <c r="BB4">
        <f t="shared" si="0"/>
        <v>113.12541326867975</v>
      </c>
      <c r="BC4">
        <f t="shared" si="0"/>
        <v>104.97024465505841</v>
      </c>
      <c r="BD4">
        <f t="shared" si="0"/>
        <v>114.4588935419881</v>
      </c>
      <c r="BE4" s="240">
        <f t="shared" si="0"/>
        <v>106.85474983469254</v>
      </c>
      <c r="BF4">
        <f t="shared" si="0"/>
        <v>113.92990963191536</v>
      </c>
      <c r="BG4">
        <f t="shared" si="0"/>
        <v>113.05929027992066</v>
      </c>
    </row>
    <row r="5" spans="1:59">
      <c r="AQ5">
        <f>100*AQ3/$AQ$3</f>
        <v>100</v>
      </c>
      <c r="AR5">
        <f t="shared" ref="AR5:BF5" si="1">100*AR3/$AQ$3</f>
        <v>105.09111294108408</v>
      </c>
      <c r="AS5">
        <f t="shared" si="1"/>
        <v>106.44459257985532</v>
      </c>
      <c r="AT5">
        <f t="shared" si="1"/>
        <v>112.2963002352846</v>
      </c>
      <c r="AU5">
        <f t="shared" si="1"/>
        <v>114.99631198414554</v>
      </c>
      <c r="AV5">
        <f t="shared" si="1"/>
        <v>123.63047128467397</v>
      </c>
      <c r="AW5">
        <f t="shared" si="1"/>
        <v>126.3765093756849</v>
      </c>
      <c r="AX5">
        <f t="shared" si="1"/>
        <v>127.68346201584798</v>
      </c>
      <c r="AY5">
        <f t="shared" si="1"/>
        <v>132.5458264937127</v>
      </c>
      <c r="AZ5">
        <f t="shared" si="1"/>
        <v>143.10895346584127</v>
      </c>
      <c r="BA5">
        <f t="shared" si="1"/>
        <v>148.28052300414268</v>
      </c>
      <c r="BB5">
        <f t="shared" si="1"/>
        <v>139.60402786219453</v>
      </c>
      <c r="BC5">
        <f t="shared" si="1"/>
        <v>154.57457536555603</v>
      </c>
      <c r="BD5">
        <f t="shared" si="1"/>
        <v>160.47098869766205</v>
      </c>
      <c r="BE5" s="240">
        <f t="shared" si="1"/>
        <v>155.71877784383867</v>
      </c>
      <c r="BF5">
        <f t="shared" si="1"/>
        <v>169.04703595639216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72"/>
  <sheetViews>
    <sheetView topLeftCell="AU259" workbookViewId="0">
      <selection activeCell="BI272" sqref="BI272"/>
    </sheetView>
  </sheetViews>
  <sheetFormatPr defaultRowHeight="12.75"/>
  <cols>
    <col min="1" max="1" width="47.140625" bestFit="1" customWidth="1"/>
    <col min="2" max="2" width="26.140625" bestFit="1" customWidth="1"/>
    <col min="3" max="3" width="33.28515625" bestFit="1" customWidth="1"/>
    <col min="4" max="4" width="16.42578125" bestFit="1" customWidth="1"/>
    <col min="5" max="6" width="5" bestFit="1" customWidth="1"/>
    <col min="7" max="61" width="11.42578125" bestFit="1" customWidth="1"/>
    <col min="257" max="257" width="44" bestFit="1" customWidth="1"/>
    <col min="258" max="258" width="25.7109375" bestFit="1" customWidth="1"/>
    <col min="259" max="259" width="33.28515625" bestFit="1" customWidth="1"/>
    <col min="260" max="260" width="16.42578125" bestFit="1" customWidth="1"/>
    <col min="261" max="262" width="5" bestFit="1" customWidth="1"/>
    <col min="263" max="317" width="11.42578125" bestFit="1" customWidth="1"/>
    <col min="513" max="513" width="44" bestFit="1" customWidth="1"/>
    <col min="514" max="514" width="25.7109375" bestFit="1" customWidth="1"/>
    <col min="515" max="515" width="33.28515625" bestFit="1" customWidth="1"/>
    <col min="516" max="516" width="16.42578125" bestFit="1" customWidth="1"/>
    <col min="517" max="518" width="5" bestFit="1" customWidth="1"/>
    <col min="519" max="573" width="11.42578125" bestFit="1" customWidth="1"/>
    <col min="769" max="769" width="44" bestFit="1" customWidth="1"/>
    <col min="770" max="770" width="25.7109375" bestFit="1" customWidth="1"/>
    <col min="771" max="771" width="33.28515625" bestFit="1" customWidth="1"/>
    <col min="772" max="772" width="16.42578125" bestFit="1" customWidth="1"/>
    <col min="773" max="774" width="5" bestFit="1" customWidth="1"/>
    <col min="775" max="829" width="11.42578125" bestFit="1" customWidth="1"/>
    <col min="1025" max="1025" width="44" bestFit="1" customWidth="1"/>
    <col min="1026" max="1026" width="25.7109375" bestFit="1" customWidth="1"/>
    <col min="1027" max="1027" width="33.28515625" bestFit="1" customWidth="1"/>
    <col min="1028" max="1028" width="16.42578125" bestFit="1" customWidth="1"/>
    <col min="1029" max="1030" width="5" bestFit="1" customWidth="1"/>
    <col min="1031" max="1085" width="11.42578125" bestFit="1" customWidth="1"/>
    <col min="1281" max="1281" width="44" bestFit="1" customWidth="1"/>
    <col min="1282" max="1282" width="25.7109375" bestFit="1" customWidth="1"/>
    <col min="1283" max="1283" width="33.28515625" bestFit="1" customWidth="1"/>
    <col min="1284" max="1284" width="16.42578125" bestFit="1" customWidth="1"/>
    <col min="1285" max="1286" width="5" bestFit="1" customWidth="1"/>
    <col min="1287" max="1341" width="11.42578125" bestFit="1" customWidth="1"/>
    <col min="1537" max="1537" width="44" bestFit="1" customWidth="1"/>
    <col min="1538" max="1538" width="25.7109375" bestFit="1" customWidth="1"/>
    <col min="1539" max="1539" width="33.28515625" bestFit="1" customWidth="1"/>
    <col min="1540" max="1540" width="16.42578125" bestFit="1" customWidth="1"/>
    <col min="1541" max="1542" width="5" bestFit="1" customWidth="1"/>
    <col min="1543" max="1597" width="11.42578125" bestFit="1" customWidth="1"/>
    <col min="1793" max="1793" width="44" bestFit="1" customWidth="1"/>
    <col min="1794" max="1794" width="25.7109375" bestFit="1" customWidth="1"/>
    <col min="1795" max="1795" width="33.28515625" bestFit="1" customWidth="1"/>
    <col min="1796" max="1796" width="16.42578125" bestFit="1" customWidth="1"/>
    <col min="1797" max="1798" width="5" bestFit="1" customWidth="1"/>
    <col min="1799" max="1853" width="11.42578125" bestFit="1" customWidth="1"/>
    <col min="2049" max="2049" width="44" bestFit="1" customWidth="1"/>
    <col min="2050" max="2050" width="25.7109375" bestFit="1" customWidth="1"/>
    <col min="2051" max="2051" width="33.28515625" bestFit="1" customWidth="1"/>
    <col min="2052" max="2052" width="16.42578125" bestFit="1" customWidth="1"/>
    <col min="2053" max="2054" width="5" bestFit="1" customWidth="1"/>
    <col min="2055" max="2109" width="11.42578125" bestFit="1" customWidth="1"/>
    <col min="2305" max="2305" width="44" bestFit="1" customWidth="1"/>
    <col min="2306" max="2306" width="25.7109375" bestFit="1" customWidth="1"/>
    <col min="2307" max="2307" width="33.28515625" bestFit="1" customWidth="1"/>
    <col min="2308" max="2308" width="16.42578125" bestFit="1" customWidth="1"/>
    <col min="2309" max="2310" width="5" bestFit="1" customWidth="1"/>
    <col min="2311" max="2365" width="11.42578125" bestFit="1" customWidth="1"/>
    <col min="2561" max="2561" width="44" bestFit="1" customWidth="1"/>
    <col min="2562" max="2562" width="25.7109375" bestFit="1" customWidth="1"/>
    <col min="2563" max="2563" width="33.28515625" bestFit="1" customWidth="1"/>
    <col min="2564" max="2564" width="16.42578125" bestFit="1" customWidth="1"/>
    <col min="2565" max="2566" width="5" bestFit="1" customWidth="1"/>
    <col min="2567" max="2621" width="11.42578125" bestFit="1" customWidth="1"/>
    <col min="2817" max="2817" width="44" bestFit="1" customWidth="1"/>
    <col min="2818" max="2818" width="25.7109375" bestFit="1" customWidth="1"/>
    <col min="2819" max="2819" width="33.28515625" bestFit="1" customWidth="1"/>
    <col min="2820" max="2820" width="16.42578125" bestFit="1" customWidth="1"/>
    <col min="2821" max="2822" width="5" bestFit="1" customWidth="1"/>
    <col min="2823" max="2877" width="11.42578125" bestFit="1" customWidth="1"/>
    <col min="3073" max="3073" width="44" bestFit="1" customWidth="1"/>
    <col min="3074" max="3074" width="25.7109375" bestFit="1" customWidth="1"/>
    <col min="3075" max="3075" width="33.28515625" bestFit="1" customWidth="1"/>
    <col min="3076" max="3076" width="16.42578125" bestFit="1" customWidth="1"/>
    <col min="3077" max="3078" width="5" bestFit="1" customWidth="1"/>
    <col min="3079" max="3133" width="11.42578125" bestFit="1" customWidth="1"/>
    <col min="3329" max="3329" width="44" bestFit="1" customWidth="1"/>
    <col min="3330" max="3330" width="25.7109375" bestFit="1" customWidth="1"/>
    <col min="3331" max="3331" width="33.28515625" bestFit="1" customWidth="1"/>
    <col min="3332" max="3332" width="16.42578125" bestFit="1" customWidth="1"/>
    <col min="3333" max="3334" width="5" bestFit="1" customWidth="1"/>
    <col min="3335" max="3389" width="11.42578125" bestFit="1" customWidth="1"/>
    <col min="3585" max="3585" width="44" bestFit="1" customWidth="1"/>
    <col min="3586" max="3586" width="25.7109375" bestFit="1" customWidth="1"/>
    <col min="3587" max="3587" width="33.28515625" bestFit="1" customWidth="1"/>
    <col min="3588" max="3588" width="16.42578125" bestFit="1" customWidth="1"/>
    <col min="3589" max="3590" width="5" bestFit="1" customWidth="1"/>
    <col min="3591" max="3645" width="11.42578125" bestFit="1" customWidth="1"/>
    <col min="3841" max="3841" width="44" bestFit="1" customWidth="1"/>
    <col min="3842" max="3842" width="25.7109375" bestFit="1" customWidth="1"/>
    <col min="3843" max="3843" width="33.28515625" bestFit="1" customWidth="1"/>
    <col min="3844" max="3844" width="16.42578125" bestFit="1" customWidth="1"/>
    <col min="3845" max="3846" width="5" bestFit="1" customWidth="1"/>
    <col min="3847" max="3901" width="11.42578125" bestFit="1" customWidth="1"/>
    <col min="4097" max="4097" width="44" bestFit="1" customWidth="1"/>
    <col min="4098" max="4098" width="25.7109375" bestFit="1" customWidth="1"/>
    <col min="4099" max="4099" width="33.28515625" bestFit="1" customWidth="1"/>
    <col min="4100" max="4100" width="16.42578125" bestFit="1" customWidth="1"/>
    <col min="4101" max="4102" width="5" bestFit="1" customWidth="1"/>
    <col min="4103" max="4157" width="11.42578125" bestFit="1" customWidth="1"/>
    <col min="4353" max="4353" width="44" bestFit="1" customWidth="1"/>
    <col min="4354" max="4354" width="25.7109375" bestFit="1" customWidth="1"/>
    <col min="4355" max="4355" width="33.28515625" bestFit="1" customWidth="1"/>
    <col min="4356" max="4356" width="16.42578125" bestFit="1" customWidth="1"/>
    <col min="4357" max="4358" width="5" bestFit="1" customWidth="1"/>
    <col min="4359" max="4413" width="11.42578125" bestFit="1" customWidth="1"/>
    <col min="4609" max="4609" width="44" bestFit="1" customWidth="1"/>
    <col min="4610" max="4610" width="25.7109375" bestFit="1" customWidth="1"/>
    <col min="4611" max="4611" width="33.28515625" bestFit="1" customWidth="1"/>
    <col min="4612" max="4612" width="16.42578125" bestFit="1" customWidth="1"/>
    <col min="4613" max="4614" width="5" bestFit="1" customWidth="1"/>
    <col min="4615" max="4669" width="11.42578125" bestFit="1" customWidth="1"/>
    <col min="4865" max="4865" width="44" bestFit="1" customWidth="1"/>
    <col min="4866" max="4866" width="25.7109375" bestFit="1" customWidth="1"/>
    <col min="4867" max="4867" width="33.28515625" bestFit="1" customWidth="1"/>
    <col min="4868" max="4868" width="16.42578125" bestFit="1" customWidth="1"/>
    <col min="4869" max="4870" width="5" bestFit="1" customWidth="1"/>
    <col min="4871" max="4925" width="11.42578125" bestFit="1" customWidth="1"/>
    <col min="5121" max="5121" width="44" bestFit="1" customWidth="1"/>
    <col min="5122" max="5122" width="25.7109375" bestFit="1" customWidth="1"/>
    <col min="5123" max="5123" width="33.28515625" bestFit="1" customWidth="1"/>
    <col min="5124" max="5124" width="16.42578125" bestFit="1" customWidth="1"/>
    <col min="5125" max="5126" width="5" bestFit="1" customWidth="1"/>
    <col min="5127" max="5181" width="11.42578125" bestFit="1" customWidth="1"/>
    <col min="5377" max="5377" width="44" bestFit="1" customWidth="1"/>
    <col min="5378" max="5378" width="25.7109375" bestFit="1" customWidth="1"/>
    <col min="5379" max="5379" width="33.28515625" bestFit="1" customWidth="1"/>
    <col min="5380" max="5380" width="16.42578125" bestFit="1" customWidth="1"/>
    <col min="5381" max="5382" width="5" bestFit="1" customWidth="1"/>
    <col min="5383" max="5437" width="11.42578125" bestFit="1" customWidth="1"/>
    <col min="5633" max="5633" width="44" bestFit="1" customWidth="1"/>
    <col min="5634" max="5634" width="25.7109375" bestFit="1" customWidth="1"/>
    <col min="5635" max="5635" width="33.28515625" bestFit="1" customWidth="1"/>
    <col min="5636" max="5636" width="16.42578125" bestFit="1" customWidth="1"/>
    <col min="5637" max="5638" width="5" bestFit="1" customWidth="1"/>
    <col min="5639" max="5693" width="11.42578125" bestFit="1" customWidth="1"/>
    <col min="5889" max="5889" width="44" bestFit="1" customWidth="1"/>
    <col min="5890" max="5890" width="25.7109375" bestFit="1" customWidth="1"/>
    <col min="5891" max="5891" width="33.28515625" bestFit="1" customWidth="1"/>
    <col min="5892" max="5892" width="16.42578125" bestFit="1" customWidth="1"/>
    <col min="5893" max="5894" width="5" bestFit="1" customWidth="1"/>
    <col min="5895" max="5949" width="11.42578125" bestFit="1" customWidth="1"/>
    <col min="6145" max="6145" width="44" bestFit="1" customWidth="1"/>
    <col min="6146" max="6146" width="25.7109375" bestFit="1" customWidth="1"/>
    <col min="6147" max="6147" width="33.28515625" bestFit="1" customWidth="1"/>
    <col min="6148" max="6148" width="16.42578125" bestFit="1" customWidth="1"/>
    <col min="6149" max="6150" width="5" bestFit="1" customWidth="1"/>
    <col min="6151" max="6205" width="11.42578125" bestFit="1" customWidth="1"/>
    <col min="6401" max="6401" width="44" bestFit="1" customWidth="1"/>
    <col min="6402" max="6402" width="25.7109375" bestFit="1" customWidth="1"/>
    <col min="6403" max="6403" width="33.28515625" bestFit="1" customWidth="1"/>
    <col min="6404" max="6404" width="16.42578125" bestFit="1" customWidth="1"/>
    <col min="6405" max="6406" width="5" bestFit="1" customWidth="1"/>
    <col min="6407" max="6461" width="11.42578125" bestFit="1" customWidth="1"/>
    <col min="6657" max="6657" width="44" bestFit="1" customWidth="1"/>
    <col min="6658" max="6658" width="25.7109375" bestFit="1" customWidth="1"/>
    <col min="6659" max="6659" width="33.28515625" bestFit="1" customWidth="1"/>
    <col min="6660" max="6660" width="16.42578125" bestFit="1" customWidth="1"/>
    <col min="6661" max="6662" width="5" bestFit="1" customWidth="1"/>
    <col min="6663" max="6717" width="11.42578125" bestFit="1" customWidth="1"/>
    <col min="6913" max="6913" width="44" bestFit="1" customWidth="1"/>
    <col min="6914" max="6914" width="25.7109375" bestFit="1" customWidth="1"/>
    <col min="6915" max="6915" width="33.28515625" bestFit="1" customWidth="1"/>
    <col min="6916" max="6916" width="16.42578125" bestFit="1" customWidth="1"/>
    <col min="6917" max="6918" width="5" bestFit="1" customWidth="1"/>
    <col min="6919" max="6973" width="11.42578125" bestFit="1" customWidth="1"/>
    <col min="7169" max="7169" width="44" bestFit="1" customWidth="1"/>
    <col min="7170" max="7170" width="25.7109375" bestFit="1" customWidth="1"/>
    <col min="7171" max="7171" width="33.28515625" bestFit="1" customWidth="1"/>
    <col min="7172" max="7172" width="16.42578125" bestFit="1" customWidth="1"/>
    <col min="7173" max="7174" width="5" bestFit="1" customWidth="1"/>
    <col min="7175" max="7229" width="11.42578125" bestFit="1" customWidth="1"/>
    <col min="7425" max="7425" width="44" bestFit="1" customWidth="1"/>
    <col min="7426" max="7426" width="25.7109375" bestFit="1" customWidth="1"/>
    <col min="7427" max="7427" width="33.28515625" bestFit="1" customWidth="1"/>
    <col min="7428" max="7428" width="16.42578125" bestFit="1" customWidth="1"/>
    <col min="7429" max="7430" width="5" bestFit="1" customWidth="1"/>
    <col min="7431" max="7485" width="11.42578125" bestFit="1" customWidth="1"/>
    <col min="7681" max="7681" width="44" bestFit="1" customWidth="1"/>
    <col min="7682" max="7682" width="25.7109375" bestFit="1" customWidth="1"/>
    <col min="7683" max="7683" width="33.28515625" bestFit="1" customWidth="1"/>
    <col min="7684" max="7684" width="16.42578125" bestFit="1" customWidth="1"/>
    <col min="7685" max="7686" width="5" bestFit="1" customWidth="1"/>
    <col min="7687" max="7741" width="11.42578125" bestFit="1" customWidth="1"/>
    <col min="7937" max="7937" width="44" bestFit="1" customWidth="1"/>
    <col min="7938" max="7938" width="25.7109375" bestFit="1" customWidth="1"/>
    <col min="7939" max="7939" width="33.28515625" bestFit="1" customWidth="1"/>
    <col min="7940" max="7940" width="16.42578125" bestFit="1" customWidth="1"/>
    <col min="7941" max="7942" width="5" bestFit="1" customWidth="1"/>
    <col min="7943" max="7997" width="11.42578125" bestFit="1" customWidth="1"/>
    <col min="8193" max="8193" width="44" bestFit="1" customWidth="1"/>
    <col min="8194" max="8194" width="25.7109375" bestFit="1" customWidth="1"/>
    <col min="8195" max="8195" width="33.28515625" bestFit="1" customWidth="1"/>
    <col min="8196" max="8196" width="16.42578125" bestFit="1" customWidth="1"/>
    <col min="8197" max="8198" width="5" bestFit="1" customWidth="1"/>
    <col min="8199" max="8253" width="11.42578125" bestFit="1" customWidth="1"/>
    <col min="8449" max="8449" width="44" bestFit="1" customWidth="1"/>
    <col min="8450" max="8450" width="25.7109375" bestFit="1" customWidth="1"/>
    <col min="8451" max="8451" width="33.28515625" bestFit="1" customWidth="1"/>
    <col min="8452" max="8452" width="16.42578125" bestFit="1" customWidth="1"/>
    <col min="8453" max="8454" width="5" bestFit="1" customWidth="1"/>
    <col min="8455" max="8509" width="11.42578125" bestFit="1" customWidth="1"/>
    <col min="8705" max="8705" width="44" bestFit="1" customWidth="1"/>
    <col min="8706" max="8706" width="25.7109375" bestFit="1" customWidth="1"/>
    <col min="8707" max="8707" width="33.28515625" bestFit="1" customWidth="1"/>
    <col min="8708" max="8708" width="16.42578125" bestFit="1" customWidth="1"/>
    <col min="8709" max="8710" width="5" bestFit="1" customWidth="1"/>
    <col min="8711" max="8765" width="11.42578125" bestFit="1" customWidth="1"/>
    <col min="8961" max="8961" width="44" bestFit="1" customWidth="1"/>
    <col min="8962" max="8962" width="25.7109375" bestFit="1" customWidth="1"/>
    <col min="8963" max="8963" width="33.28515625" bestFit="1" customWidth="1"/>
    <col min="8964" max="8964" width="16.42578125" bestFit="1" customWidth="1"/>
    <col min="8965" max="8966" width="5" bestFit="1" customWidth="1"/>
    <col min="8967" max="9021" width="11.42578125" bestFit="1" customWidth="1"/>
    <col min="9217" max="9217" width="44" bestFit="1" customWidth="1"/>
    <col min="9218" max="9218" width="25.7109375" bestFit="1" customWidth="1"/>
    <col min="9219" max="9219" width="33.28515625" bestFit="1" customWidth="1"/>
    <col min="9220" max="9220" width="16.42578125" bestFit="1" customWidth="1"/>
    <col min="9221" max="9222" width="5" bestFit="1" customWidth="1"/>
    <col min="9223" max="9277" width="11.42578125" bestFit="1" customWidth="1"/>
    <col min="9473" max="9473" width="44" bestFit="1" customWidth="1"/>
    <col min="9474" max="9474" width="25.7109375" bestFit="1" customWidth="1"/>
    <col min="9475" max="9475" width="33.28515625" bestFit="1" customWidth="1"/>
    <col min="9476" max="9476" width="16.42578125" bestFit="1" customWidth="1"/>
    <col min="9477" max="9478" width="5" bestFit="1" customWidth="1"/>
    <col min="9479" max="9533" width="11.42578125" bestFit="1" customWidth="1"/>
    <col min="9729" max="9729" width="44" bestFit="1" customWidth="1"/>
    <col min="9730" max="9730" width="25.7109375" bestFit="1" customWidth="1"/>
    <col min="9731" max="9731" width="33.28515625" bestFit="1" customWidth="1"/>
    <col min="9732" max="9732" width="16.42578125" bestFit="1" customWidth="1"/>
    <col min="9733" max="9734" width="5" bestFit="1" customWidth="1"/>
    <col min="9735" max="9789" width="11.42578125" bestFit="1" customWidth="1"/>
    <col min="9985" max="9985" width="44" bestFit="1" customWidth="1"/>
    <col min="9986" max="9986" width="25.7109375" bestFit="1" customWidth="1"/>
    <col min="9987" max="9987" width="33.28515625" bestFit="1" customWidth="1"/>
    <col min="9988" max="9988" width="16.42578125" bestFit="1" customWidth="1"/>
    <col min="9989" max="9990" width="5" bestFit="1" customWidth="1"/>
    <col min="9991" max="10045" width="11.42578125" bestFit="1" customWidth="1"/>
    <col min="10241" max="10241" width="44" bestFit="1" customWidth="1"/>
    <col min="10242" max="10242" width="25.7109375" bestFit="1" customWidth="1"/>
    <col min="10243" max="10243" width="33.28515625" bestFit="1" customWidth="1"/>
    <col min="10244" max="10244" width="16.42578125" bestFit="1" customWidth="1"/>
    <col min="10245" max="10246" width="5" bestFit="1" customWidth="1"/>
    <col min="10247" max="10301" width="11.42578125" bestFit="1" customWidth="1"/>
    <col min="10497" max="10497" width="44" bestFit="1" customWidth="1"/>
    <col min="10498" max="10498" width="25.7109375" bestFit="1" customWidth="1"/>
    <col min="10499" max="10499" width="33.28515625" bestFit="1" customWidth="1"/>
    <col min="10500" max="10500" width="16.42578125" bestFit="1" customWidth="1"/>
    <col min="10501" max="10502" width="5" bestFit="1" customWidth="1"/>
    <col min="10503" max="10557" width="11.42578125" bestFit="1" customWidth="1"/>
    <col min="10753" max="10753" width="44" bestFit="1" customWidth="1"/>
    <col min="10754" max="10754" width="25.7109375" bestFit="1" customWidth="1"/>
    <col min="10755" max="10755" width="33.28515625" bestFit="1" customWidth="1"/>
    <col min="10756" max="10756" width="16.42578125" bestFit="1" customWidth="1"/>
    <col min="10757" max="10758" width="5" bestFit="1" customWidth="1"/>
    <col min="10759" max="10813" width="11.42578125" bestFit="1" customWidth="1"/>
    <col min="11009" max="11009" width="44" bestFit="1" customWidth="1"/>
    <col min="11010" max="11010" width="25.7109375" bestFit="1" customWidth="1"/>
    <col min="11011" max="11011" width="33.28515625" bestFit="1" customWidth="1"/>
    <col min="11012" max="11012" width="16.42578125" bestFit="1" customWidth="1"/>
    <col min="11013" max="11014" width="5" bestFit="1" customWidth="1"/>
    <col min="11015" max="11069" width="11.42578125" bestFit="1" customWidth="1"/>
    <col min="11265" max="11265" width="44" bestFit="1" customWidth="1"/>
    <col min="11266" max="11266" width="25.7109375" bestFit="1" customWidth="1"/>
    <col min="11267" max="11267" width="33.28515625" bestFit="1" customWidth="1"/>
    <col min="11268" max="11268" width="16.42578125" bestFit="1" customWidth="1"/>
    <col min="11269" max="11270" width="5" bestFit="1" customWidth="1"/>
    <col min="11271" max="11325" width="11.42578125" bestFit="1" customWidth="1"/>
    <col min="11521" max="11521" width="44" bestFit="1" customWidth="1"/>
    <col min="11522" max="11522" width="25.7109375" bestFit="1" customWidth="1"/>
    <col min="11523" max="11523" width="33.28515625" bestFit="1" customWidth="1"/>
    <col min="11524" max="11524" width="16.42578125" bestFit="1" customWidth="1"/>
    <col min="11525" max="11526" width="5" bestFit="1" customWidth="1"/>
    <col min="11527" max="11581" width="11.42578125" bestFit="1" customWidth="1"/>
    <col min="11777" max="11777" width="44" bestFit="1" customWidth="1"/>
    <col min="11778" max="11778" width="25.7109375" bestFit="1" customWidth="1"/>
    <col min="11779" max="11779" width="33.28515625" bestFit="1" customWidth="1"/>
    <col min="11780" max="11780" width="16.42578125" bestFit="1" customWidth="1"/>
    <col min="11781" max="11782" width="5" bestFit="1" customWidth="1"/>
    <col min="11783" max="11837" width="11.42578125" bestFit="1" customWidth="1"/>
    <col min="12033" max="12033" width="44" bestFit="1" customWidth="1"/>
    <col min="12034" max="12034" width="25.7109375" bestFit="1" customWidth="1"/>
    <col min="12035" max="12035" width="33.28515625" bestFit="1" customWidth="1"/>
    <col min="12036" max="12036" width="16.42578125" bestFit="1" customWidth="1"/>
    <col min="12037" max="12038" width="5" bestFit="1" customWidth="1"/>
    <col min="12039" max="12093" width="11.42578125" bestFit="1" customWidth="1"/>
    <col min="12289" max="12289" width="44" bestFit="1" customWidth="1"/>
    <col min="12290" max="12290" width="25.7109375" bestFit="1" customWidth="1"/>
    <col min="12291" max="12291" width="33.28515625" bestFit="1" customWidth="1"/>
    <col min="12292" max="12292" width="16.42578125" bestFit="1" customWidth="1"/>
    <col min="12293" max="12294" width="5" bestFit="1" customWidth="1"/>
    <col min="12295" max="12349" width="11.42578125" bestFit="1" customWidth="1"/>
    <col min="12545" max="12545" width="44" bestFit="1" customWidth="1"/>
    <col min="12546" max="12546" width="25.7109375" bestFit="1" customWidth="1"/>
    <col min="12547" max="12547" width="33.28515625" bestFit="1" customWidth="1"/>
    <col min="12548" max="12548" width="16.42578125" bestFit="1" customWidth="1"/>
    <col min="12549" max="12550" width="5" bestFit="1" customWidth="1"/>
    <col min="12551" max="12605" width="11.42578125" bestFit="1" customWidth="1"/>
    <col min="12801" max="12801" width="44" bestFit="1" customWidth="1"/>
    <col min="12802" max="12802" width="25.7109375" bestFit="1" customWidth="1"/>
    <col min="12803" max="12803" width="33.28515625" bestFit="1" customWidth="1"/>
    <col min="12804" max="12804" width="16.42578125" bestFit="1" customWidth="1"/>
    <col min="12805" max="12806" width="5" bestFit="1" customWidth="1"/>
    <col min="12807" max="12861" width="11.42578125" bestFit="1" customWidth="1"/>
    <col min="13057" max="13057" width="44" bestFit="1" customWidth="1"/>
    <col min="13058" max="13058" width="25.7109375" bestFit="1" customWidth="1"/>
    <col min="13059" max="13059" width="33.28515625" bestFit="1" customWidth="1"/>
    <col min="13060" max="13060" width="16.42578125" bestFit="1" customWidth="1"/>
    <col min="13061" max="13062" width="5" bestFit="1" customWidth="1"/>
    <col min="13063" max="13117" width="11.42578125" bestFit="1" customWidth="1"/>
    <col min="13313" max="13313" width="44" bestFit="1" customWidth="1"/>
    <col min="13314" max="13314" width="25.7109375" bestFit="1" customWidth="1"/>
    <col min="13315" max="13315" width="33.28515625" bestFit="1" customWidth="1"/>
    <col min="13316" max="13316" width="16.42578125" bestFit="1" customWidth="1"/>
    <col min="13317" max="13318" width="5" bestFit="1" customWidth="1"/>
    <col min="13319" max="13373" width="11.42578125" bestFit="1" customWidth="1"/>
    <col min="13569" max="13569" width="44" bestFit="1" customWidth="1"/>
    <col min="13570" max="13570" width="25.7109375" bestFit="1" customWidth="1"/>
    <col min="13571" max="13571" width="33.28515625" bestFit="1" customWidth="1"/>
    <col min="13572" max="13572" width="16.42578125" bestFit="1" customWidth="1"/>
    <col min="13573" max="13574" width="5" bestFit="1" customWidth="1"/>
    <col min="13575" max="13629" width="11.42578125" bestFit="1" customWidth="1"/>
    <col min="13825" max="13825" width="44" bestFit="1" customWidth="1"/>
    <col min="13826" max="13826" width="25.7109375" bestFit="1" customWidth="1"/>
    <col min="13827" max="13827" width="33.28515625" bestFit="1" customWidth="1"/>
    <col min="13828" max="13828" width="16.42578125" bestFit="1" customWidth="1"/>
    <col min="13829" max="13830" width="5" bestFit="1" customWidth="1"/>
    <col min="13831" max="13885" width="11.42578125" bestFit="1" customWidth="1"/>
    <col min="14081" max="14081" width="44" bestFit="1" customWidth="1"/>
    <col min="14082" max="14082" width="25.7109375" bestFit="1" customWidth="1"/>
    <col min="14083" max="14083" width="33.28515625" bestFit="1" customWidth="1"/>
    <col min="14084" max="14084" width="16.42578125" bestFit="1" customWidth="1"/>
    <col min="14085" max="14086" width="5" bestFit="1" customWidth="1"/>
    <col min="14087" max="14141" width="11.42578125" bestFit="1" customWidth="1"/>
    <col min="14337" max="14337" width="44" bestFit="1" customWidth="1"/>
    <col min="14338" max="14338" width="25.7109375" bestFit="1" customWidth="1"/>
    <col min="14339" max="14339" width="33.28515625" bestFit="1" customWidth="1"/>
    <col min="14340" max="14340" width="16.42578125" bestFit="1" customWidth="1"/>
    <col min="14341" max="14342" width="5" bestFit="1" customWidth="1"/>
    <col min="14343" max="14397" width="11.42578125" bestFit="1" customWidth="1"/>
    <col min="14593" max="14593" width="44" bestFit="1" customWidth="1"/>
    <col min="14594" max="14594" width="25.7109375" bestFit="1" customWidth="1"/>
    <col min="14595" max="14595" width="33.28515625" bestFit="1" customWidth="1"/>
    <col min="14596" max="14596" width="16.42578125" bestFit="1" customWidth="1"/>
    <col min="14597" max="14598" width="5" bestFit="1" customWidth="1"/>
    <col min="14599" max="14653" width="11.42578125" bestFit="1" customWidth="1"/>
    <col min="14849" max="14849" width="44" bestFit="1" customWidth="1"/>
    <col min="14850" max="14850" width="25.7109375" bestFit="1" customWidth="1"/>
    <col min="14851" max="14851" width="33.28515625" bestFit="1" customWidth="1"/>
    <col min="14852" max="14852" width="16.42578125" bestFit="1" customWidth="1"/>
    <col min="14853" max="14854" width="5" bestFit="1" customWidth="1"/>
    <col min="14855" max="14909" width="11.42578125" bestFit="1" customWidth="1"/>
    <col min="15105" max="15105" width="44" bestFit="1" customWidth="1"/>
    <col min="15106" max="15106" width="25.7109375" bestFit="1" customWidth="1"/>
    <col min="15107" max="15107" width="33.28515625" bestFit="1" customWidth="1"/>
    <col min="15108" max="15108" width="16.42578125" bestFit="1" customWidth="1"/>
    <col min="15109" max="15110" width="5" bestFit="1" customWidth="1"/>
    <col min="15111" max="15165" width="11.42578125" bestFit="1" customWidth="1"/>
    <col min="15361" max="15361" width="44" bestFit="1" customWidth="1"/>
    <col min="15362" max="15362" width="25.7109375" bestFit="1" customWidth="1"/>
    <col min="15363" max="15363" width="33.28515625" bestFit="1" customWidth="1"/>
    <col min="15364" max="15364" width="16.42578125" bestFit="1" customWidth="1"/>
    <col min="15365" max="15366" width="5" bestFit="1" customWidth="1"/>
    <col min="15367" max="15421" width="11.42578125" bestFit="1" customWidth="1"/>
    <col min="15617" max="15617" width="44" bestFit="1" customWidth="1"/>
    <col min="15618" max="15618" width="25.7109375" bestFit="1" customWidth="1"/>
    <col min="15619" max="15619" width="33.28515625" bestFit="1" customWidth="1"/>
    <col min="15620" max="15620" width="16.42578125" bestFit="1" customWidth="1"/>
    <col min="15621" max="15622" width="5" bestFit="1" customWidth="1"/>
    <col min="15623" max="15677" width="11.42578125" bestFit="1" customWidth="1"/>
    <col min="15873" max="15873" width="44" bestFit="1" customWidth="1"/>
    <col min="15874" max="15874" width="25.7109375" bestFit="1" customWidth="1"/>
    <col min="15875" max="15875" width="33.28515625" bestFit="1" customWidth="1"/>
    <col min="15876" max="15876" width="16.42578125" bestFit="1" customWidth="1"/>
    <col min="15877" max="15878" width="5" bestFit="1" customWidth="1"/>
    <col min="15879" max="15933" width="11.42578125" bestFit="1" customWidth="1"/>
    <col min="16129" max="16129" width="44" bestFit="1" customWidth="1"/>
    <col min="16130" max="16130" width="25.7109375" bestFit="1" customWidth="1"/>
    <col min="16131" max="16131" width="33.28515625" bestFit="1" customWidth="1"/>
    <col min="16132" max="16132" width="16.42578125" bestFit="1" customWidth="1"/>
    <col min="16133" max="16134" width="5" bestFit="1" customWidth="1"/>
    <col min="16135" max="16189" width="11.42578125" bestFit="1" customWidth="1"/>
  </cols>
  <sheetData>
    <row r="1" spans="1:61">
      <c r="A1" t="s">
        <v>0</v>
      </c>
      <c r="B1" t="s">
        <v>1</v>
      </c>
    </row>
    <row r="2" spans="1:61">
      <c r="A2" t="s">
        <v>2</v>
      </c>
      <c r="B2" s="3">
        <v>42949</v>
      </c>
    </row>
    <row r="4" spans="1:61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  <c r="J4" t="s">
        <v>12</v>
      </c>
      <c r="K4" t="s">
        <v>13</v>
      </c>
      <c r="L4" t="s">
        <v>14</v>
      </c>
      <c r="M4" t="s">
        <v>15</v>
      </c>
      <c r="N4" t="s">
        <v>16</v>
      </c>
      <c r="O4" t="s">
        <v>17</v>
      </c>
      <c r="P4" t="s">
        <v>18</v>
      </c>
      <c r="Q4" t="s">
        <v>19</v>
      </c>
      <c r="R4" t="s">
        <v>20</v>
      </c>
      <c r="S4" t="s">
        <v>21</v>
      </c>
      <c r="T4" t="s">
        <v>22</v>
      </c>
      <c r="U4" t="s">
        <v>23</v>
      </c>
      <c r="V4" t="s">
        <v>24</v>
      </c>
      <c r="W4" t="s">
        <v>25</v>
      </c>
      <c r="X4" t="s">
        <v>26</v>
      </c>
      <c r="Y4" t="s">
        <v>27</v>
      </c>
      <c r="Z4" t="s">
        <v>28</v>
      </c>
      <c r="AA4" t="s">
        <v>29</v>
      </c>
      <c r="AB4" t="s">
        <v>30</v>
      </c>
      <c r="AC4" t="s">
        <v>31</v>
      </c>
      <c r="AD4" t="s">
        <v>32</v>
      </c>
      <c r="AE4" t="s">
        <v>33</v>
      </c>
      <c r="AF4" t="s">
        <v>34</v>
      </c>
      <c r="AG4" t="s">
        <v>35</v>
      </c>
      <c r="AH4" t="s">
        <v>36</v>
      </c>
      <c r="AI4" t="s">
        <v>37</v>
      </c>
      <c r="AJ4" t="s">
        <v>38</v>
      </c>
      <c r="AK4" t="s">
        <v>39</v>
      </c>
      <c r="AL4" t="s">
        <v>40</v>
      </c>
      <c r="AM4" t="s">
        <v>41</v>
      </c>
      <c r="AN4" t="s">
        <v>42</v>
      </c>
      <c r="AO4" t="s">
        <v>43</v>
      </c>
      <c r="AP4" t="s">
        <v>44</v>
      </c>
      <c r="AQ4" t="s">
        <v>45</v>
      </c>
      <c r="AR4" t="s">
        <v>46</v>
      </c>
      <c r="AS4" t="s">
        <v>47</v>
      </c>
      <c r="AT4" t="s">
        <v>48</v>
      </c>
      <c r="AU4" t="s">
        <v>49</v>
      </c>
      <c r="AV4" t="s">
        <v>50</v>
      </c>
      <c r="AW4" t="s">
        <v>51</v>
      </c>
      <c r="AX4" t="s">
        <v>52</v>
      </c>
      <c r="AY4" t="s">
        <v>53</v>
      </c>
      <c r="AZ4" t="s">
        <v>54</v>
      </c>
      <c r="BA4" t="s">
        <v>55</v>
      </c>
      <c r="BB4" t="s">
        <v>56</v>
      </c>
      <c r="BC4" t="s">
        <v>57</v>
      </c>
      <c r="BD4" t="s">
        <v>58</v>
      </c>
      <c r="BE4" t="s">
        <v>59</v>
      </c>
      <c r="BF4" t="s">
        <v>60</v>
      </c>
      <c r="BG4" t="s">
        <v>61</v>
      </c>
      <c r="BH4" t="s">
        <v>62</v>
      </c>
      <c r="BI4" t="s">
        <v>63</v>
      </c>
    </row>
    <row r="5" spans="1:61">
      <c r="A5" t="s">
        <v>64</v>
      </c>
      <c r="B5" t="s">
        <v>65</v>
      </c>
      <c r="C5" t="s">
        <v>595</v>
      </c>
      <c r="D5" t="s">
        <v>596</v>
      </c>
      <c r="AG5">
        <v>0.21345420515430408</v>
      </c>
      <c r="AH5">
        <v>0.72583707854614166</v>
      </c>
      <c r="AI5">
        <v>3.9468421195956822E-3</v>
      </c>
      <c r="AJ5">
        <v>4.4645069925237335</v>
      </c>
      <c r="BB5">
        <v>9.3183033534719843E-3</v>
      </c>
      <c r="BC5">
        <v>0.10746964133573902</v>
      </c>
      <c r="BD5">
        <v>8.4372589381237709E-3</v>
      </c>
      <c r="BE5">
        <v>4.5857887599403187E-2</v>
      </c>
      <c r="BF5">
        <v>7.036553265466261E-3</v>
      </c>
      <c r="BG5">
        <v>0.25065688213296689</v>
      </c>
      <c r="BH5">
        <v>0.21533707037756405</v>
      </c>
    </row>
    <row r="6" spans="1:61">
      <c r="A6" t="s">
        <v>68</v>
      </c>
      <c r="B6" t="s">
        <v>69</v>
      </c>
      <c r="C6" t="s">
        <v>595</v>
      </c>
      <c r="D6" t="s">
        <v>596</v>
      </c>
      <c r="L6">
        <v>4.4095746962443823</v>
      </c>
      <c r="M6">
        <v>12.578967351602701</v>
      </c>
      <c r="N6">
        <v>14.866172696735466</v>
      </c>
      <c r="O6">
        <v>16.946149098510478</v>
      </c>
      <c r="P6">
        <v>14.553298159668969</v>
      </c>
      <c r="Q6">
        <v>13.730915497165636</v>
      </c>
      <c r="R6">
        <v>11.619542492880223</v>
      </c>
      <c r="S6">
        <v>13.974244919150072</v>
      </c>
      <c r="T6">
        <v>20.299623458710041</v>
      </c>
      <c r="U6">
        <v>13.224223213008107</v>
      </c>
      <c r="BH6">
        <v>3.4504560055740643</v>
      </c>
    </row>
    <row r="7" spans="1:61">
      <c r="A7" t="s">
        <v>70</v>
      </c>
      <c r="B7" t="s">
        <v>71</v>
      </c>
      <c r="C7" t="s">
        <v>595</v>
      </c>
      <c r="D7" t="s">
        <v>596</v>
      </c>
      <c r="G7">
        <v>3.0407358197679244</v>
      </c>
      <c r="N7">
        <v>7.1764476536334092</v>
      </c>
      <c r="O7">
        <v>13.384684198566523</v>
      </c>
      <c r="P7">
        <v>19.947137739739485</v>
      </c>
      <c r="Q7">
        <v>26.840866421511585</v>
      </c>
      <c r="R7">
        <v>31.394727461927484</v>
      </c>
      <c r="S7">
        <v>51.641513675471487</v>
      </c>
      <c r="W7">
        <v>65.739499478842419</v>
      </c>
      <c r="X7">
        <v>71.907042005571526</v>
      </c>
      <c r="Y7">
        <v>77.969250278783136</v>
      </c>
      <c r="Z7">
        <v>82.123986964697977</v>
      </c>
      <c r="AI7">
        <v>93.477680342270133</v>
      </c>
      <c r="AJ7">
        <v>94.831536092168918</v>
      </c>
      <c r="AZ7">
        <v>95.718215601810684</v>
      </c>
      <c r="BB7">
        <v>96.611775342417744</v>
      </c>
      <c r="BC7">
        <v>96.534547373200198</v>
      </c>
      <c r="BD7">
        <v>96.55676823607719</v>
      </c>
      <c r="BE7">
        <v>97.177924293965418</v>
      </c>
      <c r="BF7">
        <v>96.679568130662787</v>
      </c>
      <c r="BG7">
        <v>96.194403359152986</v>
      </c>
      <c r="BH7">
        <v>94.994795019191045</v>
      </c>
    </row>
    <row r="8" spans="1:61">
      <c r="A8" t="s">
        <v>72</v>
      </c>
      <c r="B8" t="s">
        <v>73</v>
      </c>
      <c r="C8" t="s">
        <v>595</v>
      </c>
      <c r="D8" t="s">
        <v>596</v>
      </c>
      <c r="AO8">
        <v>2.8592178474607417</v>
      </c>
      <c r="AP8">
        <v>0.81208222996159363</v>
      </c>
      <c r="AQ8">
        <v>1.1692764479217193</v>
      </c>
      <c r="AR8">
        <v>1.9781619836231716</v>
      </c>
      <c r="AS8">
        <v>1.8513687889128057</v>
      </c>
      <c r="AT8">
        <v>1.4483597061316942</v>
      </c>
      <c r="AU8">
        <v>2.0096429613750204</v>
      </c>
      <c r="AV8">
        <v>0.93945393108124331</v>
      </c>
      <c r="AW8">
        <v>2.6277119080707485</v>
      </c>
      <c r="AX8">
        <v>8.6627295129964139</v>
      </c>
      <c r="AY8">
        <v>13.687093088073384</v>
      </c>
      <c r="AZ8">
        <v>7.4530031614773913</v>
      </c>
      <c r="BA8">
        <v>21.814272004800021</v>
      </c>
      <c r="BB8">
        <v>11.602414457250166</v>
      </c>
      <c r="BC8">
        <v>17.973226904185726</v>
      </c>
      <c r="BD8">
        <v>21.191947057501483</v>
      </c>
      <c r="BE8">
        <v>26.590781265743612</v>
      </c>
      <c r="BF8">
        <v>31.003051823745054</v>
      </c>
      <c r="BG8">
        <v>1.5675233626023841</v>
      </c>
      <c r="BH8">
        <v>8.8066384949177845</v>
      </c>
    </row>
    <row r="9" spans="1:61">
      <c r="A9" t="s">
        <v>74</v>
      </c>
      <c r="B9" t="s">
        <v>75</v>
      </c>
      <c r="C9" t="s">
        <v>595</v>
      </c>
      <c r="D9" t="s">
        <v>596</v>
      </c>
      <c r="AN9">
        <v>0.17131719799159636</v>
      </c>
      <c r="AO9">
        <v>8.1006246132104675E-3</v>
      </c>
      <c r="AP9">
        <v>6.1315058361431553E-3</v>
      </c>
      <c r="AQ9">
        <v>1.4452566052324547E-2</v>
      </c>
      <c r="AR9">
        <v>9.9533597078806213E-2</v>
      </c>
      <c r="AS9">
        <v>0.13674330697214571</v>
      </c>
      <c r="AT9">
        <v>0.21319723881639963</v>
      </c>
      <c r="AU9">
        <v>3.4123445245618691E-3</v>
      </c>
      <c r="AV9">
        <v>6.6107646652632098E-3</v>
      </c>
      <c r="AW9">
        <v>1.9810836371286444E-3</v>
      </c>
      <c r="AX9">
        <v>1.9798573960420913E-3</v>
      </c>
      <c r="AY9">
        <v>7.0813055320994493E-4</v>
      </c>
      <c r="AZ9">
        <v>6.0463573133253887E-3</v>
      </c>
      <c r="BA9">
        <v>7.7677597606269529E-3</v>
      </c>
      <c r="BB9">
        <v>6.7625007694523287E-2</v>
      </c>
      <c r="BC9">
        <v>1.7441147794566862E-3</v>
      </c>
      <c r="BD9">
        <v>3.0823010219896332E-3</v>
      </c>
      <c r="BE9">
        <v>9.8570079860192436E-2</v>
      </c>
      <c r="BF9">
        <v>0.12831573686896955</v>
      </c>
      <c r="BG9">
        <v>0.12313797823815512</v>
      </c>
    </row>
    <row r="10" spans="1:61">
      <c r="A10" t="s">
        <v>76</v>
      </c>
      <c r="B10" t="s">
        <v>77</v>
      </c>
      <c r="C10" t="s">
        <v>595</v>
      </c>
      <c r="D10" t="s">
        <v>596</v>
      </c>
      <c r="S10">
        <v>80.301172152523961</v>
      </c>
      <c r="T10">
        <v>82.202939020846401</v>
      </c>
      <c r="U10">
        <v>81.841299509351046</v>
      </c>
      <c r="W10">
        <v>88.028712330216621</v>
      </c>
      <c r="X10">
        <v>86.794417689799204</v>
      </c>
      <c r="AH10">
        <v>51.839720443586245</v>
      </c>
      <c r="AJ10">
        <v>62.083032045537308</v>
      </c>
      <c r="AK10">
        <v>60.721107302670788</v>
      </c>
      <c r="AL10">
        <v>61.073424533585495</v>
      </c>
      <c r="AQ10">
        <v>76.450955333701259</v>
      </c>
      <c r="AR10">
        <v>80.870817024911844</v>
      </c>
      <c r="AS10">
        <v>84.701426862964155</v>
      </c>
      <c r="AT10">
        <v>83.958634674279338</v>
      </c>
      <c r="AU10">
        <v>81.731069705850445</v>
      </c>
      <c r="AW10">
        <v>82.574006367487954</v>
      </c>
      <c r="AX10">
        <v>75.649222468299442</v>
      </c>
      <c r="AY10">
        <v>84.309317503015706</v>
      </c>
      <c r="AZ10">
        <v>79.851908362316152</v>
      </c>
      <c r="BA10">
        <v>79.834189777726607</v>
      </c>
      <c r="BB10">
        <v>79.558542145262848</v>
      </c>
      <c r="BC10">
        <v>81.868494441466268</v>
      </c>
      <c r="BD10">
        <v>81.763294886001106</v>
      </c>
      <c r="BE10">
        <v>71.05020457666464</v>
      </c>
      <c r="BF10">
        <v>73.250317865242053</v>
      </c>
      <c r="BG10">
        <v>69.970062924846147</v>
      </c>
      <c r="BH10">
        <v>73.25867309051408</v>
      </c>
    </row>
    <row r="11" spans="1:61">
      <c r="A11" t="s">
        <v>78</v>
      </c>
      <c r="B11" t="s">
        <v>79</v>
      </c>
      <c r="C11" t="s">
        <v>595</v>
      </c>
      <c r="D11" t="s">
        <v>596</v>
      </c>
      <c r="W11">
        <v>94.912096467952409</v>
      </c>
      <c r="X11">
        <v>92.027002294717349</v>
      </c>
      <c r="AB11">
        <v>21.309762946488345</v>
      </c>
      <c r="AH11">
        <v>3.4582794305317668</v>
      </c>
      <c r="AJ11">
        <v>7.297511104679347</v>
      </c>
      <c r="AK11">
        <v>10.30426867467067</v>
      </c>
      <c r="AL11">
        <v>9.1133026872024647</v>
      </c>
      <c r="AR11">
        <v>91.369027348811684</v>
      </c>
      <c r="AS11">
        <v>93.847807984175333</v>
      </c>
      <c r="AT11">
        <v>91.785175265973919</v>
      </c>
      <c r="AX11">
        <v>57.791117369740952</v>
      </c>
      <c r="AZ11">
        <v>65.345244018032488</v>
      </c>
      <c r="BA11">
        <v>64.814988054026685</v>
      </c>
      <c r="BE11">
        <v>53.522040045806243</v>
      </c>
      <c r="BF11">
        <v>51.518063081297818</v>
      </c>
      <c r="BG11">
        <v>42.496239965130776</v>
      </c>
    </row>
    <row r="12" spans="1:61">
      <c r="A12" t="s">
        <v>80</v>
      </c>
      <c r="B12" t="s">
        <v>81</v>
      </c>
      <c r="C12" t="s">
        <v>595</v>
      </c>
      <c r="D12" t="s">
        <v>596</v>
      </c>
      <c r="G12">
        <v>1.0808466729778494</v>
      </c>
      <c r="H12">
        <v>0.82261500703675505</v>
      </c>
      <c r="I12">
        <v>0.43226886327661179</v>
      </c>
      <c r="J12">
        <v>0.6155687208041476</v>
      </c>
      <c r="K12">
        <v>0.87862205699474338</v>
      </c>
      <c r="L12">
        <v>0.52525865800809046</v>
      </c>
      <c r="M12">
        <v>0.90589516307280749</v>
      </c>
      <c r="N12">
        <v>0.35879543750323062</v>
      </c>
      <c r="O12">
        <v>0.42998545782202624</v>
      </c>
      <c r="P12">
        <v>0.48801643876007772</v>
      </c>
      <c r="Q12">
        <v>0.3224201892547589</v>
      </c>
      <c r="R12">
        <v>0.17139838237626026</v>
      </c>
      <c r="S12">
        <v>0.31408827843594378</v>
      </c>
      <c r="T12">
        <v>0.49493817188161471</v>
      </c>
      <c r="U12">
        <v>0.50302741539639673</v>
      </c>
      <c r="V12">
        <v>0.49233838891163778</v>
      </c>
      <c r="W12">
        <v>0.80715251707934765</v>
      </c>
      <c r="X12">
        <v>0.62153584019847463</v>
      </c>
      <c r="Y12">
        <v>3.4642869319384388</v>
      </c>
      <c r="Z12">
        <v>6.7809984773165191</v>
      </c>
      <c r="AA12">
        <v>7.1879411996419122</v>
      </c>
      <c r="AB12">
        <v>4.2658323021754878</v>
      </c>
      <c r="AC12">
        <v>4.0910216740164218</v>
      </c>
      <c r="AD12">
        <v>7.3070235280723237</v>
      </c>
      <c r="AE12">
        <v>2.2412601183616587</v>
      </c>
      <c r="AF12">
        <v>1.3430505101440342</v>
      </c>
      <c r="AG12">
        <v>1.5247615106281274</v>
      </c>
      <c r="AH12">
        <v>3.3870662449170323</v>
      </c>
      <c r="AI12">
        <v>7.8007248031903078</v>
      </c>
      <c r="AJ12">
        <v>6.2560890365590911</v>
      </c>
      <c r="AK12">
        <v>8.72150832235398</v>
      </c>
      <c r="AL12">
        <v>9.4649308820636922</v>
      </c>
      <c r="AM12">
        <v>10.480152832362796</v>
      </c>
      <c r="AN12">
        <v>10.372512436474281</v>
      </c>
      <c r="AO12">
        <v>12.9969310881625</v>
      </c>
      <c r="AP12">
        <v>11.735129139385112</v>
      </c>
      <c r="AQ12">
        <v>8.6674616285472759</v>
      </c>
      <c r="AR12">
        <v>12.226943509056426</v>
      </c>
      <c r="AS12">
        <v>17.738467177717869</v>
      </c>
      <c r="AT12">
        <v>17.128506465876946</v>
      </c>
      <c r="AU12">
        <v>17.088649895164433</v>
      </c>
      <c r="AV12">
        <v>17.122776921011891</v>
      </c>
      <c r="AW12">
        <v>15.993553118917733</v>
      </c>
      <c r="AX12">
        <v>16.382920249897037</v>
      </c>
      <c r="AY12">
        <v>15.407374676917055</v>
      </c>
      <c r="AZ12">
        <v>10.993998082335587</v>
      </c>
      <c r="BA12">
        <v>9.4474043650489605</v>
      </c>
      <c r="BB12">
        <v>10.341509736000427</v>
      </c>
      <c r="BC12">
        <v>8.1283364603327257</v>
      </c>
      <c r="BD12">
        <v>6.1195446640388163</v>
      </c>
      <c r="BE12">
        <v>6.3748516179103039</v>
      </c>
      <c r="BF12">
        <v>4.7589535269646444</v>
      </c>
      <c r="BG12">
        <v>4.7510544651873587</v>
      </c>
      <c r="BH12">
        <v>2.6113280712183857</v>
      </c>
    </row>
    <row r="13" spans="1:61">
      <c r="A13" t="s">
        <v>82</v>
      </c>
      <c r="B13" t="s">
        <v>83</v>
      </c>
      <c r="C13" t="s">
        <v>595</v>
      </c>
      <c r="D13" t="s">
        <v>596</v>
      </c>
      <c r="AP13">
        <v>0.74045236783244139</v>
      </c>
      <c r="AR13">
        <v>8.7129789612756277</v>
      </c>
      <c r="AS13">
        <v>10.607854455914111</v>
      </c>
      <c r="AT13">
        <v>8.4852390921403558</v>
      </c>
      <c r="AU13">
        <v>3.4449013800020785</v>
      </c>
      <c r="AV13">
        <v>2.0423032460052575</v>
      </c>
      <c r="AW13">
        <v>3.1913393128315759</v>
      </c>
      <c r="AX13">
        <v>2.2772004595505542</v>
      </c>
      <c r="AY13">
        <v>2.0741164128844281</v>
      </c>
      <c r="AZ13">
        <v>1.2027244062088212</v>
      </c>
      <c r="BA13">
        <v>0.26061596313039292</v>
      </c>
      <c r="BB13">
        <v>9.5418930753552206E-2</v>
      </c>
      <c r="BC13">
        <v>3.1228717226993661</v>
      </c>
      <c r="BD13">
        <v>8.4327208360403034</v>
      </c>
      <c r="BE13">
        <v>7.925194196802078</v>
      </c>
      <c r="BF13">
        <v>6.0727304519619842</v>
      </c>
      <c r="BG13">
        <v>6.339750760607191</v>
      </c>
      <c r="BH13">
        <v>6.4197010187569017</v>
      </c>
      <c r="BI13">
        <v>4.0741661238680615</v>
      </c>
    </row>
    <row r="14" spans="1:61">
      <c r="A14" t="s">
        <v>84</v>
      </c>
      <c r="B14" t="s">
        <v>85</v>
      </c>
      <c r="C14" t="s">
        <v>595</v>
      </c>
      <c r="D14" t="s">
        <v>596</v>
      </c>
    </row>
    <row r="15" spans="1:61">
      <c r="A15" t="s">
        <v>86</v>
      </c>
      <c r="B15" t="s">
        <v>87</v>
      </c>
      <c r="C15" t="s">
        <v>595</v>
      </c>
      <c r="D15" t="s">
        <v>596</v>
      </c>
      <c r="R15">
        <v>95.524963544603025</v>
      </c>
      <c r="S15">
        <v>95.580536944408863</v>
      </c>
      <c r="T15">
        <v>91.945298397748743</v>
      </c>
      <c r="V15">
        <v>8.3817485140175854E-2</v>
      </c>
      <c r="W15">
        <v>1.5360385145876315E-2</v>
      </c>
      <c r="Z15">
        <v>0</v>
      </c>
      <c r="AR15">
        <v>0</v>
      </c>
      <c r="AS15">
        <v>0</v>
      </c>
      <c r="AX15">
        <v>0.72479416743872083</v>
      </c>
      <c r="AZ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</row>
    <row r="16" spans="1:61">
      <c r="A16" t="s">
        <v>88</v>
      </c>
      <c r="B16" t="s">
        <v>89</v>
      </c>
      <c r="C16" t="s">
        <v>595</v>
      </c>
      <c r="D16" t="s">
        <v>596</v>
      </c>
      <c r="H16">
        <v>3.0905290408386308</v>
      </c>
      <c r="I16">
        <v>2.7926183983889006</v>
      </c>
      <c r="J16">
        <v>3.1449232503577744</v>
      </c>
      <c r="K16">
        <v>3.4738152455762701</v>
      </c>
      <c r="L16">
        <v>3.7085918559019695</v>
      </c>
      <c r="M16">
        <v>4.6435272508273151</v>
      </c>
      <c r="N16">
        <v>4.8465935426714646</v>
      </c>
      <c r="O16">
        <v>5.58482448125533</v>
      </c>
      <c r="P16">
        <v>6.4230866723381119</v>
      </c>
      <c r="Q16">
        <v>6.3308703942447506</v>
      </c>
      <c r="R16">
        <v>6.3154771606980731</v>
      </c>
      <c r="S16">
        <v>8.8369194856663889</v>
      </c>
      <c r="T16">
        <v>11.87486662232082</v>
      </c>
      <c r="U16">
        <v>12.763158275540732</v>
      </c>
      <c r="V16">
        <v>13.613130205050213</v>
      </c>
      <c r="W16">
        <v>14.165917796297853</v>
      </c>
      <c r="X16">
        <v>12.244472401688201</v>
      </c>
      <c r="Y16">
        <v>11.139263956829227</v>
      </c>
      <c r="Z16">
        <v>16.006402970802569</v>
      </c>
      <c r="AA16">
        <v>18.219828624481359</v>
      </c>
      <c r="AB16">
        <v>23.156938705681871</v>
      </c>
      <c r="AC16">
        <v>24.357027054850207</v>
      </c>
      <c r="AD16">
        <v>26.911089327140786</v>
      </c>
      <c r="AE16">
        <v>22.828880288639123</v>
      </c>
      <c r="AF16">
        <v>20.937695066345142</v>
      </c>
      <c r="AG16">
        <v>17.330317117989573</v>
      </c>
      <c r="AH16">
        <v>17.394747293403398</v>
      </c>
      <c r="AI16">
        <v>21.454362294943355</v>
      </c>
      <c r="AJ16">
        <v>23.165580783332885</v>
      </c>
      <c r="AK16">
        <v>22.99979273565123</v>
      </c>
      <c r="AL16">
        <v>22.172360684445003</v>
      </c>
      <c r="AM16">
        <v>18.725379956515635</v>
      </c>
      <c r="AN16">
        <v>19.052536123272237</v>
      </c>
      <c r="AO16">
        <v>19.06438286780741</v>
      </c>
      <c r="AP16">
        <v>19.694211006791107</v>
      </c>
      <c r="AQ16">
        <v>19.655914659780805</v>
      </c>
      <c r="AR16">
        <v>19.422127148626757</v>
      </c>
      <c r="AS16">
        <v>21.88042719558716</v>
      </c>
      <c r="AT16">
        <v>21.66596195036032</v>
      </c>
      <c r="AU16">
        <v>21.652096225040246</v>
      </c>
      <c r="AV16">
        <v>20.943193957743638</v>
      </c>
      <c r="AW16">
        <v>21.292307618464232</v>
      </c>
      <c r="AX16">
        <v>26.731896849698732</v>
      </c>
      <c r="AY16">
        <v>25.4868889907154</v>
      </c>
      <c r="AZ16">
        <v>24.422320903936175</v>
      </c>
      <c r="BA16">
        <v>34.267174541170085</v>
      </c>
      <c r="BB16">
        <v>31.982038851741112</v>
      </c>
      <c r="BC16">
        <v>30.823199771378807</v>
      </c>
      <c r="BD16">
        <v>29.883286336071617</v>
      </c>
      <c r="BE16">
        <v>30.3574429630395</v>
      </c>
      <c r="BF16">
        <v>27.32312622498808</v>
      </c>
      <c r="BG16">
        <v>28.019409246588072</v>
      </c>
      <c r="BH16">
        <v>26.864415823280375</v>
      </c>
      <c r="BI16">
        <v>27.653920909629605</v>
      </c>
    </row>
    <row r="17" spans="1:61">
      <c r="A17" t="s">
        <v>90</v>
      </c>
      <c r="B17" t="s">
        <v>91</v>
      </c>
      <c r="C17" t="s">
        <v>595</v>
      </c>
      <c r="D17" t="s">
        <v>596</v>
      </c>
      <c r="H17">
        <v>2.3523457150042062</v>
      </c>
      <c r="I17">
        <v>2.9968296952448035</v>
      </c>
      <c r="J17">
        <v>3.3218689209634706</v>
      </c>
      <c r="K17">
        <v>3.4167963771396184</v>
      </c>
      <c r="L17">
        <v>3.1919468214599158</v>
      </c>
      <c r="M17">
        <v>3.0029923457449272</v>
      </c>
      <c r="N17">
        <v>2.5182734577084425</v>
      </c>
      <c r="O17">
        <v>2.5424475991023034</v>
      </c>
      <c r="P17">
        <v>2.0385400866011527</v>
      </c>
      <c r="Q17">
        <v>1.9949487237031636</v>
      </c>
      <c r="R17">
        <v>2.1662897529433867</v>
      </c>
      <c r="S17">
        <v>2.0445563143250753</v>
      </c>
      <c r="T17">
        <v>2.0890065392409798</v>
      </c>
      <c r="U17">
        <v>1.8801613866086795</v>
      </c>
      <c r="V17">
        <v>1.9416232769878483</v>
      </c>
      <c r="W17">
        <v>1.5684015678984566</v>
      </c>
      <c r="X17">
        <v>1.4394996220077183</v>
      </c>
      <c r="Y17">
        <v>1.5688122454742679</v>
      </c>
      <c r="Z17">
        <v>1.7402737700462714</v>
      </c>
      <c r="AA17">
        <v>1.533035994226132</v>
      </c>
      <c r="AB17">
        <v>1.4038982901768244</v>
      </c>
      <c r="AC17">
        <v>1.4885567490266194</v>
      </c>
      <c r="AD17">
        <v>2.0222454379654917</v>
      </c>
      <c r="AE17">
        <v>1.2135468898603297</v>
      </c>
      <c r="AF17">
        <v>1.7638307566092799</v>
      </c>
      <c r="AG17">
        <v>1.2757371829279198</v>
      </c>
      <c r="AH17">
        <v>1.2547399674242719</v>
      </c>
      <c r="AI17">
        <v>0.99283252550969259</v>
      </c>
      <c r="AJ17">
        <v>0.91419175225790883</v>
      </c>
      <c r="AK17">
        <v>1.0551908293853478</v>
      </c>
      <c r="AL17">
        <v>1.1256147007722748</v>
      </c>
      <c r="AM17">
        <v>1.3131857391704784</v>
      </c>
      <c r="AN17">
        <v>1.0272588574379857</v>
      </c>
      <c r="AO17">
        <v>1.2541918138157713</v>
      </c>
      <c r="AP17">
        <v>1.2560772049520137</v>
      </c>
      <c r="AQ17">
        <v>1.0502471010242356</v>
      </c>
      <c r="AR17">
        <v>1.1944248619942905</v>
      </c>
      <c r="AS17">
        <v>1.2732920286900651</v>
      </c>
      <c r="AT17">
        <v>1.8765465940780497</v>
      </c>
      <c r="AU17">
        <v>2.2757230234795691</v>
      </c>
      <c r="AV17">
        <v>2.5623786446468539</v>
      </c>
      <c r="AW17">
        <v>3.1736926168176876</v>
      </c>
      <c r="AX17">
        <v>4.6364144625347343</v>
      </c>
      <c r="AY17">
        <v>5.2789111235151491</v>
      </c>
      <c r="AZ17">
        <v>2.6749974508191534</v>
      </c>
      <c r="BA17">
        <v>3.375867295165571</v>
      </c>
      <c r="BB17">
        <v>3.4564565767135367</v>
      </c>
      <c r="BC17">
        <v>3.2184937437240149</v>
      </c>
      <c r="BD17">
        <v>3.3713449459954234</v>
      </c>
      <c r="BE17">
        <v>3.6245043861966906</v>
      </c>
      <c r="BF17">
        <v>2.6583846206192789</v>
      </c>
      <c r="BG17">
        <v>2.3861956010015639</v>
      </c>
      <c r="BH17">
        <v>1.9679851101296455</v>
      </c>
    </row>
    <row r="18" spans="1:61">
      <c r="A18" t="s">
        <v>92</v>
      </c>
      <c r="B18" t="s">
        <v>93</v>
      </c>
      <c r="C18" t="s">
        <v>595</v>
      </c>
      <c r="D18" t="s">
        <v>596</v>
      </c>
      <c r="AO18">
        <v>66.390216523013166</v>
      </c>
      <c r="AP18">
        <v>61.448381231480823</v>
      </c>
      <c r="AQ18">
        <v>68.931057001388965</v>
      </c>
      <c r="AR18">
        <v>78.596075863119552</v>
      </c>
      <c r="AS18">
        <v>85.08093842332228</v>
      </c>
      <c r="AT18">
        <v>91.328228621992096</v>
      </c>
      <c r="AU18">
        <v>88.922374787855034</v>
      </c>
      <c r="AV18">
        <v>86.010670655981272</v>
      </c>
      <c r="AW18">
        <v>82.215961062484965</v>
      </c>
      <c r="AX18">
        <v>76.764611399448839</v>
      </c>
      <c r="AY18">
        <v>84.591342059838496</v>
      </c>
      <c r="AZ18">
        <v>81.398965845163218</v>
      </c>
      <c r="BA18">
        <v>97.082784866787364</v>
      </c>
      <c r="BB18">
        <v>92.856862976342853</v>
      </c>
      <c r="BC18">
        <v>94.509496315524828</v>
      </c>
      <c r="BD18">
        <v>94.747393957387459</v>
      </c>
      <c r="BE18">
        <v>93.419356784862899</v>
      </c>
      <c r="BF18">
        <v>92.985038980922425</v>
      </c>
      <c r="BG18">
        <v>92.638412567577021</v>
      </c>
      <c r="BH18">
        <v>87.023135517099618</v>
      </c>
    </row>
    <row r="19" spans="1:61">
      <c r="A19" t="s">
        <v>94</v>
      </c>
      <c r="B19" t="s">
        <v>95</v>
      </c>
      <c r="C19" t="s">
        <v>595</v>
      </c>
      <c r="D19" t="s">
        <v>596</v>
      </c>
      <c r="J19">
        <v>5.5512443602254921E-3</v>
      </c>
      <c r="AL19">
        <v>2.2287001715829643E-2</v>
      </c>
      <c r="AV19">
        <v>0.64925694290334801</v>
      </c>
      <c r="AW19">
        <v>1.2504213692435132E-2</v>
      </c>
      <c r="AX19">
        <v>6.4255628788178643E-2</v>
      </c>
      <c r="AY19">
        <v>0</v>
      </c>
      <c r="AZ19">
        <v>5.729812000209427</v>
      </c>
      <c r="BA19">
        <v>1.3963581387032507</v>
      </c>
      <c r="BB19">
        <v>1.8785852393771951</v>
      </c>
      <c r="BC19">
        <v>2.3242843908607176</v>
      </c>
      <c r="BD19">
        <v>3.6217680091204067E-2</v>
      </c>
      <c r="BE19">
        <v>9.3611218867601913E-3</v>
      </c>
      <c r="BF19">
        <v>4.6785733409840033E-4</v>
      </c>
      <c r="BG19">
        <v>3.9931806138583673E-2</v>
      </c>
      <c r="BH19">
        <v>5.3878049617048698E-3</v>
      </c>
    </row>
    <row r="20" spans="1:61">
      <c r="A20" t="s">
        <v>96</v>
      </c>
      <c r="B20" t="s">
        <v>97</v>
      </c>
      <c r="C20" t="s">
        <v>595</v>
      </c>
      <c r="D20" t="s">
        <v>596</v>
      </c>
      <c r="G20">
        <v>3.810327815834913</v>
      </c>
      <c r="H20">
        <v>4.4934045918306342</v>
      </c>
      <c r="I20">
        <v>3.9290729664901942</v>
      </c>
      <c r="J20">
        <v>3.2411714389807118</v>
      </c>
      <c r="K20">
        <v>2.7727841613595943</v>
      </c>
      <c r="L20">
        <v>2.7750648008091345</v>
      </c>
      <c r="M20">
        <v>3.1194529004526106</v>
      </c>
      <c r="N20">
        <v>3.3014418298630792</v>
      </c>
      <c r="O20">
        <v>2.6673534155373861</v>
      </c>
      <c r="P20">
        <v>2.6813687697381425</v>
      </c>
      <c r="Q20">
        <v>2.9046674582367324</v>
      </c>
      <c r="R20">
        <v>2.85185250475394</v>
      </c>
      <c r="S20">
        <v>3.3335545429569491</v>
      </c>
      <c r="T20">
        <v>4.8426159248530913</v>
      </c>
      <c r="U20">
        <v>4.7960443692644201</v>
      </c>
      <c r="V20">
        <v>5.372709170732465</v>
      </c>
      <c r="W20">
        <v>4.2692226246138008</v>
      </c>
      <c r="X20">
        <v>6.2868650342257526</v>
      </c>
      <c r="Y20">
        <v>8.301193098946543</v>
      </c>
      <c r="Z20">
        <v>8.9826512261523792</v>
      </c>
      <c r="AA20">
        <v>8.5893507818481627</v>
      </c>
      <c r="AB20">
        <v>8.3092337417185362</v>
      </c>
      <c r="AC20">
        <v>7.8122202726207348</v>
      </c>
      <c r="AD20">
        <v>6.4510488059890809</v>
      </c>
      <c r="AE20">
        <v>4.8018305605563372</v>
      </c>
      <c r="AF20">
        <v>3.6868574940809902</v>
      </c>
      <c r="AG20">
        <v>3.5243733627643548</v>
      </c>
      <c r="AH20">
        <v>3.3879723201979415</v>
      </c>
      <c r="AI20">
        <v>3.4309354888716324</v>
      </c>
      <c r="AJ20">
        <v>3.8273014397184384</v>
      </c>
      <c r="AK20">
        <v>3.4225432304328627</v>
      </c>
      <c r="AL20">
        <v>3.3501179475838971</v>
      </c>
      <c r="AM20">
        <v>2.9631152011502442</v>
      </c>
      <c r="AN20">
        <v>2.5649438472282253</v>
      </c>
      <c r="AO20">
        <v>3.1587068021946241</v>
      </c>
      <c r="AP20">
        <v>2.883399940958669</v>
      </c>
      <c r="AQ20">
        <v>2.4169429883399336</v>
      </c>
      <c r="AR20">
        <v>2.8862154644157116</v>
      </c>
      <c r="AS20">
        <v>4.5279837256813122</v>
      </c>
      <c r="AT20">
        <v>4.0052681002725654</v>
      </c>
      <c r="AU20">
        <v>4.3317387267370426</v>
      </c>
      <c r="AV20">
        <v>5.2939628638780905</v>
      </c>
      <c r="AW20">
        <v>5.6323580565295819</v>
      </c>
      <c r="AX20">
        <v>6.987596449121912</v>
      </c>
      <c r="AY20">
        <v>7.8766345765098613</v>
      </c>
      <c r="AZ20">
        <v>7.0089005591583504</v>
      </c>
      <c r="BA20">
        <v>9.2006236734489981</v>
      </c>
      <c r="BB20">
        <v>7.4583832957792824</v>
      </c>
      <c r="BC20">
        <v>8.7912048265770224</v>
      </c>
      <c r="BD20">
        <v>10.750996971207689</v>
      </c>
      <c r="BE20">
        <v>11.466549991962721</v>
      </c>
      <c r="BF20">
        <v>12.907398430524031</v>
      </c>
      <c r="BG20">
        <v>11.336676610719566</v>
      </c>
      <c r="BH20">
        <v>8.3702630427596301</v>
      </c>
      <c r="BI20">
        <v>6.8258413602628369</v>
      </c>
    </row>
    <row r="21" spans="1:61">
      <c r="A21" t="s">
        <v>98</v>
      </c>
      <c r="B21" t="s">
        <v>99</v>
      </c>
      <c r="C21" t="s">
        <v>595</v>
      </c>
      <c r="D21" t="s">
        <v>596</v>
      </c>
      <c r="G21">
        <v>0.11796292656596978</v>
      </c>
      <c r="H21">
        <v>0.10552453204741304</v>
      </c>
      <c r="I21">
        <v>0.12798768297453972</v>
      </c>
      <c r="J21">
        <v>0.13445067369963007</v>
      </c>
      <c r="K21">
        <v>0.2088143189796626</v>
      </c>
      <c r="L21">
        <v>6.7484708192792273E-2</v>
      </c>
      <c r="M21">
        <v>7.7720655754409729E-2</v>
      </c>
      <c r="N21">
        <v>8.1371817974033728E-2</v>
      </c>
      <c r="O21">
        <v>0.15245625930337436</v>
      </c>
      <c r="P21">
        <v>1.3171839208659554E-2</v>
      </c>
      <c r="Q21">
        <v>1.9950041781800692E-2</v>
      </c>
      <c r="R21">
        <v>1.3583675025067491E-2</v>
      </c>
      <c r="S21">
        <v>4.8642619838633125</v>
      </c>
      <c r="X21">
        <v>2.2701020339889402</v>
      </c>
      <c r="Y21">
        <v>4.2030180969902426</v>
      </c>
      <c r="AA21">
        <v>3.9291301597669568</v>
      </c>
      <c r="AK21">
        <v>14.505037199234033</v>
      </c>
      <c r="AL21">
        <v>9.0108074304893382</v>
      </c>
      <c r="AM21">
        <v>6.7301118277082166</v>
      </c>
      <c r="AN21">
        <v>5.4156701171690695</v>
      </c>
      <c r="AO21">
        <v>4.3840849425631934</v>
      </c>
      <c r="AP21">
        <v>1.7884597248303724</v>
      </c>
      <c r="AQ21">
        <v>1.1974156068952146</v>
      </c>
      <c r="AR21">
        <v>0.66581536524218421</v>
      </c>
      <c r="AT21">
        <v>1.0009293843520329E-2</v>
      </c>
      <c r="AU21">
        <v>0.24583183784756538</v>
      </c>
      <c r="AV21">
        <v>0</v>
      </c>
      <c r="AW21">
        <v>0</v>
      </c>
      <c r="AX21">
        <v>0</v>
      </c>
      <c r="AY21">
        <v>0.39306142217555817</v>
      </c>
      <c r="AZ21">
        <v>3.0663828640261181</v>
      </c>
      <c r="BA21">
        <v>0.26672584692954077</v>
      </c>
      <c r="BB21">
        <v>7.9791185252717552E-3</v>
      </c>
      <c r="BC21">
        <v>1.0728003206603999E-2</v>
      </c>
      <c r="BD21">
        <v>0.10556663196938115</v>
      </c>
      <c r="BE21">
        <v>5.1187617582866083E-3</v>
      </c>
      <c r="BF21">
        <v>2.3701579083592783E-3</v>
      </c>
      <c r="BG21">
        <v>0.25430375912505876</v>
      </c>
      <c r="BH21">
        <v>3.7251700959168446</v>
      </c>
    </row>
    <row r="22" spans="1:61">
      <c r="A22" t="s">
        <v>100</v>
      </c>
      <c r="B22" t="s">
        <v>101</v>
      </c>
      <c r="C22" t="s">
        <v>595</v>
      </c>
      <c r="D22" t="s">
        <v>596</v>
      </c>
      <c r="G22">
        <v>0.20504113804770277</v>
      </c>
      <c r="H22">
        <v>0.18511853043234591</v>
      </c>
      <c r="I22">
        <v>0.11045237527591101</v>
      </c>
      <c r="J22">
        <v>5.9700152746077553E-3</v>
      </c>
      <c r="K22">
        <v>8.9027601617841789E-2</v>
      </c>
      <c r="L22">
        <v>1.5953289037352554E-2</v>
      </c>
      <c r="M22">
        <v>1.5988702562082183E-2</v>
      </c>
      <c r="N22">
        <v>6.4415473410382304E-3</v>
      </c>
      <c r="O22">
        <v>1.0791428177386023E-2</v>
      </c>
      <c r="P22">
        <v>2.3398884239361071E-2</v>
      </c>
      <c r="Q22">
        <v>2.4010835638999299E-2</v>
      </c>
      <c r="R22">
        <v>0.51561177803594216</v>
      </c>
      <c r="S22">
        <v>1.4863747868225634E-2</v>
      </c>
      <c r="T22">
        <v>1.4403674108488381E-3</v>
      </c>
      <c r="V22">
        <v>5.635473910623498E-2</v>
      </c>
      <c r="W22">
        <v>0.13908178630392209</v>
      </c>
      <c r="X22">
        <v>0.57574595605425039</v>
      </c>
      <c r="Y22">
        <v>0.11497979391549391</v>
      </c>
      <c r="Z22">
        <v>0.17072477124318283</v>
      </c>
      <c r="AA22">
        <v>4.2383735293181927E-3</v>
      </c>
      <c r="AB22">
        <v>1.8289727253476943E-3</v>
      </c>
      <c r="AN22">
        <v>0.1109181682710436</v>
      </c>
      <c r="AO22">
        <v>0.15428456859503162</v>
      </c>
      <c r="AP22">
        <v>1.6458384483545832</v>
      </c>
      <c r="AQ22">
        <v>1.1407385182497216</v>
      </c>
      <c r="AR22">
        <v>1.1043421413550452</v>
      </c>
      <c r="AS22">
        <v>3.2179220307766037</v>
      </c>
      <c r="AT22">
        <v>2.3109654576162285E-2</v>
      </c>
      <c r="AU22">
        <v>2.8183703945005253E-3</v>
      </c>
      <c r="AV22">
        <v>4.1422676347662397E-2</v>
      </c>
      <c r="AW22">
        <v>4.4905842944844419E-2</v>
      </c>
      <c r="AX22">
        <v>2.0282251117316637E-2</v>
      </c>
      <c r="AZ22">
        <v>4.5149828791569337E-3</v>
      </c>
      <c r="BA22">
        <v>3.1538528485251703E-2</v>
      </c>
      <c r="BB22">
        <v>2.2492756720620347E-2</v>
      </c>
      <c r="BC22">
        <v>5.2281947797021527E-2</v>
      </c>
      <c r="BD22">
        <v>1.8307716955680151E-2</v>
      </c>
      <c r="BE22">
        <v>10.421870214368532</v>
      </c>
      <c r="BF22">
        <v>11.610777635431905</v>
      </c>
      <c r="BG22">
        <v>11.733030928839295</v>
      </c>
      <c r="BH22">
        <v>2.9129375066104031E-2</v>
      </c>
    </row>
    <row r="23" spans="1:61">
      <c r="A23" t="s">
        <v>102</v>
      </c>
      <c r="B23" t="s">
        <v>103</v>
      </c>
      <c r="C23" t="s">
        <v>595</v>
      </c>
      <c r="D23" t="s">
        <v>596</v>
      </c>
      <c r="V23">
        <v>1.5347761275491174</v>
      </c>
      <c r="W23">
        <v>1.2109292964749538</v>
      </c>
      <c r="Y23">
        <v>8.8388538206583161E-4</v>
      </c>
      <c r="Z23">
        <v>1.7549716443886901E-3</v>
      </c>
      <c r="AA23">
        <v>2.2368370983903905</v>
      </c>
      <c r="AB23">
        <v>3.7151792871896716</v>
      </c>
      <c r="AC23">
        <v>1.8773809720321426</v>
      </c>
      <c r="AD23">
        <v>2.545890921773498</v>
      </c>
      <c r="AE23">
        <v>1.7343436086843911</v>
      </c>
      <c r="AF23">
        <v>0.86637570017467602</v>
      </c>
      <c r="AG23">
        <v>1.1117946364081916</v>
      </c>
      <c r="AH23">
        <v>1.2276267107129983</v>
      </c>
      <c r="AI23">
        <v>1.2788327382250091</v>
      </c>
      <c r="AJ23">
        <v>2.06224747232831</v>
      </c>
      <c r="AK23">
        <v>0.8932455692293777</v>
      </c>
      <c r="AL23">
        <v>0.85524861134577113</v>
      </c>
      <c r="AM23">
        <v>0.47596523189381246</v>
      </c>
      <c r="AN23">
        <v>0.44981347161538915</v>
      </c>
      <c r="AO23">
        <v>0.26792348959153262</v>
      </c>
      <c r="AP23">
        <v>0.38292632339174026</v>
      </c>
      <c r="AQ23">
        <v>0.22224580129102728</v>
      </c>
      <c r="AS23">
        <v>0.22921845946386404</v>
      </c>
      <c r="AT23">
        <v>0.15608828514378728</v>
      </c>
      <c r="AU23">
        <v>0.30551045560522283</v>
      </c>
      <c r="AV23">
        <v>0.32333946274160991</v>
      </c>
      <c r="AW23">
        <v>0.46868548237785507</v>
      </c>
      <c r="AX23">
        <v>0.57941112345823453</v>
      </c>
      <c r="AY23">
        <v>0.76146112329053162</v>
      </c>
      <c r="AZ23">
        <v>1.623045043357332</v>
      </c>
      <c r="BA23">
        <v>1.4106641724557583</v>
      </c>
      <c r="BB23">
        <v>1.726703218845145</v>
      </c>
      <c r="BC23">
        <v>1.8734045225962392</v>
      </c>
      <c r="BD23">
        <v>1.1519756323859427</v>
      </c>
    </row>
    <row r="24" spans="1:61">
      <c r="A24" t="s">
        <v>104</v>
      </c>
      <c r="B24" t="s">
        <v>105</v>
      </c>
      <c r="C24" t="s">
        <v>595</v>
      </c>
      <c r="D24" t="s">
        <v>596</v>
      </c>
      <c r="AO24">
        <v>6.5069625661752912</v>
      </c>
      <c r="AP24">
        <v>7.5843313001889969</v>
      </c>
      <c r="AQ24">
        <v>6.2331637470858121</v>
      </c>
      <c r="AR24">
        <v>6.9899484369964959</v>
      </c>
      <c r="AS24">
        <v>11.654837440833402</v>
      </c>
      <c r="AT24">
        <v>8.9495864445400333</v>
      </c>
      <c r="AU24">
        <v>5.9907763938118341</v>
      </c>
      <c r="AV24">
        <v>5.7949276608563798</v>
      </c>
      <c r="AW24">
        <v>7.9778007428202251</v>
      </c>
      <c r="AX24">
        <v>10.368707453680338</v>
      </c>
      <c r="AY24">
        <v>13.275910218782528</v>
      </c>
      <c r="AZ24">
        <v>14.609179724742466</v>
      </c>
      <c r="BA24">
        <v>16.067835965026799</v>
      </c>
      <c r="BB24">
        <v>12.600842525848932</v>
      </c>
      <c r="BC24">
        <v>13.298117953030314</v>
      </c>
      <c r="BD24">
        <v>13.101269792740094</v>
      </c>
      <c r="BE24">
        <v>16.210013432992294</v>
      </c>
      <c r="BF24">
        <v>14.751787725806409</v>
      </c>
      <c r="BG24">
        <v>11.166174995566864</v>
      </c>
      <c r="BH24">
        <v>9.0591970716719725</v>
      </c>
      <c r="BI24">
        <v>8.4073530153637286</v>
      </c>
    </row>
    <row r="25" spans="1:61">
      <c r="A25" t="s">
        <v>106</v>
      </c>
      <c r="B25" t="s">
        <v>107</v>
      </c>
      <c r="C25" t="s">
        <v>595</v>
      </c>
      <c r="D25" t="s">
        <v>596</v>
      </c>
      <c r="O25">
        <v>77.872150974207628</v>
      </c>
      <c r="P25">
        <v>81.414529571490561</v>
      </c>
      <c r="Q25">
        <v>78.281500842019412</v>
      </c>
      <c r="R25">
        <v>80.622534114262535</v>
      </c>
      <c r="S25">
        <v>84.476909226335621</v>
      </c>
      <c r="T25">
        <v>81.456152706228835</v>
      </c>
      <c r="U25">
        <v>78.957874814493081</v>
      </c>
      <c r="V25">
        <v>78.632280411035794</v>
      </c>
      <c r="W25">
        <v>79.659281428382329</v>
      </c>
      <c r="X25">
        <v>0.7277445922466852</v>
      </c>
      <c r="Y25">
        <v>0.29052810092171116</v>
      </c>
      <c r="Z25">
        <v>0.21328622183876475</v>
      </c>
      <c r="AA25">
        <v>0.12975197899405311</v>
      </c>
      <c r="AB25">
        <v>5.7021754204197549E-2</v>
      </c>
      <c r="AC25">
        <v>0.17561433622493022</v>
      </c>
      <c r="AD25">
        <v>7.261367625842105E-2</v>
      </c>
      <c r="AE25">
        <v>3.429131073146182E-2</v>
      </c>
      <c r="AF25">
        <v>4.2457299925218999E-3</v>
      </c>
      <c r="AG25">
        <v>3.7001273691373549E-3</v>
      </c>
      <c r="AH25">
        <v>4.3045510551921028E-3</v>
      </c>
      <c r="AI25">
        <v>4.4277450002573647E-3</v>
      </c>
      <c r="AJ25">
        <v>3.2088901605710374E-2</v>
      </c>
      <c r="AK25">
        <v>2.5898213949364004E-2</v>
      </c>
      <c r="AL25">
        <v>9.3335102653753568E-3</v>
      </c>
      <c r="AM25">
        <v>55.549088026788993</v>
      </c>
      <c r="AN25">
        <v>53.129217714469171</v>
      </c>
      <c r="AO25">
        <v>1.7637077926556111E-2</v>
      </c>
      <c r="AS25">
        <v>3.9920759562027973E-2</v>
      </c>
      <c r="AT25">
        <v>66.933537322644156</v>
      </c>
      <c r="AU25">
        <v>69.366403967379085</v>
      </c>
      <c r="AV25">
        <v>72.518164599579165</v>
      </c>
      <c r="AW25">
        <v>75.544617794396586</v>
      </c>
      <c r="AX25">
        <v>78.159280271721371</v>
      </c>
      <c r="AY25">
        <v>80.590115901897335</v>
      </c>
      <c r="AZ25">
        <v>80.830249762795162</v>
      </c>
      <c r="BA25">
        <v>69.062590783207938</v>
      </c>
      <c r="BB25">
        <v>68.602042965041605</v>
      </c>
      <c r="BC25">
        <v>74.347476403687381</v>
      </c>
      <c r="BD25">
        <v>71.84392273672573</v>
      </c>
      <c r="BE25">
        <v>64.148802779449269</v>
      </c>
      <c r="BF25">
        <v>59.00503373113245</v>
      </c>
      <c r="BG25">
        <v>58.476997081308902</v>
      </c>
      <c r="BH25">
        <v>50.350797107297865</v>
      </c>
    </row>
    <row r="26" spans="1:61">
      <c r="A26" t="s">
        <v>108</v>
      </c>
      <c r="B26" t="s">
        <v>109</v>
      </c>
      <c r="C26" t="s">
        <v>595</v>
      </c>
      <c r="D26" t="s">
        <v>596</v>
      </c>
      <c r="S26">
        <v>91.836411966803311</v>
      </c>
      <c r="T26">
        <v>94.507778637379502</v>
      </c>
      <c r="U26">
        <v>90.812657406017209</v>
      </c>
      <c r="Y26">
        <v>95.436222215871467</v>
      </c>
      <c r="Z26">
        <v>92.163419156762018</v>
      </c>
      <c r="AA26">
        <v>88.415691053737092</v>
      </c>
      <c r="AB26">
        <v>89.658539580306595</v>
      </c>
      <c r="AC26">
        <v>84.329246621688341</v>
      </c>
      <c r="AD26">
        <v>65.692292010770345</v>
      </c>
      <c r="AE26">
        <v>49.662184445548014</v>
      </c>
      <c r="AF26">
        <v>37.454281861318023</v>
      </c>
      <c r="AG26">
        <v>40.258642220844933</v>
      </c>
      <c r="AN26">
        <v>0</v>
      </c>
      <c r="AP26">
        <v>0</v>
      </c>
      <c r="AQ26">
        <v>4.7677571243458835E-4</v>
      </c>
      <c r="AR26">
        <v>0</v>
      </c>
      <c r="AS26">
        <v>0.34147059815932856</v>
      </c>
      <c r="AT26">
        <v>0</v>
      </c>
      <c r="AU26">
        <v>2.8718240478424143E-2</v>
      </c>
      <c r="AV26">
        <v>0</v>
      </c>
      <c r="AW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2.0205238831507571E-3</v>
      </c>
      <c r="BF26">
        <v>2.0081012589258222E-3</v>
      </c>
      <c r="BG26">
        <v>0</v>
      </c>
      <c r="BH26">
        <v>0</v>
      </c>
    </row>
    <row r="27" spans="1:61">
      <c r="A27" t="s">
        <v>110</v>
      </c>
      <c r="B27" t="s">
        <v>111</v>
      </c>
      <c r="C27" t="s">
        <v>595</v>
      </c>
      <c r="D27" t="s">
        <v>596</v>
      </c>
      <c r="AV27">
        <v>4.4823994968227572</v>
      </c>
      <c r="AW27">
        <v>7.7985440647486719</v>
      </c>
      <c r="AX27">
        <v>8.772753480230902</v>
      </c>
      <c r="AY27">
        <v>8.0305573088639903</v>
      </c>
      <c r="AZ27">
        <v>7.7311225180635201</v>
      </c>
      <c r="BA27">
        <v>9.6488192796581753</v>
      </c>
      <c r="BB27">
        <v>13.105886698851481</v>
      </c>
      <c r="BC27">
        <v>14.962514947311375</v>
      </c>
      <c r="BD27">
        <v>13.83246047511865</v>
      </c>
      <c r="BE27">
        <v>8.7968161186733091</v>
      </c>
      <c r="BF27">
        <v>11.244646288268978</v>
      </c>
      <c r="BG27">
        <v>9.3965957255200223</v>
      </c>
      <c r="BH27">
        <v>6.8086489579154597</v>
      </c>
      <c r="BI27">
        <v>6.6654822784988674</v>
      </c>
    </row>
    <row r="28" spans="1:61">
      <c r="A28" t="s">
        <v>112</v>
      </c>
      <c r="B28" t="s">
        <v>113</v>
      </c>
      <c r="C28" t="s">
        <v>595</v>
      </c>
      <c r="D28" t="s">
        <v>596</v>
      </c>
      <c r="AQ28">
        <v>7.7646309302940999</v>
      </c>
      <c r="AR28">
        <v>9.0570691396509506</v>
      </c>
      <c r="AS28">
        <v>19.787494802401643</v>
      </c>
      <c r="AT28">
        <v>17.6012868288364</v>
      </c>
      <c r="AU28">
        <v>20.077004959037076</v>
      </c>
      <c r="AV28">
        <v>21.862942769680675</v>
      </c>
      <c r="AW28">
        <v>26.74095716866881</v>
      </c>
      <c r="AX28">
        <v>34.629348269564808</v>
      </c>
      <c r="AY28">
        <v>38.178071944255016</v>
      </c>
      <c r="AZ28">
        <v>34.919309152979061</v>
      </c>
      <c r="BA28">
        <v>36.927038024157881</v>
      </c>
      <c r="BB28">
        <v>37.26633104822389</v>
      </c>
      <c r="BC28">
        <v>27.549068704882242</v>
      </c>
      <c r="BD28">
        <v>35.653784843705274</v>
      </c>
      <c r="BE28">
        <v>37.641641700102269</v>
      </c>
      <c r="BF28">
        <v>32.125141412856706</v>
      </c>
      <c r="BG28">
        <v>33.167863788545411</v>
      </c>
      <c r="BH28">
        <v>28.915944102342735</v>
      </c>
      <c r="BI28">
        <v>20.688442649375055</v>
      </c>
    </row>
    <row r="29" spans="1:61">
      <c r="A29" t="s">
        <v>114</v>
      </c>
      <c r="B29" t="s">
        <v>115</v>
      </c>
      <c r="C29" t="s">
        <v>595</v>
      </c>
      <c r="D29" t="s">
        <v>596</v>
      </c>
      <c r="T29">
        <v>1.5549467745461638</v>
      </c>
      <c r="U29">
        <v>2.561191337788939</v>
      </c>
      <c r="V29">
        <v>2.5521333782869</v>
      </c>
      <c r="W29">
        <v>2.1163957762432535</v>
      </c>
      <c r="X29">
        <v>0</v>
      </c>
      <c r="Y29">
        <v>0</v>
      </c>
      <c r="AA29">
        <v>0</v>
      </c>
      <c r="AK29">
        <v>0</v>
      </c>
      <c r="AL29">
        <v>0</v>
      </c>
      <c r="AM29">
        <v>0</v>
      </c>
      <c r="AN29">
        <v>0</v>
      </c>
      <c r="AO29">
        <v>3.4646574397455369E-4</v>
      </c>
      <c r="AP29">
        <v>0</v>
      </c>
      <c r="AQ29">
        <v>0</v>
      </c>
      <c r="AR29">
        <v>45.616412043676185</v>
      </c>
      <c r="AS29">
        <v>0</v>
      </c>
      <c r="AV29">
        <v>0</v>
      </c>
      <c r="AW29">
        <v>0</v>
      </c>
      <c r="AX29">
        <v>9.6609225265454669E-5</v>
      </c>
      <c r="AY29">
        <v>16.547863013420695</v>
      </c>
      <c r="AZ29">
        <v>28.208035389165619</v>
      </c>
      <c r="BA29">
        <v>40.262313534810524</v>
      </c>
      <c r="BB29">
        <v>27.972453885715204</v>
      </c>
      <c r="BC29">
        <v>36.152457166891061</v>
      </c>
      <c r="BD29">
        <v>42.851291043361769</v>
      </c>
      <c r="BE29">
        <v>27.368778350300193</v>
      </c>
      <c r="BF29">
        <v>21.239146253636196</v>
      </c>
      <c r="BG29">
        <v>16.658267187762473</v>
      </c>
      <c r="BH29">
        <v>6.8022224233210666</v>
      </c>
    </row>
    <row r="30" spans="1:61">
      <c r="A30" t="s">
        <v>116</v>
      </c>
      <c r="B30" t="s">
        <v>117</v>
      </c>
      <c r="C30" t="s">
        <v>595</v>
      </c>
      <c r="D30" t="s">
        <v>596</v>
      </c>
      <c r="P30">
        <v>3.6500978714526586</v>
      </c>
      <c r="Q30">
        <v>10.385323364889318</v>
      </c>
      <c r="R30">
        <v>13.358972941895006</v>
      </c>
      <c r="S30">
        <v>27.880198250091155</v>
      </c>
      <c r="T30">
        <v>34.439601980001882</v>
      </c>
      <c r="U30">
        <v>34.466506660227616</v>
      </c>
      <c r="V30">
        <v>41.681548714362826</v>
      </c>
      <c r="W30">
        <v>39.78249926983105</v>
      </c>
      <c r="X30">
        <v>55.033624353861498</v>
      </c>
      <c r="Y30">
        <v>44.37915875708596</v>
      </c>
      <c r="Z30">
        <v>37.830495373633113</v>
      </c>
      <c r="AA30">
        <v>9.0702357091827807E-2</v>
      </c>
      <c r="AB30">
        <v>0.8553627003555041</v>
      </c>
      <c r="AC30">
        <v>1.0457664906029988E-3</v>
      </c>
      <c r="AD30">
        <v>2.9420260396050197E-3</v>
      </c>
      <c r="AG30">
        <v>6.3405466857137174E-2</v>
      </c>
      <c r="AH30">
        <v>1.128604303650361E-3</v>
      </c>
      <c r="AI30">
        <v>2.0262142790841878E-3</v>
      </c>
      <c r="AJ30">
        <v>5.5181407475213646E-3</v>
      </c>
      <c r="AK30">
        <v>7.0217056780694995E-2</v>
      </c>
      <c r="AL30">
        <v>3.310314941357269E-3</v>
      </c>
      <c r="BE30">
        <v>6.3200661914550222</v>
      </c>
      <c r="BH30">
        <v>8.425699019881866E-2</v>
      </c>
    </row>
    <row r="31" spans="1:61">
      <c r="A31" t="s">
        <v>118</v>
      </c>
      <c r="B31" t="s">
        <v>119</v>
      </c>
      <c r="C31" t="s">
        <v>595</v>
      </c>
      <c r="D31" t="s">
        <v>596</v>
      </c>
      <c r="G31">
        <v>1.9396785586350722</v>
      </c>
      <c r="H31">
        <v>2.2004444915171422</v>
      </c>
      <c r="I31">
        <v>0.64244244949393836</v>
      </c>
      <c r="J31">
        <v>0.57544425662098386</v>
      </c>
      <c r="K31">
        <v>4.4071862062722555</v>
      </c>
      <c r="L31">
        <v>13.756214850828187</v>
      </c>
      <c r="M31">
        <v>14.234908728534815</v>
      </c>
      <c r="N31">
        <v>11.699437163723607</v>
      </c>
      <c r="O31">
        <v>4.5311321204693007</v>
      </c>
      <c r="P31">
        <v>11.059822213750516</v>
      </c>
      <c r="Q31">
        <v>17.29745296647166</v>
      </c>
      <c r="R31">
        <v>18.619046996533726</v>
      </c>
      <c r="S31">
        <v>29.826213211838443</v>
      </c>
      <c r="T31">
        <v>29.046609330510471</v>
      </c>
      <c r="U31">
        <v>26.294054243557074</v>
      </c>
      <c r="V31">
        <v>18.56661142355075</v>
      </c>
      <c r="W31">
        <v>16.670941376739588</v>
      </c>
      <c r="X31">
        <v>13.567161203084513</v>
      </c>
      <c r="Y31">
        <v>23.657598183565057</v>
      </c>
      <c r="Z31">
        <v>34.17264517944519</v>
      </c>
      <c r="AA31">
        <v>44.491723894649247</v>
      </c>
      <c r="AB31">
        <v>51.379293339465157</v>
      </c>
      <c r="AC31">
        <v>49.786334937309299</v>
      </c>
      <c r="AD31">
        <v>55.658784474759528</v>
      </c>
      <c r="AE31">
        <v>52.268036654048757</v>
      </c>
      <c r="AF31">
        <v>44.938889213997378</v>
      </c>
      <c r="AG31">
        <v>36.643263328633594</v>
      </c>
      <c r="AH31">
        <v>26.171846740320838</v>
      </c>
      <c r="AI31">
        <v>24.565234742692361</v>
      </c>
      <c r="AJ31">
        <v>26.763399349655558</v>
      </c>
      <c r="AK31">
        <v>16.518512372459416</v>
      </c>
      <c r="AL31">
        <v>13.975507575274257</v>
      </c>
      <c r="AM31">
        <v>10.649920160994759</v>
      </c>
      <c r="AN31">
        <v>14.553795917760548</v>
      </c>
      <c r="AO31">
        <v>13.073873508919545</v>
      </c>
      <c r="AP31">
        <v>9.216483847801463</v>
      </c>
      <c r="AQ31">
        <v>7.9631443473104673</v>
      </c>
      <c r="AR31">
        <v>5.6256382771300073</v>
      </c>
      <c r="AS31">
        <v>12.976686495505781</v>
      </c>
      <c r="AT31">
        <v>24.081769012373105</v>
      </c>
      <c r="AU31">
        <v>24.974311793562659</v>
      </c>
      <c r="AV31">
        <v>31.456568594150319</v>
      </c>
      <c r="AW31">
        <v>38.151979402775069</v>
      </c>
      <c r="AX31">
        <v>49.213703623279578</v>
      </c>
      <c r="AY31">
        <v>50.352145227171505</v>
      </c>
      <c r="AZ31">
        <v>49.176565388589935</v>
      </c>
      <c r="BA31">
        <v>52.303578653473828</v>
      </c>
      <c r="BB31">
        <v>40.006968790597583</v>
      </c>
      <c r="BC31">
        <v>43.877427899591801</v>
      </c>
      <c r="BD31">
        <v>46.724289252102139</v>
      </c>
      <c r="BE31">
        <v>55.00512427090387</v>
      </c>
      <c r="BF31">
        <v>57.250313300594748</v>
      </c>
      <c r="BG31">
        <v>57.821257311090399</v>
      </c>
      <c r="BH31">
        <v>50.395068787147444</v>
      </c>
    </row>
    <row r="32" spans="1:61">
      <c r="A32" t="s">
        <v>120</v>
      </c>
      <c r="B32" t="s">
        <v>121</v>
      </c>
      <c r="C32" t="s">
        <v>595</v>
      </c>
      <c r="D32" t="s">
        <v>596</v>
      </c>
      <c r="G32">
        <v>0.61200555564222858</v>
      </c>
      <c r="H32">
        <v>0.66962834270723048</v>
      </c>
      <c r="I32">
        <v>0.18635895254157506</v>
      </c>
      <c r="J32">
        <v>4.8549740406180191E-4</v>
      </c>
      <c r="L32">
        <v>5.0408789912482044E-2</v>
      </c>
      <c r="M32">
        <v>3.3904542087614939E-2</v>
      </c>
      <c r="N32">
        <v>0.14414933138881195</v>
      </c>
      <c r="O32">
        <v>0.5816323206244064</v>
      </c>
      <c r="P32">
        <v>0.82702701934286726</v>
      </c>
      <c r="Q32">
        <v>1.0021914140984916</v>
      </c>
      <c r="R32">
        <v>1.3479846253476895</v>
      </c>
      <c r="S32">
        <v>1.3915830205219144</v>
      </c>
      <c r="T32">
        <v>2.3153763572692747</v>
      </c>
      <c r="U32">
        <v>2.4748016210637895</v>
      </c>
      <c r="V32">
        <v>1.7869150426517253</v>
      </c>
      <c r="W32">
        <v>1.5512827062094203</v>
      </c>
      <c r="X32">
        <v>1.4959726394282928</v>
      </c>
      <c r="Y32">
        <v>1.7760169207246514</v>
      </c>
      <c r="Z32">
        <v>5.0556551218776189</v>
      </c>
      <c r="AA32">
        <v>7.1557091527782477</v>
      </c>
      <c r="AB32">
        <v>5.2908850595653725</v>
      </c>
      <c r="AC32">
        <v>6.7678845692108007</v>
      </c>
      <c r="AD32">
        <v>6.3562577362952943</v>
      </c>
      <c r="AE32">
        <v>3.1246748821683763</v>
      </c>
      <c r="AF32">
        <v>3.6079373384323392</v>
      </c>
      <c r="AG32">
        <v>2.6723322786175823</v>
      </c>
      <c r="AH32">
        <v>2.4732525354733936</v>
      </c>
      <c r="AI32">
        <v>2.1598739304769845</v>
      </c>
      <c r="AJ32">
        <v>1.3652113282253739</v>
      </c>
      <c r="AK32">
        <v>1.5971655475265454</v>
      </c>
      <c r="AL32">
        <v>1.6526800376207498</v>
      </c>
      <c r="AM32">
        <v>1.810205265014593</v>
      </c>
      <c r="AN32">
        <v>0.87450960386761678</v>
      </c>
      <c r="AO32">
        <v>0.89064055256745556</v>
      </c>
      <c r="AP32">
        <v>0.60996862236322202</v>
      </c>
      <c r="AQ32">
        <v>0.71994195176077602</v>
      </c>
      <c r="AR32">
        <v>0.83668420772573615</v>
      </c>
      <c r="AS32">
        <v>1.6433501937406738</v>
      </c>
      <c r="AT32">
        <v>3.5826271068695648</v>
      </c>
      <c r="AU32">
        <v>4.8834481494737529</v>
      </c>
      <c r="AV32">
        <v>5.1931614021882577</v>
      </c>
      <c r="AW32">
        <v>4.5677955386881015</v>
      </c>
      <c r="AX32">
        <v>5.983345354416401</v>
      </c>
      <c r="AY32">
        <v>7.7084393845737047</v>
      </c>
      <c r="AZ32">
        <v>8.2892510194785807</v>
      </c>
      <c r="BA32">
        <v>9.4594116426453354</v>
      </c>
      <c r="BB32">
        <v>8.9996591343439754</v>
      </c>
      <c r="BC32">
        <v>10.136350128630925</v>
      </c>
      <c r="BD32">
        <v>10.544742045084798</v>
      </c>
      <c r="BE32">
        <v>11.027061860302254</v>
      </c>
      <c r="BF32">
        <v>7.4312578334498465</v>
      </c>
      <c r="BG32">
        <v>9.2465223472318456</v>
      </c>
      <c r="BH32">
        <v>7.2650444891221539</v>
      </c>
      <c r="BI32">
        <v>6.3446922795353879</v>
      </c>
    </row>
    <row r="33" spans="1:61">
      <c r="A33" t="s">
        <v>122</v>
      </c>
      <c r="B33" t="s">
        <v>123</v>
      </c>
      <c r="C33" t="s">
        <v>595</v>
      </c>
      <c r="D33" t="s">
        <v>596</v>
      </c>
      <c r="L33">
        <v>1.2012572770527146</v>
      </c>
      <c r="M33">
        <v>1.0542358248045776</v>
      </c>
      <c r="N33">
        <v>1.3483373701010459</v>
      </c>
      <c r="O33">
        <v>1.2690531979251911</v>
      </c>
      <c r="P33">
        <v>0.23748772821630287</v>
      </c>
      <c r="Q33">
        <v>0.59874987034054195</v>
      </c>
      <c r="R33">
        <v>0.78344105274293552</v>
      </c>
      <c r="S33">
        <v>1.6577303157399101</v>
      </c>
      <c r="T33">
        <v>1.2319285672106024</v>
      </c>
      <c r="U33">
        <v>0.95845171359292913</v>
      </c>
      <c r="V33">
        <v>0.34576252868103668</v>
      </c>
      <c r="W33">
        <v>0.54477968143407318</v>
      </c>
      <c r="X33">
        <v>0.1990386025226582</v>
      </c>
      <c r="Y33">
        <v>0.17669392968722872</v>
      </c>
      <c r="Z33">
        <v>0.15180950296500398</v>
      </c>
      <c r="AA33">
        <v>0.24077570508018162</v>
      </c>
      <c r="AB33">
        <v>0.34671074173464517</v>
      </c>
      <c r="AC33">
        <v>0.33038618468149183</v>
      </c>
      <c r="AD33">
        <v>1.1503081187779127E-3</v>
      </c>
      <c r="AE33">
        <v>1.4014617282167286E-2</v>
      </c>
      <c r="AF33">
        <v>18.057481788429421</v>
      </c>
      <c r="AG33">
        <v>16.570502674560551</v>
      </c>
      <c r="AH33">
        <v>19.371495307969322</v>
      </c>
      <c r="AI33">
        <v>27.524657324206558</v>
      </c>
      <c r="AJ33">
        <v>28.383401063171721</v>
      </c>
      <c r="AK33">
        <v>4.2349490936759951E-2</v>
      </c>
      <c r="AL33">
        <v>0.12244202957161114</v>
      </c>
      <c r="AM33">
        <v>2.4774927868148382E-2</v>
      </c>
      <c r="AN33">
        <v>2.4585797928581225E-2</v>
      </c>
      <c r="AO33">
        <v>7.6066700856514818E-3</v>
      </c>
      <c r="AP33">
        <v>8.411907825256127E-3</v>
      </c>
      <c r="AQ33">
        <v>2.9613499175523814</v>
      </c>
      <c r="AR33">
        <v>5.7296427090620465</v>
      </c>
      <c r="AS33">
        <v>8.6244277776381537</v>
      </c>
      <c r="AT33">
        <v>5.1327053298798875</v>
      </c>
      <c r="AU33">
        <v>3.7378271647846311</v>
      </c>
      <c r="AV33">
        <v>7.4659955360019916</v>
      </c>
      <c r="AW33">
        <v>8.8252105786706121</v>
      </c>
      <c r="AX33">
        <v>7.8968729345592754</v>
      </c>
      <c r="AY33">
        <v>9.4218666820310499</v>
      </c>
      <c r="AZ33">
        <v>22.988406694798567</v>
      </c>
      <c r="BA33">
        <v>8.5099678307210933</v>
      </c>
      <c r="BB33">
        <v>5.1846277703465917</v>
      </c>
      <c r="BC33">
        <v>2.1633232421289377E-2</v>
      </c>
      <c r="BD33">
        <v>7.3786059792136705</v>
      </c>
      <c r="BE33">
        <v>10.807560932348609</v>
      </c>
      <c r="BF33">
        <v>9.2066635557536198</v>
      </c>
      <c r="BG33">
        <v>9.4263753595603053</v>
      </c>
      <c r="BH33">
        <v>5.5648393926534281</v>
      </c>
      <c r="BI33">
        <v>3.5516381859268864</v>
      </c>
    </row>
    <row r="34" spans="1:61">
      <c r="A34" t="s">
        <v>124</v>
      </c>
      <c r="B34" t="s">
        <v>125</v>
      </c>
      <c r="C34" t="s">
        <v>595</v>
      </c>
      <c r="D34" t="s">
        <v>596</v>
      </c>
      <c r="G34">
        <v>98.196278397139437</v>
      </c>
      <c r="H34">
        <v>98.649240380962908</v>
      </c>
      <c r="I34">
        <v>98.722020342109644</v>
      </c>
      <c r="J34">
        <v>99.01582681505559</v>
      </c>
      <c r="K34">
        <v>99.209865426293234</v>
      </c>
      <c r="L34">
        <v>99.458995740699834</v>
      </c>
      <c r="M34">
        <v>99.444707160888299</v>
      </c>
      <c r="N34">
        <v>99.251060975573878</v>
      </c>
      <c r="O34">
        <v>99.194803001042658</v>
      </c>
      <c r="P34">
        <v>99.106192066491943</v>
      </c>
      <c r="Q34">
        <v>99.458311128820171</v>
      </c>
      <c r="R34">
        <v>99.613687122971299</v>
      </c>
      <c r="S34">
        <v>99.797850523406709</v>
      </c>
      <c r="T34">
        <v>99.89109500636583</v>
      </c>
      <c r="U34">
        <v>99.893210514021362</v>
      </c>
      <c r="V34">
        <v>99.927275125657758</v>
      </c>
      <c r="W34">
        <v>99.934031615821027</v>
      </c>
      <c r="X34">
        <v>99.931870818696851</v>
      </c>
      <c r="Y34">
        <v>99.969064972009761</v>
      </c>
      <c r="Z34">
        <v>99.955116687795822</v>
      </c>
      <c r="AA34">
        <v>99.956008295720906</v>
      </c>
      <c r="AB34">
        <v>99.943862632227805</v>
      </c>
      <c r="AC34">
        <v>99.943725402571431</v>
      </c>
      <c r="AD34">
        <v>99.933430267016249</v>
      </c>
      <c r="AE34">
        <v>99.946232387722191</v>
      </c>
      <c r="AF34">
        <v>99.95465087462037</v>
      </c>
      <c r="AG34">
        <v>99.758065346744019</v>
      </c>
      <c r="AH34">
        <v>99.635137940646175</v>
      </c>
      <c r="AI34">
        <v>99.477790990113405</v>
      </c>
      <c r="AJ34">
        <v>99.340378015322543</v>
      </c>
      <c r="AK34">
        <v>99.25907211973923</v>
      </c>
      <c r="AL34">
        <v>99.709040254627368</v>
      </c>
      <c r="AM34">
        <v>98.693736253011721</v>
      </c>
      <c r="AP34">
        <v>91.111138088105704</v>
      </c>
      <c r="AQ34">
        <v>88.577352729083842</v>
      </c>
      <c r="AT34">
        <v>95.306029627372027</v>
      </c>
      <c r="AU34">
        <v>93.225728744660501</v>
      </c>
      <c r="AV34">
        <v>94.381161058951875</v>
      </c>
      <c r="AW34">
        <v>91.40943087623144</v>
      </c>
      <c r="AY34">
        <v>96.325868496304096</v>
      </c>
      <c r="BE34">
        <v>95.748485789010758</v>
      </c>
      <c r="BF34">
        <v>96.527596057519332</v>
      </c>
      <c r="BG34">
        <v>92.539892461155986</v>
      </c>
      <c r="BH34">
        <v>92.979809227835446</v>
      </c>
    </row>
    <row r="35" spans="1:61">
      <c r="A35" t="s">
        <v>126</v>
      </c>
      <c r="B35" t="s">
        <v>127</v>
      </c>
      <c r="C35" t="s">
        <v>595</v>
      </c>
      <c r="D35" t="s">
        <v>596</v>
      </c>
      <c r="AJ35">
        <v>28.081941019669131</v>
      </c>
      <c r="AK35">
        <v>22.05938547300779</v>
      </c>
      <c r="AL35">
        <v>28.071046817499663</v>
      </c>
      <c r="AM35">
        <v>25.618392688478515</v>
      </c>
      <c r="AQ35">
        <v>30.998355125225778</v>
      </c>
      <c r="AR35">
        <v>41.941407667501515</v>
      </c>
      <c r="AX35">
        <v>30.93710958105579</v>
      </c>
      <c r="AY35">
        <v>27.185825343653232</v>
      </c>
      <c r="AZ35">
        <v>36.514459854127409</v>
      </c>
      <c r="BA35">
        <v>48.91751400437682</v>
      </c>
      <c r="BB35">
        <v>42.468723819376322</v>
      </c>
      <c r="BC35">
        <v>1.1793811663652811</v>
      </c>
      <c r="BD35">
        <v>1.326033846439711</v>
      </c>
      <c r="BE35">
        <v>32.916647339556825</v>
      </c>
    </row>
    <row r="36" spans="1:61">
      <c r="A36" t="s">
        <v>128</v>
      </c>
      <c r="B36" t="s">
        <v>129</v>
      </c>
      <c r="C36" t="s">
        <v>595</v>
      </c>
      <c r="D36" t="s">
        <v>596</v>
      </c>
      <c r="AS36">
        <v>8.1774871310723585E-2</v>
      </c>
      <c r="AT36">
        <v>6.517175563113578E-2</v>
      </c>
      <c r="AU36">
        <v>1.7432925490893095E-2</v>
      </c>
      <c r="AV36">
        <v>4.1123501965002356E-2</v>
      </c>
      <c r="AW36">
        <v>3.5228958184589515E-2</v>
      </c>
      <c r="AX36">
        <v>8.5236909375629236E-2</v>
      </c>
      <c r="AY36">
        <v>0.13362018567717882</v>
      </c>
      <c r="AZ36">
        <v>0.24199260468148634</v>
      </c>
      <c r="BA36">
        <v>0.30033925801760386</v>
      </c>
      <c r="BB36">
        <v>0.3157652275401307</v>
      </c>
      <c r="BC36">
        <v>0.35699853361761907</v>
      </c>
      <c r="BD36">
        <v>0.40450789164286122</v>
      </c>
      <c r="BE36">
        <v>0.57594423978327058</v>
      </c>
      <c r="BF36">
        <v>0.42196583014309297</v>
      </c>
      <c r="BG36">
        <v>0.48813490308655733</v>
      </c>
      <c r="BH36">
        <v>0.38326427016106995</v>
      </c>
    </row>
    <row r="37" spans="1:61">
      <c r="A37" t="s">
        <v>130</v>
      </c>
      <c r="B37" t="s">
        <v>131</v>
      </c>
      <c r="C37" t="s">
        <v>595</v>
      </c>
      <c r="D37" t="s">
        <v>596</v>
      </c>
      <c r="G37">
        <v>2.1318225744371166</v>
      </c>
      <c r="I37">
        <v>0.75485802495550192</v>
      </c>
      <c r="J37">
        <v>0.82929982577310801</v>
      </c>
      <c r="K37">
        <v>0.17000429384577823</v>
      </c>
      <c r="L37">
        <v>0.43201527578788168</v>
      </c>
      <c r="M37">
        <v>0.23974927635592749</v>
      </c>
      <c r="N37">
        <v>0.30022769748631822</v>
      </c>
      <c r="O37">
        <v>0.18919196003661992</v>
      </c>
      <c r="P37">
        <v>0.13537890852724296</v>
      </c>
      <c r="R37">
        <v>0.45904627913907575</v>
      </c>
      <c r="S37">
        <v>9.4793983145915351E-3</v>
      </c>
      <c r="T37">
        <v>3.2322456455822516E-3</v>
      </c>
      <c r="AH37">
        <v>4.2551636280099411E-3</v>
      </c>
      <c r="AL37">
        <v>0.17343250139741664</v>
      </c>
      <c r="AM37">
        <v>0.39594606175652181</v>
      </c>
      <c r="AN37">
        <v>0.78270869325724257</v>
      </c>
      <c r="AO37">
        <v>0.19030580465867022</v>
      </c>
      <c r="AP37">
        <v>0.10842671071132702</v>
      </c>
      <c r="AQ37">
        <v>0.19683119128750601</v>
      </c>
      <c r="AR37">
        <v>0.15382327182831551</v>
      </c>
      <c r="AS37">
        <v>0.45483146012980308</v>
      </c>
      <c r="AT37">
        <v>7.5531335120487347E-2</v>
      </c>
      <c r="AU37">
        <v>9.5903544179100474E-3</v>
      </c>
      <c r="AV37">
        <v>0</v>
      </c>
      <c r="AW37">
        <v>0.18329670096920042</v>
      </c>
      <c r="AX37">
        <v>0.39958564259393503</v>
      </c>
      <c r="AY37">
        <v>1.3490206525398066E-2</v>
      </c>
      <c r="BA37">
        <v>2.4434210624423709E-2</v>
      </c>
      <c r="BD37">
        <v>0.55839764421754357</v>
      </c>
      <c r="BE37">
        <v>4.6875274540581519E-2</v>
      </c>
      <c r="BF37">
        <v>9.3596194948948566E-2</v>
      </c>
      <c r="BH37">
        <v>1.1315873618560963E-2</v>
      </c>
    </row>
    <row r="38" spans="1:61">
      <c r="A38" t="s">
        <v>132</v>
      </c>
      <c r="B38" t="s">
        <v>133</v>
      </c>
      <c r="C38" t="s">
        <v>595</v>
      </c>
      <c r="D38" t="s">
        <v>596</v>
      </c>
      <c r="G38">
        <v>8.7878158774278763</v>
      </c>
      <c r="H38">
        <v>5.0246924483558999</v>
      </c>
      <c r="I38">
        <v>4.9614151735227772</v>
      </c>
      <c r="J38">
        <v>5.0887613365840929</v>
      </c>
      <c r="K38">
        <v>4.8380132372622002</v>
      </c>
      <c r="L38">
        <v>5.2872589460858022</v>
      </c>
      <c r="M38">
        <v>5.1343535345561024</v>
      </c>
      <c r="N38">
        <v>5.4069112532381549</v>
      </c>
      <c r="O38">
        <v>6.0449438646551368</v>
      </c>
      <c r="P38">
        <v>7.1380960017538548</v>
      </c>
      <c r="Q38">
        <v>8.5932474268763563</v>
      </c>
      <c r="R38">
        <v>9.7809597503725758</v>
      </c>
      <c r="S38">
        <v>15.798414306784753</v>
      </c>
      <c r="T38">
        <v>16.512589523794123</v>
      </c>
      <c r="U38">
        <v>13.811453714443825</v>
      </c>
      <c r="V38">
        <v>12.522506979990808</v>
      </c>
      <c r="W38">
        <v>10.924138253057251</v>
      </c>
      <c r="X38">
        <v>13.20936133346175</v>
      </c>
      <c r="Y38">
        <v>14.278291633528612</v>
      </c>
      <c r="Z38">
        <v>13.840955421505413</v>
      </c>
      <c r="AA38">
        <v>14.335353191895328</v>
      </c>
      <c r="AB38">
        <v>13.759514794722985</v>
      </c>
      <c r="AC38">
        <v>13.102941659240063</v>
      </c>
      <c r="AD38">
        <v>14.050746401853479</v>
      </c>
      <c r="AE38">
        <v>9.6540470525211184</v>
      </c>
      <c r="AF38">
        <v>10.100857831983252</v>
      </c>
      <c r="AG38">
        <v>9.1210168870898514</v>
      </c>
      <c r="AH38">
        <v>9.3233153000737232</v>
      </c>
      <c r="AI38">
        <v>10.043986953921454</v>
      </c>
      <c r="AJ38">
        <v>10.927056011576308</v>
      </c>
      <c r="AK38">
        <v>10.475530316005173</v>
      </c>
      <c r="AL38">
        <v>10.666211275280826</v>
      </c>
      <c r="AM38">
        <v>9.8332813748592667</v>
      </c>
      <c r="AN38">
        <v>9.1893839245544857</v>
      </c>
      <c r="AO38">
        <v>10.590930266605371</v>
      </c>
      <c r="AP38">
        <v>10.28270934820967</v>
      </c>
      <c r="AQ38">
        <v>8.308141832432776</v>
      </c>
      <c r="AR38">
        <v>8.5339976698772553</v>
      </c>
      <c r="AS38">
        <v>14.165844686107091</v>
      </c>
      <c r="AT38">
        <v>15.368918849340938</v>
      </c>
      <c r="AU38">
        <v>12.679781639306102</v>
      </c>
      <c r="AV38">
        <v>16.213724553909898</v>
      </c>
      <c r="AW38">
        <v>17.874736094832897</v>
      </c>
      <c r="AX38">
        <v>21.600426666745854</v>
      </c>
      <c r="AY38">
        <v>21.401276140701242</v>
      </c>
      <c r="AZ38">
        <v>22.417293486156225</v>
      </c>
      <c r="BA38">
        <v>29.695708318060426</v>
      </c>
      <c r="BB38">
        <v>25.040061512185087</v>
      </c>
      <c r="BC38">
        <v>26.294848499833584</v>
      </c>
      <c r="BD38">
        <v>28.604672845709644</v>
      </c>
      <c r="BE38">
        <v>26.557989108218514</v>
      </c>
      <c r="BF38">
        <v>27.326857704188363</v>
      </c>
      <c r="BG38">
        <v>28.067211547752169</v>
      </c>
      <c r="BH38">
        <v>21.320658762624561</v>
      </c>
      <c r="BI38">
        <v>18.315038489587664</v>
      </c>
    </row>
    <row r="39" spans="1:61">
      <c r="A39" t="s">
        <v>134</v>
      </c>
      <c r="B39" t="s">
        <v>135</v>
      </c>
      <c r="C39" t="s">
        <v>595</v>
      </c>
      <c r="D39" t="s">
        <v>596</v>
      </c>
      <c r="AL39">
        <v>6.8984277885336862</v>
      </c>
      <c r="AM39">
        <v>6.8632693266490614</v>
      </c>
      <c r="AN39">
        <v>5.5672206057885587</v>
      </c>
      <c r="AO39">
        <v>5.5956122814663374</v>
      </c>
      <c r="AP39">
        <v>5.1297444625929254</v>
      </c>
      <c r="AQ39">
        <v>4.2211593739475415</v>
      </c>
      <c r="AR39">
        <v>4.106475233049995</v>
      </c>
      <c r="AS39">
        <v>5.0588918316588805</v>
      </c>
      <c r="AT39">
        <v>5.0266070318474956</v>
      </c>
      <c r="AU39">
        <v>4.8931293089732124</v>
      </c>
      <c r="AV39">
        <v>4.2692716819153596</v>
      </c>
      <c r="AW39">
        <v>5.09876200429881</v>
      </c>
      <c r="AX39">
        <v>5.7740760958566018</v>
      </c>
      <c r="AY39">
        <v>5.5770335048112267</v>
      </c>
      <c r="AZ39">
        <v>4.6575875216514468</v>
      </c>
      <c r="BA39">
        <v>5.5845078635626191</v>
      </c>
      <c r="BB39">
        <v>4.8958080817586414</v>
      </c>
      <c r="BC39">
        <v>5.3156495309864411</v>
      </c>
      <c r="BD39">
        <v>6.0520617979904348</v>
      </c>
      <c r="BE39">
        <v>6.1832890681995876</v>
      </c>
      <c r="BF39">
        <v>5.6088334540976934</v>
      </c>
      <c r="BG39">
        <v>4.9998815129712648</v>
      </c>
      <c r="BH39">
        <v>4.5793340469965997</v>
      </c>
      <c r="BI39">
        <v>3.3148707150326389</v>
      </c>
    </row>
    <row r="40" spans="1:61">
      <c r="A40" t="s">
        <v>136</v>
      </c>
      <c r="B40" t="s">
        <v>137</v>
      </c>
      <c r="C40" t="s">
        <v>595</v>
      </c>
      <c r="D40" t="s">
        <v>596</v>
      </c>
      <c r="G40">
        <v>4.8241690398453142E-2</v>
      </c>
      <c r="H40">
        <v>5.6254691732052234E-2</v>
      </c>
      <c r="I40">
        <v>0.10913122531854308</v>
      </c>
      <c r="J40">
        <v>0.12880488560137346</v>
      </c>
      <c r="K40">
        <v>0.11582313493719321</v>
      </c>
      <c r="L40">
        <v>0.13968567878789623</v>
      </c>
      <c r="M40">
        <v>0.15531934556578234</v>
      </c>
      <c r="N40">
        <v>0.16587915445951068</v>
      </c>
      <c r="O40">
        <v>0.16693498222171249</v>
      </c>
      <c r="P40">
        <v>9.1287976163108575E-2</v>
      </c>
      <c r="Q40">
        <v>9.5297372752138496E-2</v>
      </c>
      <c r="R40">
        <v>0.15500391202172734</v>
      </c>
      <c r="S40">
        <v>0.22018483442636083</v>
      </c>
      <c r="T40">
        <v>0.18396387848049967</v>
      </c>
      <c r="U40">
        <v>0.13048822701145354</v>
      </c>
      <c r="V40">
        <v>0.13657870621679435</v>
      </c>
      <c r="W40">
        <v>8.9618584121064548E-2</v>
      </c>
      <c r="X40">
        <v>8.7948706741239321E-2</v>
      </c>
      <c r="Y40">
        <v>0.12149606213304438</v>
      </c>
      <c r="Z40">
        <v>0.11451605592658551</v>
      </c>
      <c r="AA40">
        <v>0.13763632382666469</v>
      </c>
      <c r="AB40">
        <v>0.28713159169781327</v>
      </c>
      <c r="AC40">
        <v>0.35144528606544329</v>
      </c>
      <c r="AD40">
        <v>0.32958609847508646</v>
      </c>
      <c r="AE40">
        <v>0.17074820423105447</v>
      </c>
      <c r="AF40">
        <v>0.13492451691059837</v>
      </c>
      <c r="AG40">
        <v>0.13584171785211666</v>
      </c>
      <c r="AH40">
        <v>0.11020202575904693</v>
      </c>
      <c r="AI40">
        <v>0.12632601798070184</v>
      </c>
      <c r="AJ40">
        <v>0.20602953335063129</v>
      </c>
      <c r="AK40">
        <v>0.15757876482117453</v>
      </c>
      <c r="AL40">
        <v>0.17887632150517901</v>
      </c>
      <c r="AM40">
        <v>0.17752759001417698</v>
      </c>
      <c r="AN40">
        <v>0.15116052889219633</v>
      </c>
      <c r="AO40">
        <v>0.16572006262169151</v>
      </c>
      <c r="AP40">
        <v>0.28570703329844505</v>
      </c>
      <c r="AQ40">
        <v>0.25322656378240382</v>
      </c>
      <c r="AR40">
        <v>0.27236507066335902</v>
      </c>
      <c r="AS40">
        <v>0.40907627784926881</v>
      </c>
      <c r="AT40">
        <v>0.37171491185712374</v>
      </c>
      <c r="AU40">
        <v>2.0685216516174156</v>
      </c>
      <c r="AV40">
        <v>2.0721828663430482</v>
      </c>
      <c r="AW40">
        <v>1.9116883777586544</v>
      </c>
      <c r="AX40">
        <v>2.1822023789452691</v>
      </c>
      <c r="AY40">
        <v>2.589176206065039</v>
      </c>
      <c r="AZ40">
        <v>2.4690876184490209</v>
      </c>
      <c r="BA40">
        <v>3.0911229020360391</v>
      </c>
      <c r="BB40">
        <v>2.8961320665003698</v>
      </c>
      <c r="BC40">
        <v>2.9052601920670837</v>
      </c>
      <c r="BD40">
        <v>3.2116971751125378</v>
      </c>
      <c r="BE40">
        <v>3.3280450572796161</v>
      </c>
      <c r="BF40">
        <v>1.6653534411340796</v>
      </c>
      <c r="BG40">
        <v>1.5378545544901467</v>
      </c>
      <c r="BH40">
        <v>1.3428900256586083</v>
      </c>
      <c r="BI40">
        <v>1.0174225915498014</v>
      </c>
    </row>
    <row r="41" spans="1:61">
      <c r="A41" t="s">
        <v>138</v>
      </c>
      <c r="B41" t="s">
        <v>139</v>
      </c>
      <c r="C41" t="s">
        <v>595</v>
      </c>
      <c r="D41" t="s">
        <v>596</v>
      </c>
    </row>
    <row r="42" spans="1:61">
      <c r="A42" t="s">
        <v>140</v>
      </c>
      <c r="B42" t="s">
        <v>141</v>
      </c>
      <c r="C42" t="s">
        <v>595</v>
      </c>
      <c r="D42" t="s">
        <v>596</v>
      </c>
      <c r="G42">
        <v>7.0056978372683822E-3</v>
      </c>
      <c r="H42">
        <v>7.0847871188082674E-3</v>
      </c>
      <c r="I42">
        <v>8.9321819959119822E-3</v>
      </c>
      <c r="J42">
        <v>6.7594878566116113E-3</v>
      </c>
      <c r="K42">
        <v>5.5174193617749693E-3</v>
      </c>
      <c r="L42">
        <v>0.13000473821369343</v>
      </c>
      <c r="M42">
        <v>9.6766082353246907E-2</v>
      </c>
      <c r="N42">
        <v>6.4735434419565793E-2</v>
      </c>
      <c r="O42">
        <v>3.3853483846928781E-2</v>
      </c>
      <c r="P42">
        <v>9.7130294428331973E-2</v>
      </c>
      <c r="Q42">
        <v>0.32801808249868591</v>
      </c>
      <c r="R42">
        <v>0.20777930300061201</v>
      </c>
      <c r="S42">
        <v>0.80436327080722314</v>
      </c>
      <c r="T42">
        <v>0.86567250828693509</v>
      </c>
      <c r="U42">
        <v>1.5684641635366869</v>
      </c>
      <c r="V42">
        <v>2.740668995115644</v>
      </c>
      <c r="W42">
        <v>1.6988836735752733</v>
      </c>
      <c r="X42">
        <v>1.2974718095402968</v>
      </c>
      <c r="Y42">
        <v>1.2960961929780512</v>
      </c>
      <c r="Z42">
        <v>1.8007774129732317</v>
      </c>
      <c r="AA42">
        <v>1.9938647961783871</v>
      </c>
      <c r="AB42">
        <v>1.5831056497385805</v>
      </c>
      <c r="AC42">
        <v>1.2626859087157309</v>
      </c>
      <c r="AD42">
        <v>0.47320528126572725</v>
      </c>
      <c r="AE42">
        <v>6.1812823182408758E-2</v>
      </c>
      <c r="AF42">
        <v>0.14039722223117496</v>
      </c>
      <c r="AG42">
        <v>0.177333695272516</v>
      </c>
      <c r="AH42">
        <v>0.31510448241661287</v>
      </c>
      <c r="AI42">
        <v>0.52434665493501287</v>
      </c>
      <c r="AJ42">
        <v>0.5297358957002225</v>
      </c>
      <c r="AK42">
        <v>0.34649319450257832</v>
      </c>
      <c r="AL42">
        <v>0.18329577489687934</v>
      </c>
      <c r="AM42">
        <v>0.21528181234761753</v>
      </c>
      <c r="AN42">
        <v>0.25703395813118335</v>
      </c>
      <c r="AO42">
        <v>0.19239468261846093</v>
      </c>
      <c r="AP42">
        <v>0.30786473721863145</v>
      </c>
      <c r="AQ42">
        <v>0.39853133071395491</v>
      </c>
      <c r="AR42">
        <v>0.44329185487580608</v>
      </c>
      <c r="AS42">
        <v>1.1374229743772315</v>
      </c>
      <c r="AT42">
        <v>1.4762677929021957</v>
      </c>
      <c r="AU42">
        <v>1.2102339271462239</v>
      </c>
      <c r="AV42">
        <v>2.763038994941446</v>
      </c>
      <c r="AW42">
        <v>2.1586017264197994</v>
      </c>
      <c r="AX42">
        <v>2.6946355692759285</v>
      </c>
      <c r="AY42">
        <v>2.3914021396358884</v>
      </c>
      <c r="AZ42">
        <v>1.7626903945258368</v>
      </c>
      <c r="BA42">
        <v>2.2581116542572457</v>
      </c>
      <c r="BB42">
        <v>1.3650530842769908</v>
      </c>
      <c r="BC42">
        <v>0.86127544941153233</v>
      </c>
      <c r="BD42">
        <v>1.0344204746488723</v>
      </c>
      <c r="BE42">
        <v>0.922781930473208</v>
      </c>
      <c r="BF42">
        <v>0.91558149861478211</v>
      </c>
      <c r="BG42">
        <v>0.85166074127448976</v>
      </c>
      <c r="BH42">
        <v>0.71064102511823524</v>
      </c>
      <c r="BI42">
        <v>0.71391528577173713</v>
      </c>
    </row>
    <row r="43" spans="1:61">
      <c r="A43" t="s">
        <v>142</v>
      </c>
      <c r="B43" t="s">
        <v>143</v>
      </c>
      <c r="C43" t="s">
        <v>595</v>
      </c>
      <c r="D43" t="s">
        <v>596</v>
      </c>
      <c r="AC43">
        <v>23.020976566740366</v>
      </c>
      <c r="AD43">
        <v>25.758952733276352</v>
      </c>
      <c r="AE43">
        <v>11.642740434557279</v>
      </c>
      <c r="AF43">
        <v>11.455050435284758</v>
      </c>
      <c r="AG43">
        <v>8.246212052315137</v>
      </c>
      <c r="AH43">
        <v>8.1508297588822298</v>
      </c>
      <c r="AI43">
        <v>8.3082083214949556</v>
      </c>
      <c r="AJ43">
        <v>6.5079638270384415</v>
      </c>
      <c r="AK43">
        <v>5.477113398711154</v>
      </c>
      <c r="AL43">
        <v>4.4537327157482149</v>
      </c>
      <c r="AM43">
        <v>3.3509389881927567</v>
      </c>
      <c r="AN43">
        <v>3.5753454494377634</v>
      </c>
      <c r="AO43">
        <v>3.9078360270279888</v>
      </c>
      <c r="AP43">
        <v>3.8083384296680269</v>
      </c>
      <c r="AQ43">
        <v>2.8015652155271424</v>
      </c>
      <c r="AR43">
        <v>2.3817046157232085</v>
      </c>
      <c r="AS43">
        <v>3.1435096121983412</v>
      </c>
      <c r="AT43">
        <v>3.1576042185786286</v>
      </c>
      <c r="AU43">
        <v>2.5921423456314994</v>
      </c>
      <c r="AV43">
        <v>2.5364233578408744</v>
      </c>
      <c r="AW43">
        <v>2.4340155554475356</v>
      </c>
      <c r="AX43">
        <v>2.2987766099873399</v>
      </c>
      <c r="AY43">
        <v>1.8110002989754737</v>
      </c>
      <c r="AZ43">
        <v>1.68611176268545</v>
      </c>
      <c r="BA43">
        <v>2.2054974166613754</v>
      </c>
      <c r="BB43">
        <v>1.6981077973435441</v>
      </c>
      <c r="BC43">
        <v>1.6886085347188668</v>
      </c>
      <c r="BD43">
        <v>1.6934685789898332</v>
      </c>
      <c r="BE43">
        <v>1.501676314440459</v>
      </c>
      <c r="BF43">
        <v>1.5213628291067984</v>
      </c>
      <c r="BG43">
        <v>1.4587549182125767</v>
      </c>
      <c r="BH43">
        <v>1.2236776443185136</v>
      </c>
    </row>
    <row r="44" spans="1:61">
      <c r="A44" t="s">
        <v>144</v>
      </c>
      <c r="B44" t="s">
        <v>145</v>
      </c>
      <c r="C44" t="s">
        <v>595</v>
      </c>
      <c r="D44" t="s">
        <v>596</v>
      </c>
      <c r="G44">
        <v>3.1238983886487494E-3</v>
      </c>
      <c r="H44">
        <v>7.667830887434765E-2</v>
      </c>
      <c r="I44">
        <v>3.1676004667604866E-3</v>
      </c>
      <c r="J44">
        <v>1.0113976198904504E-2</v>
      </c>
      <c r="K44">
        <v>1.2060122869952568E-2</v>
      </c>
      <c r="L44">
        <v>1.1452546612398511</v>
      </c>
      <c r="M44">
        <v>0.90478812751928228</v>
      </c>
      <c r="N44">
        <v>0.89138416614086713</v>
      </c>
      <c r="O44">
        <v>0.619480222196238</v>
      </c>
      <c r="P44">
        <v>0.540951018836618</v>
      </c>
      <c r="Q44">
        <v>2.0705397921254018</v>
      </c>
      <c r="R44">
        <v>2.2783852134695493</v>
      </c>
      <c r="S44">
        <v>3.7308975008999332</v>
      </c>
      <c r="T44">
        <v>5.6594831387118845</v>
      </c>
      <c r="U44">
        <v>3.8629176921938226</v>
      </c>
      <c r="V44">
        <v>3.802446534716867</v>
      </c>
      <c r="W44">
        <v>3.7005409514127896</v>
      </c>
      <c r="X44">
        <v>4.4843939848530674</v>
      </c>
      <c r="Z44">
        <v>7.5426316186474027</v>
      </c>
      <c r="AA44">
        <v>13.025882345306277</v>
      </c>
      <c r="AB44">
        <v>11.451278878069113</v>
      </c>
      <c r="AD44">
        <v>9.7076623500946937</v>
      </c>
      <c r="AN44">
        <v>9.5967774617720938</v>
      </c>
      <c r="AO44">
        <v>16.338309387803712</v>
      </c>
      <c r="AP44">
        <v>13.201924613321427</v>
      </c>
      <c r="AQ44">
        <v>9.8547642076843829</v>
      </c>
      <c r="AR44">
        <v>12.700451880077315</v>
      </c>
      <c r="AS44">
        <v>20.518266117332033</v>
      </c>
      <c r="AT44">
        <v>14.965895607931786</v>
      </c>
      <c r="AU44">
        <v>11.432358354569827</v>
      </c>
      <c r="AV44">
        <v>9.325352064585342</v>
      </c>
      <c r="AW44">
        <v>18.566204163825706</v>
      </c>
      <c r="AX44">
        <v>27.809632511696826</v>
      </c>
      <c r="AY44">
        <v>36.989249097932316</v>
      </c>
      <c r="AZ44">
        <v>32.710098523581465</v>
      </c>
      <c r="BA44">
        <v>37.381734081379243</v>
      </c>
      <c r="BB44">
        <v>29.982982173506546</v>
      </c>
      <c r="BC44">
        <v>24.086259327663981</v>
      </c>
      <c r="BD44">
        <v>25.66028914102138</v>
      </c>
      <c r="BE44">
        <v>30.91900505344195</v>
      </c>
      <c r="BF44">
        <v>25.016930888681539</v>
      </c>
      <c r="BG44">
        <v>21.455979897672712</v>
      </c>
      <c r="BH44">
        <v>13.795719006529279</v>
      </c>
    </row>
    <row r="45" spans="1:61">
      <c r="A45" t="s">
        <v>146</v>
      </c>
      <c r="B45" t="s">
        <v>147</v>
      </c>
      <c r="C45" t="s">
        <v>595</v>
      </c>
      <c r="D45" t="s">
        <v>596</v>
      </c>
      <c r="G45">
        <v>3.4514558064836172E-2</v>
      </c>
      <c r="H45">
        <v>7.5304213473138155E-3</v>
      </c>
      <c r="I45">
        <v>1.5211717202151068E-2</v>
      </c>
      <c r="J45">
        <v>5.586521554521353E-2</v>
      </c>
      <c r="K45">
        <v>2.0136667467707946E-2</v>
      </c>
      <c r="L45">
        <v>2.2201972269795044E-2</v>
      </c>
      <c r="M45">
        <v>1.3153464020112769E-2</v>
      </c>
      <c r="N45">
        <v>3.2958271975693912E-2</v>
      </c>
      <c r="O45">
        <v>4.0597289126741196E-2</v>
      </c>
      <c r="P45">
        <v>4.7479996365799373E-2</v>
      </c>
      <c r="Q45">
        <v>0.18474054246526084</v>
      </c>
      <c r="R45">
        <v>0.16889249831153458</v>
      </c>
      <c r="S45">
        <v>0.21572327310083578</v>
      </c>
      <c r="T45">
        <v>0.31888773408076571</v>
      </c>
      <c r="U45">
        <v>0.38812228588031916</v>
      </c>
      <c r="V45">
        <v>6.9755584718210889E-2</v>
      </c>
      <c r="W45">
        <v>3.2639360259714172</v>
      </c>
      <c r="X45">
        <v>23.597230074449509</v>
      </c>
      <c r="Y45">
        <v>30.673195110833056</v>
      </c>
      <c r="AA45">
        <v>46.96377112226422</v>
      </c>
      <c r="AE45">
        <v>9.9046643337361608</v>
      </c>
      <c r="AF45">
        <v>17.50682355308729</v>
      </c>
      <c r="AH45">
        <v>18.019799614365667</v>
      </c>
      <c r="AI45">
        <v>49.863687805735083</v>
      </c>
      <c r="AN45">
        <v>29.164182867718431</v>
      </c>
      <c r="AO45">
        <v>36.15257871644372</v>
      </c>
      <c r="AP45">
        <v>33.145543939709675</v>
      </c>
      <c r="AS45">
        <v>54.150736703214683</v>
      </c>
      <c r="AT45">
        <v>51.902561143536353</v>
      </c>
      <c r="AU45">
        <v>49.187108835474397</v>
      </c>
      <c r="AV45">
        <v>48.812339702052896</v>
      </c>
      <c r="AW45">
        <v>46.685036230435919</v>
      </c>
      <c r="AX45">
        <v>56.865345061311224</v>
      </c>
      <c r="AY45">
        <v>61.610780823979574</v>
      </c>
      <c r="AZ45">
        <v>58.68062171453429</v>
      </c>
      <c r="BA45">
        <v>1.2471168310575356</v>
      </c>
      <c r="BB45">
        <v>0.9474306730582851</v>
      </c>
      <c r="BC45">
        <v>49.548194647572423</v>
      </c>
      <c r="BD45">
        <v>0.55225781111892858</v>
      </c>
      <c r="BE45">
        <v>55.611473419316113</v>
      </c>
      <c r="BF45">
        <v>54.654774452964148</v>
      </c>
      <c r="BG45">
        <v>54.384768942860596</v>
      </c>
      <c r="BH45">
        <v>44.647687493163801</v>
      </c>
    </row>
    <row r="46" spans="1:61">
      <c r="A46" t="s">
        <v>148</v>
      </c>
      <c r="B46" t="s">
        <v>149</v>
      </c>
      <c r="C46" t="s">
        <v>595</v>
      </c>
      <c r="D46" t="s">
        <v>596</v>
      </c>
      <c r="G46">
        <v>5.5624274423410672E-4</v>
      </c>
      <c r="J46">
        <v>0.33018528011933285</v>
      </c>
      <c r="O46">
        <v>0.17462516071895554</v>
      </c>
      <c r="Q46">
        <v>2.9888099915036701</v>
      </c>
      <c r="R46">
        <v>0.17520986198489133</v>
      </c>
      <c r="S46">
        <v>0.1564033019381465</v>
      </c>
      <c r="T46">
        <v>0.66968043633713559</v>
      </c>
      <c r="U46">
        <v>8.8618787107961356</v>
      </c>
      <c r="V46">
        <v>3.5303547584771158</v>
      </c>
      <c r="W46">
        <v>1.3161732406682436</v>
      </c>
    </row>
    <row r="47" spans="1:61">
      <c r="A47" t="s">
        <v>150</v>
      </c>
      <c r="B47" t="s">
        <v>151</v>
      </c>
      <c r="C47" t="s">
        <v>595</v>
      </c>
      <c r="D47" t="s">
        <v>596</v>
      </c>
      <c r="G47">
        <v>7.5625948232792002</v>
      </c>
      <c r="H47">
        <v>3.4904139165607617</v>
      </c>
      <c r="I47">
        <v>3.1794887539743266</v>
      </c>
      <c r="J47">
        <v>2.6693288553415009</v>
      </c>
      <c r="K47">
        <v>2.8622573807065068</v>
      </c>
      <c r="L47">
        <v>1.4954125235287581</v>
      </c>
      <c r="M47">
        <v>1.969123025886756</v>
      </c>
      <c r="O47">
        <v>1.0507200601757103</v>
      </c>
      <c r="P47">
        <v>1.2094421521063281</v>
      </c>
      <c r="Q47">
        <v>4.9681725156493117</v>
      </c>
      <c r="R47">
        <v>32.995290114203911</v>
      </c>
      <c r="S47">
        <v>69.263626803500074</v>
      </c>
      <c r="T47">
        <v>73.390434455040534</v>
      </c>
      <c r="U47">
        <v>75.283129164502355</v>
      </c>
      <c r="V47">
        <v>54.516433380015613</v>
      </c>
      <c r="W47">
        <v>62.907066503583906</v>
      </c>
      <c r="X47">
        <v>85.162846068159013</v>
      </c>
      <c r="Y47">
        <v>89.580510554868923</v>
      </c>
      <c r="AB47">
        <v>87.638974714338786</v>
      </c>
      <c r="AC47">
        <v>91.75334532991576</v>
      </c>
      <c r="AD47">
        <v>93.255041110863345</v>
      </c>
      <c r="AE47">
        <v>89.095318258352492</v>
      </c>
      <c r="AL47">
        <v>94.389481589021699</v>
      </c>
      <c r="AM47">
        <v>83.377775651736613</v>
      </c>
      <c r="AN47">
        <v>87.640769532082729</v>
      </c>
      <c r="AZ47">
        <v>87.024618091305953</v>
      </c>
      <c r="BA47">
        <v>84.094353595065414</v>
      </c>
      <c r="BB47">
        <v>70.659308670359763</v>
      </c>
      <c r="BC47">
        <v>67.72045178905411</v>
      </c>
      <c r="BD47">
        <v>77.666166082286964</v>
      </c>
      <c r="BE47">
        <v>78.89782786307947</v>
      </c>
      <c r="BF47">
        <v>75.709781306026684</v>
      </c>
      <c r="BG47">
        <v>61.868157295017859</v>
      </c>
    </row>
    <row r="48" spans="1:61">
      <c r="A48" t="s">
        <v>152</v>
      </c>
      <c r="B48" t="s">
        <v>153</v>
      </c>
      <c r="C48" t="s">
        <v>595</v>
      </c>
      <c r="D48" t="s">
        <v>596</v>
      </c>
      <c r="G48">
        <v>14.656861998370662</v>
      </c>
      <c r="H48">
        <v>18.315411848705697</v>
      </c>
      <c r="I48">
        <v>15.122975463578921</v>
      </c>
      <c r="J48">
        <v>17.821104726396715</v>
      </c>
      <c r="K48">
        <v>16.032396525197175</v>
      </c>
      <c r="L48">
        <v>14.647263422455531</v>
      </c>
      <c r="M48">
        <v>9.0927892285145546</v>
      </c>
      <c r="N48">
        <v>12.773592429294522</v>
      </c>
      <c r="O48">
        <v>10.058417305516624</v>
      </c>
      <c r="P48">
        <v>10.1819163197839</v>
      </c>
      <c r="Q48">
        <v>7.5645368042193697</v>
      </c>
      <c r="R48">
        <v>5.2672465674935118</v>
      </c>
      <c r="S48">
        <v>8.2755838038674874</v>
      </c>
      <c r="T48">
        <v>7.2099398545710001</v>
      </c>
      <c r="U48">
        <v>4.0707605431575953</v>
      </c>
      <c r="V48">
        <v>3.9231992461746281</v>
      </c>
      <c r="W48">
        <v>4.3099384559579992</v>
      </c>
      <c r="X48">
        <v>3.992778097605834</v>
      </c>
      <c r="Y48">
        <v>2.8481127142491158</v>
      </c>
      <c r="Z48">
        <v>1.5472406192651831</v>
      </c>
      <c r="AA48">
        <v>7.4479654782448863</v>
      </c>
      <c r="AB48">
        <v>14.653950304331689</v>
      </c>
      <c r="AC48">
        <v>14.867172842528619</v>
      </c>
      <c r="AD48">
        <v>16.281215070934202</v>
      </c>
      <c r="AE48">
        <v>13.019402826641546</v>
      </c>
      <c r="AF48">
        <v>32.524924538797819</v>
      </c>
      <c r="AG48">
        <v>25.749716507667841</v>
      </c>
      <c r="AH48">
        <v>32.37510486318989</v>
      </c>
      <c r="AI48">
        <v>36.893431741913609</v>
      </c>
      <c r="AJ48">
        <v>28.767918852280548</v>
      </c>
      <c r="AK48">
        <v>28.471040872317076</v>
      </c>
      <c r="AL48">
        <v>26.503200085791796</v>
      </c>
      <c r="AM48">
        <v>21.920079529878596</v>
      </c>
      <c r="AN48">
        <v>27.708190449425125</v>
      </c>
      <c r="AO48">
        <v>36.35446364731358</v>
      </c>
      <c r="AP48">
        <v>31.347538013843078</v>
      </c>
      <c r="AQ48">
        <v>30.001041857057594</v>
      </c>
      <c r="AR48">
        <v>39.735297727086454</v>
      </c>
      <c r="AS48">
        <v>43.110012602820788</v>
      </c>
      <c r="AT48">
        <v>36.33407161524778</v>
      </c>
      <c r="AU48">
        <v>36.266402453827389</v>
      </c>
      <c r="AV48">
        <v>38.953432501528944</v>
      </c>
      <c r="AW48">
        <v>38.220067203380516</v>
      </c>
      <c r="AX48">
        <v>40.439891943892484</v>
      </c>
      <c r="AY48">
        <v>39.771023406615456</v>
      </c>
      <c r="AZ48">
        <v>37.241412027317288</v>
      </c>
      <c r="BA48">
        <v>47.256862202097835</v>
      </c>
      <c r="BB48">
        <v>50.721913839042408</v>
      </c>
      <c r="BC48">
        <v>60.403378907494755</v>
      </c>
      <c r="BD48">
        <v>68.201343530727627</v>
      </c>
      <c r="BE48">
        <v>69.641474731939795</v>
      </c>
      <c r="BF48">
        <v>69.429369602862295</v>
      </c>
      <c r="BG48">
        <v>67.528601317197825</v>
      </c>
      <c r="BH48">
        <v>54.449426648442042</v>
      </c>
    </row>
    <row r="49" spans="1:61">
      <c r="A49" t="s">
        <v>154</v>
      </c>
      <c r="B49" t="s">
        <v>155</v>
      </c>
      <c r="C49" t="s">
        <v>595</v>
      </c>
      <c r="D49" t="s">
        <v>596</v>
      </c>
      <c r="G49">
        <v>0.31233695506540715</v>
      </c>
      <c r="AP49">
        <v>9.772027482494744E-2</v>
      </c>
      <c r="AT49">
        <v>4.6984426289569574E-3</v>
      </c>
      <c r="BB49">
        <v>2.3865791537053729E-2</v>
      </c>
      <c r="BC49">
        <v>5.476624014961564E-2</v>
      </c>
      <c r="BD49">
        <v>8.1639455301125541E-2</v>
      </c>
      <c r="BE49">
        <v>2.8739097746290219E-2</v>
      </c>
      <c r="BF49">
        <v>4.9658759899597929E-5</v>
      </c>
    </row>
    <row r="50" spans="1:61">
      <c r="A50" t="s">
        <v>156</v>
      </c>
      <c r="B50" t="s">
        <v>157</v>
      </c>
      <c r="C50" t="s">
        <v>595</v>
      </c>
      <c r="D50" t="s">
        <v>596</v>
      </c>
      <c r="W50">
        <v>0</v>
      </c>
      <c r="X50">
        <v>1.3188389924541368</v>
      </c>
      <c r="AC50">
        <v>2.7667891911090425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X50">
        <v>0</v>
      </c>
      <c r="AY50">
        <v>0</v>
      </c>
      <c r="AZ50">
        <v>0</v>
      </c>
      <c r="BB50">
        <v>0</v>
      </c>
      <c r="BC50">
        <v>0</v>
      </c>
      <c r="BD50">
        <v>5.8938218851958054E-4</v>
      </c>
      <c r="BE50">
        <v>0</v>
      </c>
      <c r="BF50">
        <v>0</v>
      </c>
      <c r="BG50">
        <v>0</v>
      </c>
      <c r="BH50">
        <v>0</v>
      </c>
    </row>
    <row r="51" spans="1:61">
      <c r="A51" t="s">
        <v>158</v>
      </c>
      <c r="B51" t="s">
        <v>159</v>
      </c>
      <c r="C51" t="s">
        <v>595</v>
      </c>
      <c r="D51" t="s">
        <v>596</v>
      </c>
      <c r="J51">
        <v>9.8368956846218276E-4</v>
      </c>
      <c r="K51">
        <v>4.331811762927838E-4</v>
      </c>
      <c r="L51">
        <v>1.7010079659781158E-2</v>
      </c>
      <c r="M51">
        <v>0.16630685012392901</v>
      </c>
      <c r="N51">
        <v>8.401161832053472E-2</v>
      </c>
      <c r="O51">
        <v>0.41661755245743626</v>
      </c>
      <c r="P51">
        <v>0.8176679771966785</v>
      </c>
      <c r="Q51">
        <v>0.23085108570664267</v>
      </c>
      <c r="R51">
        <v>0.11473259245888819</v>
      </c>
      <c r="S51">
        <v>0.13429612880946415</v>
      </c>
      <c r="T51">
        <v>6.6086620936630092E-2</v>
      </c>
      <c r="U51">
        <v>0.12578550129835189</v>
      </c>
      <c r="V51">
        <v>9.3575946269486412E-2</v>
      </c>
      <c r="W51">
        <v>0.10259719342552377</v>
      </c>
      <c r="X51">
        <v>8.7613011344546021E-2</v>
      </c>
      <c r="Y51">
        <v>0.60000867532973234</v>
      </c>
      <c r="Z51">
        <v>1.2405254648638442</v>
      </c>
      <c r="AA51">
        <v>0.91384968896501328</v>
      </c>
      <c r="AB51">
        <v>1.7429990097227086</v>
      </c>
      <c r="AC51">
        <v>1.9068392857695509</v>
      </c>
      <c r="AD51">
        <v>1.8087981819883352</v>
      </c>
      <c r="AE51">
        <v>1.3537256397827386</v>
      </c>
      <c r="AF51">
        <v>1.0595100377918352</v>
      </c>
      <c r="AG51">
        <v>0.8215138055673763</v>
      </c>
      <c r="AH51">
        <v>1.0626154877068692</v>
      </c>
      <c r="AI51">
        <v>1.015770956668069</v>
      </c>
      <c r="AJ51">
        <v>0.50382703525379213</v>
      </c>
      <c r="AK51">
        <v>0.54352643082064123</v>
      </c>
      <c r="AL51">
        <v>0.39365689588773634</v>
      </c>
      <c r="AM51">
        <v>0.58068778517425357</v>
      </c>
      <c r="AN51">
        <v>0.77617056018777819</v>
      </c>
      <c r="AO51">
        <v>0.86875258667037991</v>
      </c>
      <c r="AP51">
        <v>0.54427884247489089</v>
      </c>
      <c r="AQ51">
        <v>0.3896488207269323</v>
      </c>
      <c r="AR51">
        <v>0.36666679269273994</v>
      </c>
      <c r="AS51">
        <v>0.61790539805479638</v>
      </c>
      <c r="AT51">
        <v>0.84765951978623633</v>
      </c>
      <c r="AU51">
        <v>1.0189187254694487</v>
      </c>
      <c r="AV51">
        <v>0.48768393499223861</v>
      </c>
      <c r="AW51">
        <v>7.5155535988204278E-2</v>
      </c>
      <c r="AX51">
        <v>0.48971066156359694</v>
      </c>
      <c r="AY51">
        <v>0.61611690383428808</v>
      </c>
      <c r="AZ51">
        <v>0.58070074000575533</v>
      </c>
      <c r="BA51">
        <v>0.84861698926962414</v>
      </c>
      <c r="BB51">
        <v>0.57419656506522598</v>
      </c>
      <c r="BC51">
        <v>0.58205557451922918</v>
      </c>
      <c r="BD51">
        <v>0.34201427322786465</v>
      </c>
      <c r="BE51">
        <v>5.6626985510893992E-2</v>
      </c>
      <c r="BF51">
        <v>4.884285438284354E-2</v>
      </c>
      <c r="BG51">
        <v>4.3355734798861269E-2</v>
      </c>
      <c r="BH51">
        <v>5.504612945524405E-2</v>
      </c>
    </row>
    <row r="52" spans="1:61">
      <c r="A52" t="s">
        <v>160</v>
      </c>
      <c r="B52" t="s">
        <v>161</v>
      </c>
      <c r="C52" t="s">
        <v>595</v>
      </c>
      <c r="D52" t="s">
        <v>596</v>
      </c>
      <c r="O52">
        <v>69.059543648395305</v>
      </c>
      <c r="P52">
        <v>69.170872979170156</v>
      </c>
      <c r="Q52">
        <v>63.000670072785404</v>
      </c>
      <c r="R52">
        <v>57.246306921583049</v>
      </c>
      <c r="S52">
        <v>72.866788168148801</v>
      </c>
      <c r="T52">
        <v>68.387033622342514</v>
      </c>
      <c r="U52">
        <v>70.566876362353071</v>
      </c>
      <c r="V52">
        <v>70.085717839342152</v>
      </c>
      <c r="W52">
        <v>68.544776502750835</v>
      </c>
      <c r="X52">
        <v>69.929484053713423</v>
      </c>
      <c r="Y52">
        <v>76.697118789729714</v>
      </c>
      <c r="Z52">
        <v>72.000827374962697</v>
      </c>
      <c r="AA52">
        <v>72.393367754271921</v>
      </c>
      <c r="AB52">
        <v>71.78238738879844</v>
      </c>
      <c r="AC52">
        <v>70.722780376768611</v>
      </c>
      <c r="AD52">
        <v>67.400220578305564</v>
      </c>
      <c r="AE52">
        <v>59.347865105230206</v>
      </c>
      <c r="AF52">
        <v>59.546402687050836</v>
      </c>
      <c r="AG52">
        <v>44.7377456048455</v>
      </c>
      <c r="AH52">
        <v>45.451558499685461</v>
      </c>
      <c r="AI52">
        <v>50.105154801085334</v>
      </c>
      <c r="AJ52">
        <v>49.384464986276441</v>
      </c>
      <c r="AK52">
        <v>46.271880889448589</v>
      </c>
      <c r="AL52">
        <v>45.790385651048837</v>
      </c>
      <c r="AM52">
        <v>34.901070508200782</v>
      </c>
      <c r="AN52">
        <v>32.591781866894031</v>
      </c>
      <c r="AO52">
        <v>37.590960757747752</v>
      </c>
      <c r="AP52">
        <v>31.441633341833366</v>
      </c>
      <c r="AQ52">
        <v>29.218573686212849</v>
      </c>
      <c r="AR52">
        <v>40.713420935944164</v>
      </c>
      <c r="AS52">
        <v>41.943665420692973</v>
      </c>
      <c r="AT52">
        <v>32.471308952634502</v>
      </c>
      <c r="AU52">
        <v>40.113832432003313</v>
      </c>
      <c r="AV52">
        <v>40.120058246599882</v>
      </c>
      <c r="AW52">
        <v>39.156919051285421</v>
      </c>
      <c r="AX52">
        <v>47.829638952297579</v>
      </c>
      <c r="AY52">
        <v>51.204564152706418</v>
      </c>
      <c r="AZ52">
        <v>45.188719661322949</v>
      </c>
      <c r="BA52">
        <v>48.784921736919074</v>
      </c>
      <c r="BB52">
        <v>53.892544767152224</v>
      </c>
      <c r="BC52">
        <v>47.109030421308404</v>
      </c>
    </row>
    <row r="53" spans="1:61">
      <c r="A53" t="s">
        <v>162</v>
      </c>
      <c r="B53" t="s">
        <v>163</v>
      </c>
      <c r="C53" t="s">
        <v>595</v>
      </c>
      <c r="D53" t="s">
        <v>596</v>
      </c>
      <c r="AR53">
        <v>1.2689094528906855</v>
      </c>
      <c r="AS53">
        <v>3.1256722108033816</v>
      </c>
      <c r="AT53">
        <v>1.4859928141081915</v>
      </c>
      <c r="AU53">
        <v>0.40173562106238697</v>
      </c>
      <c r="AV53">
        <v>1.5001724978920512</v>
      </c>
      <c r="AW53">
        <v>0.50028162327833614</v>
      </c>
      <c r="AX53">
        <v>0.84955349607074593</v>
      </c>
      <c r="AY53">
        <v>1.5272457113943833E-3</v>
      </c>
    </row>
    <row r="54" spans="1:61">
      <c r="A54" t="s">
        <v>164</v>
      </c>
      <c r="B54" t="s">
        <v>165</v>
      </c>
      <c r="C54" t="s">
        <v>595</v>
      </c>
      <c r="D54" t="s">
        <v>596</v>
      </c>
    </row>
    <row r="55" spans="1:61">
      <c r="A55" t="s">
        <v>166</v>
      </c>
      <c r="B55" t="s">
        <v>167</v>
      </c>
      <c r="C55" t="s">
        <v>595</v>
      </c>
      <c r="D55" t="s">
        <v>596</v>
      </c>
      <c r="Y55">
        <v>7.595161843738896E-3</v>
      </c>
    </row>
    <row r="56" spans="1:61">
      <c r="A56" t="s">
        <v>168</v>
      </c>
      <c r="B56" t="s">
        <v>169</v>
      </c>
      <c r="C56" t="s">
        <v>595</v>
      </c>
      <c r="D56" t="s">
        <v>596</v>
      </c>
      <c r="Q56">
        <v>0.28582230201101172</v>
      </c>
      <c r="S56">
        <v>3.3318915374554468E-2</v>
      </c>
      <c r="T56">
        <v>0.42386380539813573</v>
      </c>
      <c r="U56">
        <v>3.8529881619612447</v>
      </c>
      <c r="V56">
        <v>1.8463036487990938</v>
      </c>
      <c r="W56">
        <v>2.4250257434027205</v>
      </c>
      <c r="X56">
        <v>5.0557073002749986</v>
      </c>
      <c r="Y56">
        <v>5.2330648644675053</v>
      </c>
      <c r="Z56">
        <v>5.6790532066031325</v>
      </c>
      <c r="AA56">
        <v>6.9570716114304725</v>
      </c>
      <c r="AB56">
        <v>8.3788871315298614</v>
      </c>
      <c r="AC56">
        <v>6.3035827432917673</v>
      </c>
      <c r="AD56">
        <v>8.1071976082074571</v>
      </c>
      <c r="AE56">
        <v>5.8756687520878748</v>
      </c>
      <c r="AF56">
        <v>5.1958700862287985</v>
      </c>
      <c r="AG56">
        <v>1.2181911223923376</v>
      </c>
      <c r="AH56">
        <v>1.7933077376965934</v>
      </c>
      <c r="AI56">
        <v>1.9107474561481474</v>
      </c>
      <c r="AJ56">
        <v>1.7235498952507515</v>
      </c>
      <c r="AK56">
        <v>2.2037730633594723</v>
      </c>
      <c r="AL56">
        <v>2.3715486509736112</v>
      </c>
      <c r="AM56">
        <v>2.6069524508161686</v>
      </c>
      <c r="AN56">
        <v>1.6264243673211904</v>
      </c>
      <c r="AO56">
        <v>2.5895577093809319</v>
      </c>
      <c r="AP56">
        <v>1.9265994053373432</v>
      </c>
      <c r="AQ56">
        <v>2.6050580980555007</v>
      </c>
      <c r="AR56">
        <v>3.0209504136046608</v>
      </c>
      <c r="AS56">
        <v>5.9190881230291215</v>
      </c>
      <c r="AT56">
        <v>5.090517648773627</v>
      </c>
      <c r="AU56">
        <v>3.892595644822848</v>
      </c>
      <c r="AV56">
        <v>3.5915747732336309</v>
      </c>
      <c r="AW56">
        <v>0.96968076398903058</v>
      </c>
      <c r="AX56">
        <v>3.8646965871602608E-2</v>
      </c>
      <c r="AY56">
        <v>5.7510330897899926E-2</v>
      </c>
      <c r="AZ56">
        <v>7.6315904580343073E-3</v>
      </c>
      <c r="BA56">
        <v>4.8431631964705327E-3</v>
      </c>
      <c r="BB56">
        <v>3.9748107603825256E-4</v>
      </c>
      <c r="BC56">
        <v>2.404145644269262E-3</v>
      </c>
      <c r="BD56">
        <v>1.3896236278343934E-2</v>
      </c>
      <c r="BE56">
        <v>9.9872643442719708E-6</v>
      </c>
      <c r="BF56">
        <v>2.4147920626653342E-5</v>
      </c>
      <c r="BG56">
        <v>0</v>
      </c>
      <c r="BH56">
        <v>11.854907521463828</v>
      </c>
      <c r="BI56">
        <v>19.757708516601877</v>
      </c>
    </row>
    <row r="57" spans="1:61">
      <c r="A57" t="s">
        <v>170</v>
      </c>
      <c r="B57" t="s">
        <v>171</v>
      </c>
      <c r="C57" t="s">
        <v>595</v>
      </c>
      <c r="D57" t="s">
        <v>596</v>
      </c>
      <c r="AL57">
        <v>5.8747876165690345</v>
      </c>
      <c r="AM57">
        <v>5.529919155391279</v>
      </c>
      <c r="AN57">
        <v>4.2311931662265962</v>
      </c>
      <c r="AO57">
        <v>4.4922790102045687</v>
      </c>
      <c r="AP57">
        <v>3.7214184995464272</v>
      </c>
      <c r="AQ57">
        <v>2.9417295768639669</v>
      </c>
      <c r="AR57">
        <v>2.8098711807884911</v>
      </c>
      <c r="AS57">
        <v>2.9840234145324311</v>
      </c>
      <c r="AT57">
        <v>2.9396002022945247</v>
      </c>
      <c r="AU57">
        <v>3.9589840634697469</v>
      </c>
      <c r="AV57">
        <v>2.8177498164221952</v>
      </c>
      <c r="AW57">
        <v>2.693237042973978</v>
      </c>
      <c r="AX57">
        <v>2.8768356289759152</v>
      </c>
      <c r="AY57">
        <v>2.704997540663248</v>
      </c>
      <c r="AZ57">
        <v>2.5794281041216647</v>
      </c>
      <c r="BA57">
        <v>2.957609505834661</v>
      </c>
      <c r="BB57">
        <v>3.5514724638640875</v>
      </c>
      <c r="BC57">
        <v>3.6520372317590493</v>
      </c>
      <c r="BD57">
        <v>3.7639269529033439</v>
      </c>
      <c r="BE57">
        <v>3.7862919772824464</v>
      </c>
      <c r="BF57">
        <v>2.9548773274136004</v>
      </c>
      <c r="BG57">
        <v>2.6444265170796446</v>
      </c>
      <c r="BH57">
        <v>2.9493063768867125</v>
      </c>
      <c r="BI57">
        <v>1.890803066730433</v>
      </c>
    </row>
    <row r="58" spans="1:61">
      <c r="A58" t="s">
        <v>172</v>
      </c>
      <c r="B58" t="s">
        <v>173</v>
      </c>
      <c r="C58" t="s">
        <v>595</v>
      </c>
      <c r="D58" t="s">
        <v>596</v>
      </c>
      <c r="G58">
        <v>5.4049790465160834</v>
      </c>
      <c r="H58">
        <v>5.3803977182218352</v>
      </c>
      <c r="I58">
        <v>4.5661805232664063</v>
      </c>
      <c r="J58">
        <v>4.814581658115161</v>
      </c>
      <c r="K58">
        <v>4.1543471218481907</v>
      </c>
      <c r="L58">
        <v>3.0345530100060381</v>
      </c>
      <c r="M58">
        <v>4.9049459402075346</v>
      </c>
      <c r="N58">
        <v>4.147283331080561</v>
      </c>
      <c r="O58">
        <v>4.4476580818553675</v>
      </c>
      <c r="P58">
        <v>4.9148648069887617</v>
      </c>
      <c r="Q58">
        <v>2.3967199220092472</v>
      </c>
      <c r="R58">
        <v>2.3243257716514427</v>
      </c>
      <c r="S58">
        <v>4.1454937306326087</v>
      </c>
      <c r="T58">
        <v>3.7118967694634382</v>
      </c>
      <c r="U58">
        <v>3.447268776769298</v>
      </c>
      <c r="V58">
        <v>3.1415317821625224</v>
      </c>
      <c r="W58">
        <v>3.1731003106201765</v>
      </c>
      <c r="X58">
        <v>3.3161832387345811</v>
      </c>
      <c r="Y58">
        <v>3.7162561347832952</v>
      </c>
      <c r="Z58">
        <v>3.966711060230621</v>
      </c>
      <c r="AA58">
        <v>3.6726868333935876</v>
      </c>
      <c r="AB58">
        <v>3.3182658129180691</v>
      </c>
      <c r="AC58">
        <v>3.2261098556882777</v>
      </c>
      <c r="AD58">
        <v>2.7440411798017479</v>
      </c>
      <c r="AE58">
        <v>1.5903701001931128</v>
      </c>
      <c r="AF58">
        <v>1.3171086087133046</v>
      </c>
      <c r="AG58">
        <v>1.2824502201103321</v>
      </c>
      <c r="AH58">
        <v>1.2897674466081035</v>
      </c>
      <c r="AI58">
        <v>1.3341000511795031</v>
      </c>
      <c r="AJ58">
        <v>1.3157611260994131</v>
      </c>
      <c r="AK58">
        <v>1.3024482826382642</v>
      </c>
      <c r="AL58">
        <v>1.2619772665906515</v>
      </c>
      <c r="AM58">
        <v>1.206577017768137</v>
      </c>
      <c r="AN58">
        <v>1.0648658185785147</v>
      </c>
      <c r="AO58">
        <v>1.3590269474437002</v>
      </c>
      <c r="AP58">
        <v>1.2612900711355539</v>
      </c>
      <c r="AQ58">
        <v>1.1168922375158932</v>
      </c>
      <c r="AR58">
        <v>1.1152998275632331</v>
      </c>
      <c r="AS58">
        <v>1.4539214564166303</v>
      </c>
      <c r="AT58">
        <v>1.4995326112688037</v>
      </c>
      <c r="AU58">
        <v>1.481360226634757</v>
      </c>
      <c r="AV58">
        <v>1.5536855947749701</v>
      </c>
      <c r="AW58">
        <v>1.8899605935116373</v>
      </c>
      <c r="AX58">
        <v>2.1592954427944644</v>
      </c>
      <c r="AY58">
        <v>2.5192355266932704</v>
      </c>
      <c r="AZ58">
        <v>2.2931065691519414</v>
      </c>
      <c r="BA58">
        <v>2.5664712998820911</v>
      </c>
      <c r="BB58">
        <v>2.0977415380379236</v>
      </c>
      <c r="BC58">
        <v>1.9343668960499847</v>
      </c>
      <c r="BD58">
        <v>2.3172490552954383</v>
      </c>
      <c r="BE58">
        <v>2.4730594128470664</v>
      </c>
      <c r="BF58">
        <v>2.4638158040397253</v>
      </c>
      <c r="BG58">
        <v>2.302879840538989</v>
      </c>
      <c r="BH58">
        <v>2.2130657086591445</v>
      </c>
      <c r="BI58">
        <v>1.7296536936628959</v>
      </c>
    </row>
    <row r="59" spans="1:61">
      <c r="A59" t="s">
        <v>174</v>
      </c>
      <c r="B59" t="s">
        <v>175</v>
      </c>
      <c r="C59" t="s">
        <v>595</v>
      </c>
      <c r="D59" t="s">
        <v>596</v>
      </c>
      <c r="AE59">
        <v>0.26543743858676327</v>
      </c>
      <c r="AF59">
        <v>1.3685623739498524E-2</v>
      </c>
      <c r="AG59">
        <v>3.4243043912104969E-2</v>
      </c>
      <c r="AH59">
        <v>2.0932060878307665E-2</v>
      </c>
      <c r="AI59">
        <v>2.4832454277580136E-2</v>
      </c>
      <c r="AJ59">
        <v>3.0149235835047365E-2</v>
      </c>
      <c r="BB59">
        <v>6.4733194129714731</v>
      </c>
    </row>
    <row r="60" spans="1:61">
      <c r="A60" t="s">
        <v>176</v>
      </c>
      <c r="B60" t="s">
        <v>177</v>
      </c>
      <c r="C60" t="s">
        <v>595</v>
      </c>
      <c r="D60" t="s">
        <v>596</v>
      </c>
      <c r="V60">
        <v>0</v>
      </c>
      <c r="W60">
        <v>0</v>
      </c>
      <c r="AB60">
        <v>0</v>
      </c>
      <c r="AE60">
        <v>0</v>
      </c>
      <c r="AF60">
        <v>0</v>
      </c>
      <c r="AG60">
        <v>3.2105386094970152E-4</v>
      </c>
      <c r="AH60">
        <v>3.6711727788595883E-5</v>
      </c>
      <c r="AI60">
        <v>0</v>
      </c>
      <c r="AJ60">
        <v>0</v>
      </c>
      <c r="AL60">
        <v>2.3892510156716735E-4</v>
      </c>
      <c r="AM60">
        <v>8.792490361175789E-4</v>
      </c>
      <c r="AN60">
        <v>1.0761083097060779E-4</v>
      </c>
      <c r="AP60">
        <v>3.9224745652530215E-6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5.2801916348377699E-2</v>
      </c>
      <c r="BE60">
        <v>0</v>
      </c>
    </row>
    <row r="61" spans="1:61">
      <c r="A61" t="s">
        <v>178</v>
      </c>
      <c r="B61" t="s">
        <v>179</v>
      </c>
      <c r="C61" t="s">
        <v>595</v>
      </c>
      <c r="D61" t="s">
        <v>596</v>
      </c>
      <c r="G61">
        <v>0.83317019987330931</v>
      </c>
      <c r="H61">
        <v>0.62024502969232498</v>
      </c>
      <c r="I61">
        <v>0.85893501795067595</v>
      </c>
      <c r="J61">
        <v>1.0867841141802443</v>
      </c>
      <c r="K61">
        <v>1.3127274310633041</v>
      </c>
      <c r="L61">
        <v>1.329116774530926</v>
      </c>
      <c r="M61">
        <v>1.5107246185292127</v>
      </c>
      <c r="N61">
        <v>1.9009823353357165</v>
      </c>
      <c r="O61">
        <v>2.5021917602516441</v>
      </c>
      <c r="P61">
        <v>2.2630272380149865</v>
      </c>
      <c r="Q61">
        <v>2.0744096895935997</v>
      </c>
      <c r="R61">
        <v>2.1607373626074655</v>
      </c>
      <c r="S61">
        <v>3.7494424977539977</v>
      </c>
      <c r="T61">
        <v>3.3749167579462918</v>
      </c>
      <c r="U61">
        <v>3.7267923180090894</v>
      </c>
      <c r="V61">
        <v>3.2003795760670903</v>
      </c>
      <c r="W61">
        <v>2.555214314943957</v>
      </c>
      <c r="X61">
        <v>3.9179816155512324</v>
      </c>
      <c r="Y61">
        <v>3.4490772163144632</v>
      </c>
      <c r="Z61">
        <v>3.2156322359170391</v>
      </c>
      <c r="AA61">
        <v>2.5756598665320669</v>
      </c>
      <c r="AB61">
        <v>4.9965501240304544</v>
      </c>
      <c r="AC61">
        <v>5.1736281799646013</v>
      </c>
      <c r="AD61">
        <v>5.4794577531283126</v>
      </c>
      <c r="AE61">
        <v>3.129539816346731</v>
      </c>
      <c r="AF61">
        <v>2.9732348616838751</v>
      </c>
      <c r="AG61">
        <v>2.2022427527423178</v>
      </c>
      <c r="AH61">
        <v>2.9991203846720524</v>
      </c>
      <c r="AI61">
        <v>3.3262032856577908</v>
      </c>
      <c r="AJ61">
        <v>3.6306690658340171</v>
      </c>
      <c r="AK61">
        <v>3.4506636533630966</v>
      </c>
      <c r="AL61">
        <v>2.9726708641487947</v>
      </c>
      <c r="AM61">
        <v>2.5038016937292706</v>
      </c>
      <c r="AN61">
        <v>2.6046762542208701</v>
      </c>
      <c r="AO61">
        <v>4.3127663181833</v>
      </c>
      <c r="AP61">
        <v>3.7702016640664318</v>
      </c>
      <c r="AQ61">
        <v>2.7689244135353794</v>
      </c>
      <c r="AR61">
        <v>3.779934644897788</v>
      </c>
      <c r="AS61">
        <v>7.0161740605204121</v>
      </c>
      <c r="AT61">
        <v>5.7337790890145115</v>
      </c>
      <c r="AU61">
        <v>6.1889588634254551</v>
      </c>
      <c r="AV61">
        <v>6.5626395115519891</v>
      </c>
      <c r="AW61">
        <v>7.8566278433794077</v>
      </c>
      <c r="AX61">
        <v>9.6548827746238555</v>
      </c>
      <c r="AY61">
        <v>10.10746940544011</v>
      </c>
      <c r="AZ61">
        <v>8.4522492253822072</v>
      </c>
      <c r="BA61">
        <v>9.6002269343977087</v>
      </c>
      <c r="BB61">
        <v>7.6535145263396585</v>
      </c>
      <c r="BC61">
        <v>8.092291427000605</v>
      </c>
      <c r="BD61">
        <v>8.9407615355443912</v>
      </c>
      <c r="BE61">
        <v>9.3836732713276003</v>
      </c>
      <c r="BF61">
        <v>8.5917190552695732</v>
      </c>
      <c r="BG61">
        <v>6.5418163490463446</v>
      </c>
      <c r="BH61">
        <v>4.8202164130392227</v>
      </c>
      <c r="BI61">
        <v>3.6063605602607969</v>
      </c>
    </row>
    <row r="62" spans="1:61">
      <c r="A62" t="s">
        <v>180</v>
      </c>
      <c r="B62" t="s">
        <v>181</v>
      </c>
      <c r="C62" t="s">
        <v>595</v>
      </c>
      <c r="D62" t="s">
        <v>596</v>
      </c>
      <c r="S62">
        <v>1.8343326901145561E-5</v>
      </c>
      <c r="T62">
        <v>2.6268579218104784E-3</v>
      </c>
      <c r="U62">
        <v>6.9147173123719624E-2</v>
      </c>
      <c r="V62">
        <v>1.9764133822588264E-3</v>
      </c>
      <c r="W62">
        <v>4.9167487957841342E-3</v>
      </c>
      <c r="X62">
        <v>4.0934678006932998E-3</v>
      </c>
      <c r="Y62">
        <v>1.3579944712591486E-3</v>
      </c>
      <c r="Z62">
        <v>5.2041850260375125E-3</v>
      </c>
      <c r="AA62">
        <v>4.3490338148243716E-3</v>
      </c>
      <c r="AB62">
        <v>3.143578580258973E-3</v>
      </c>
      <c r="AE62">
        <v>1.2008487896443843E-2</v>
      </c>
      <c r="AF62">
        <v>8.9037870965509732E-4</v>
      </c>
      <c r="AG62">
        <v>1.8969662019531795E-4</v>
      </c>
      <c r="AK62">
        <v>6.0339285673721484E-3</v>
      </c>
      <c r="AL62">
        <v>2.5669356419721224E-2</v>
      </c>
      <c r="AM62">
        <v>3.8574405524052821E-2</v>
      </c>
      <c r="AN62">
        <v>6.0312905267940489E-2</v>
      </c>
      <c r="AO62">
        <v>2.0594838556424386E-2</v>
      </c>
      <c r="AP62">
        <v>2.2901413753862811E-2</v>
      </c>
      <c r="AT62">
        <v>15.807964553850642</v>
      </c>
      <c r="AU62">
        <v>1.9865794767271916</v>
      </c>
      <c r="AV62">
        <v>2.6135429685244858</v>
      </c>
      <c r="AW62">
        <v>3.7733526490497105</v>
      </c>
      <c r="AX62">
        <v>5.3280922195977194</v>
      </c>
      <c r="AY62">
        <v>9.3471623439079238E-3</v>
      </c>
      <c r="AZ62">
        <v>5.8251575329897198</v>
      </c>
      <c r="BA62">
        <v>8.2085797243959817</v>
      </c>
      <c r="BB62">
        <v>3.8058968239484327E-2</v>
      </c>
      <c r="BC62">
        <v>0.11000647353749662</v>
      </c>
      <c r="BD62">
        <v>2.9368609544582465</v>
      </c>
      <c r="BE62">
        <v>6.4927593740428584</v>
      </c>
      <c r="BF62">
        <v>2.3125603788126292</v>
      </c>
      <c r="BG62">
        <v>6.7781263067200408</v>
      </c>
      <c r="BH62">
        <v>0.48042283693336962</v>
      </c>
    </row>
    <row r="63" spans="1:61">
      <c r="A63" t="s">
        <v>182</v>
      </c>
      <c r="B63" t="s">
        <v>183</v>
      </c>
      <c r="C63" t="s">
        <v>595</v>
      </c>
      <c r="D63" t="s">
        <v>596</v>
      </c>
      <c r="K63">
        <v>59.292765267366079</v>
      </c>
      <c r="M63">
        <v>70.979965428075786</v>
      </c>
      <c r="N63">
        <v>67.61800628661635</v>
      </c>
      <c r="O63">
        <v>70.236468169629703</v>
      </c>
      <c r="P63">
        <v>74.852036770525615</v>
      </c>
      <c r="R63">
        <v>82.979568003067712</v>
      </c>
      <c r="S63">
        <v>92.510282184809981</v>
      </c>
      <c r="T63">
        <v>92.391385606565422</v>
      </c>
      <c r="U63">
        <v>93.605672697225131</v>
      </c>
      <c r="V63">
        <v>95.994309451177728</v>
      </c>
      <c r="W63">
        <v>96.068502188117151</v>
      </c>
      <c r="X63">
        <v>97.730957838383759</v>
      </c>
      <c r="Y63">
        <v>98.44517506216161</v>
      </c>
      <c r="Z63">
        <v>97.977478437039025</v>
      </c>
      <c r="AA63">
        <v>97.936732556534423</v>
      </c>
      <c r="AB63">
        <v>98.323789128204979</v>
      </c>
      <c r="AC63">
        <v>97.529703563566088</v>
      </c>
      <c r="AD63">
        <v>97.522456099532377</v>
      </c>
      <c r="AE63">
        <v>97.510862555530579</v>
      </c>
      <c r="AF63">
        <v>97.404772232373858</v>
      </c>
      <c r="AG63">
        <v>94.821830608575837</v>
      </c>
      <c r="AH63">
        <v>95.590071337005583</v>
      </c>
      <c r="AI63">
        <v>96.473991605512467</v>
      </c>
      <c r="AJ63">
        <v>96.883824543932334</v>
      </c>
      <c r="AK63">
        <v>95.854119193073274</v>
      </c>
      <c r="AL63">
        <v>95.240229668367334</v>
      </c>
      <c r="AM63">
        <v>96.557416487724765</v>
      </c>
      <c r="AN63">
        <v>94.556745623993208</v>
      </c>
      <c r="AO63">
        <v>92.051117972699529</v>
      </c>
      <c r="AP63">
        <v>96.319654080633939</v>
      </c>
      <c r="AQ63">
        <v>96.216828150219882</v>
      </c>
      <c r="AR63">
        <v>96.484431698099044</v>
      </c>
      <c r="AS63">
        <v>97.222136037215819</v>
      </c>
      <c r="AT63">
        <v>96.611974728749544</v>
      </c>
      <c r="AU63">
        <v>96.105367740958215</v>
      </c>
      <c r="AV63">
        <v>97.266846338499946</v>
      </c>
      <c r="AW63">
        <v>97.37868561196403</v>
      </c>
      <c r="AX63">
        <v>98.027864354519266</v>
      </c>
      <c r="AY63">
        <v>97.908907571602938</v>
      </c>
      <c r="AZ63">
        <v>97.788882164091518</v>
      </c>
      <c r="BA63">
        <v>97.578775999942479</v>
      </c>
      <c r="BB63">
        <v>97.701544549589542</v>
      </c>
      <c r="BC63">
        <v>97.345998211011462</v>
      </c>
      <c r="BD63">
        <v>97.196900969595902</v>
      </c>
      <c r="BE63">
        <v>97.135491241910145</v>
      </c>
      <c r="BF63">
        <v>96.722000336924808</v>
      </c>
      <c r="BG63">
        <v>95.764231785516301</v>
      </c>
      <c r="BH63">
        <v>94.32585987047753</v>
      </c>
    </row>
    <row r="64" spans="1:61">
      <c r="A64" t="s">
        <v>184</v>
      </c>
      <c r="B64" t="s">
        <v>185</v>
      </c>
      <c r="C64" t="s">
        <v>595</v>
      </c>
      <c r="D64" t="s">
        <v>596</v>
      </c>
      <c r="AC64">
        <v>24.569701009331315</v>
      </c>
      <c r="AD64">
        <v>26.401711571453323</v>
      </c>
      <c r="AE64">
        <v>14.536125284901274</v>
      </c>
      <c r="AF64">
        <v>13.721221992797862</v>
      </c>
      <c r="AG64">
        <v>11.287790866266983</v>
      </c>
      <c r="AH64">
        <v>10.365572681524245</v>
      </c>
      <c r="AI64">
        <v>10.962766147310418</v>
      </c>
      <c r="AJ64">
        <v>9.0013403529096596</v>
      </c>
      <c r="AK64">
        <v>7.6494101851736716</v>
      </c>
      <c r="AL64">
        <v>6.440227057035723</v>
      </c>
      <c r="AM64">
        <v>5.1137035596944695</v>
      </c>
      <c r="AN64">
        <v>5.1633170493178397</v>
      </c>
      <c r="AO64">
        <v>5.6150767032695601</v>
      </c>
      <c r="AP64">
        <v>5.9128839255873169</v>
      </c>
      <c r="AQ64">
        <v>4.5025095284531895</v>
      </c>
      <c r="AR64">
        <v>4.7005172388827106</v>
      </c>
      <c r="AS64">
        <v>6.0009173521795596</v>
      </c>
      <c r="AT64">
        <v>5.8972896383229019</v>
      </c>
      <c r="AU64">
        <v>5.2420027503076403</v>
      </c>
      <c r="AV64">
        <v>5.4116894435990863</v>
      </c>
      <c r="AW64">
        <v>5.638271424451001</v>
      </c>
      <c r="AX64">
        <v>5.9378285819598116</v>
      </c>
      <c r="AY64">
        <v>5.6291025583710654</v>
      </c>
      <c r="AZ64">
        <v>5.3327273505282724</v>
      </c>
      <c r="BA64">
        <v>6.468136665352195</v>
      </c>
      <c r="BB64">
        <v>5.463417053853874</v>
      </c>
      <c r="BC64">
        <v>5.5904457309746798</v>
      </c>
      <c r="BD64">
        <v>6.0056882021851887</v>
      </c>
      <c r="BE64">
        <v>6.0844939696031419</v>
      </c>
      <c r="BF64">
        <v>6.1078424387161689</v>
      </c>
      <c r="BG64">
        <v>5.6996246912216728</v>
      </c>
      <c r="BH64">
        <v>4.3938919404438925</v>
      </c>
    </row>
    <row r="65" spans="1:61">
      <c r="A65" t="s">
        <v>186</v>
      </c>
      <c r="B65" t="s">
        <v>187</v>
      </c>
      <c r="C65" t="s">
        <v>595</v>
      </c>
      <c r="D65" t="s">
        <v>596</v>
      </c>
      <c r="L65">
        <v>21.026120722058817</v>
      </c>
      <c r="M65">
        <v>34.415326934659248</v>
      </c>
      <c r="N65">
        <v>35.074878523703184</v>
      </c>
      <c r="O65">
        <v>22.862573150909451</v>
      </c>
      <c r="P65">
        <v>23.373690968464221</v>
      </c>
      <c r="Q65">
        <v>22.598929539396273</v>
      </c>
      <c r="R65">
        <v>25.730768892599571</v>
      </c>
      <c r="S65">
        <v>38.145454997992921</v>
      </c>
      <c r="T65">
        <v>40.476702617765497</v>
      </c>
      <c r="U65">
        <v>40.210039363607123</v>
      </c>
      <c r="V65">
        <v>41.182256042645641</v>
      </c>
      <c r="W65">
        <v>38.768753637829974</v>
      </c>
      <c r="X65">
        <v>41.422109187680967</v>
      </c>
      <c r="Y65">
        <v>46.64399899708166</v>
      </c>
      <c r="Z65">
        <v>48.840099120160524</v>
      </c>
      <c r="AA65">
        <v>50.578196444438007</v>
      </c>
      <c r="AB65">
        <v>40.515956434402</v>
      </c>
      <c r="AC65">
        <v>38.902716415440011</v>
      </c>
      <c r="AD65">
        <v>47.413195317504041</v>
      </c>
      <c r="AE65">
        <v>28.707290881400095</v>
      </c>
      <c r="AF65">
        <v>29.98188632228732</v>
      </c>
      <c r="AG65">
        <v>35.026838272214356</v>
      </c>
      <c r="AH65">
        <v>35.783190585999868</v>
      </c>
      <c r="AI65">
        <v>36.282190964046393</v>
      </c>
      <c r="AJ65">
        <v>36.058893710093834</v>
      </c>
      <c r="AK65">
        <v>29.326084175668349</v>
      </c>
      <c r="AL65">
        <v>29.049069683946644</v>
      </c>
      <c r="AM65">
        <v>28.666406921518274</v>
      </c>
      <c r="AN65">
        <v>27.766931089074287</v>
      </c>
      <c r="AO65">
        <v>28.702888351260015</v>
      </c>
      <c r="AP65">
        <v>23.985572542101444</v>
      </c>
      <c r="AQ65">
        <v>30.233198434718773</v>
      </c>
      <c r="AR65">
        <v>31.273899851557804</v>
      </c>
      <c r="AS65">
        <v>32.993441181345297</v>
      </c>
      <c r="AT65">
        <v>32.496380943456089</v>
      </c>
      <c r="AU65">
        <v>31.669749125314599</v>
      </c>
      <c r="AV65">
        <v>32.498366234433099</v>
      </c>
      <c r="AW65">
        <v>33.417742175586042</v>
      </c>
      <c r="AX65">
        <v>35.348447174427108</v>
      </c>
      <c r="AY65">
        <v>36.182261307091892</v>
      </c>
      <c r="AZ65">
        <v>32.554352803986824</v>
      </c>
      <c r="BA65">
        <v>35.754463674780766</v>
      </c>
      <c r="BB65">
        <v>33.490343868411422</v>
      </c>
      <c r="BC65">
        <v>35.851752440749301</v>
      </c>
      <c r="BD65">
        <v>34.387376111884706</v>
      </c>
      <c r="BE65">
        <v>33.478834649605737</v>
      </c>
      <c r="BF65">
        <v>32.922150989529676</v>
      </c>
      <c r="BG65">
        <v>28.587437116628461</v>
      </c>
      <c r="BH65">
        <v>24.072585589116539</v>
      </c>
    </row>
    <row r="66" spans="1:61">
      <c r="A66" t="s">
        <v>188</v>
      </c>
      <c r="B66" t="s">
        <v>189</v>
      </c>
      <c r="C66" t="s">
        <v>595</v>
      </c>
      <c r="D66" t="s">
        <v>596</v>
      </c>
      <c r="AC66">
        <v>15.89781381497022</v>
      </c>
      <c r="AD66">
        <v>17.087229421185082</v>
      </c>
      <c r="AE66">
        <v>10.366699280143342</v>
      </c>
      <c r="AF66">
        <v>9.4858209068889394</v>
      </c>
      <c r="AG66">
        <v>7.604941049827624</v>
      </c>
      <c r="AH66">
        <v>7.162521813367702</v>
      </c>
      <c r="AI66">
        <v>7.8561089760393985</v>
      </c>
      <c r="AJ66">
        <v>7.0727683124708829</v>
      </c>
      <c r="AK66">
        <v>6.1954302380659687</v>
      </c>
      <c r="AL66">
        <v>5.5477018266892104</v>
      </c>
      <c r="AM66">
        <v>4.4787241096439407</v>
      </c>
      <c r="AN66">
        <v>4.1558403248930338</v>
      </c>
      <c r="AO66">
        <v>4.6735443032398178</v>
      </c>
      <c r="AP66">
        <v>5.0775966511267061</v>
      </c>
      <c r="AQ66">
        <v>4.2254892453729109</v>
      </c>
      <c r="AR66">
        <v>4.2236099293918841</v>
      </c>
      <c r="AS66">
        <v>5.0796409385842285</v>
      </c>
      <c r="AT66">
        <v>5.2320207651198825</v>
      </c>
      <c r="AU66">
        <v>4.8203717379899329</v>
      </c>
      <c r="AV66">
        <v>4.9381359989275309</v>
      </c>
      <c r="AW66">
        <v>5.2806637606061573</v>
      </c>
      <c r="AX66">
        <v>5.968349081621894</v>
      </c>
      <c r="AY66">
        <v>6.1339614954195705</v>
      </c>
      <c r="AZ66">
        <v>6.0061580733042952</v>
      </c>
      <c r="BA66">
        <v>7.9313746007666799</v>
      </c>
      <c r="BB66">
        <v>6.815746981962409</v>
      </c>
      <c r="BC66">
        <v>6.8768772682638604</v>
      </c>
      <c r="BD66">
        <v>7.7069674517048634</v>
      </c>
      <c r="BE66">
        <v>7.8109681890534848</v>
      </c>
      <c r="BF66">
        <v>7.590222428036296</v>
      </c>
      <c r="BG66">
        <v>7.2885569225407458</v>
      </c>
      <c r="BH66">
        <v>5.9766868413335734</v>
      </c>
    </row>
    <row r="67" spans="1:61">
      <c r="A67" t="s">
        <v>190</v>
      </c>
      <c r="B67" t="s">
        <v>191</v>
      </c>
      <c r="C67" t="s">
        <v>595</v>
      </c>
      <c r="D67" t="s">
        <v>596</v>
      </c>
      <c r="AO67">
        <v>29.294235245045087</v>
      </c>
      <c r="AP67">
        <v>30.932390039450212</v>
      </c>
      <c r="AQ67">
        <v>26.979441389499609</v>
      </c>
      <c r="AR67">
        <v>29.433448604610938</v>
      </c>
      <c r="AS67">
        <v>35.249580599707365</v>
      </c>
      <c r="AT67">
        <v>36.209467974968753</v>
      </c>
      <c r="AU67">
        <v>36.935341930059046</v>
      </c>
      <c r="AV67">
        <v>38.502010931347471</v>
      </c>
      <c r="AW67">
        <v>38.458113907256745</v>
      </c>
      <c r="AX67">
        <v>43.099056164193847</v>
      </c>
      <c r="AY67">
        <v>43.907062711281085</v>
      </c>
      <c r="AZ67">
        <v>42.549702183725145</v>
      </c>
      <c r="BA67">
        <v>46.582552495832239</v>
      </c>
      <c r="BB67">
        <v>46.279963807993994</v>
      </c>
      <c r="BC67">
        <v>45.778270036645694</v>
      </c>
      <c r="BD67">
        <v>46.985099887793652</v>
      </c>
      <c r="BE67">
        <v>48.797834661696172</v>
      </c>
      <c r="BF67">
        <v>48.988197289866086</v>
      </c>
      <c r="BG67">
        <v>48.114867706806635</v>
      </c>
      <c r="BH67">
        <v>43.049756804316587</v>
      </c>
    </row>
    <row r="68" spans="1:61">
      <c r="A68" t="s">
        <v>192</v>
      </c>
      <c r="B68" t="s">
        <v>193</v>
      </c>
      <c r="C68" t="s">
        <v>595</v>
      </c>
      <c r="D68" t="s">
        <v>596</v>
      </c>
      <c r="G68">
        <v>6.5251008064401423</v>
      </c>
      <c r="H68">
        <v>4.7642584229224818</v>
      </c>
      <c r="I68">
        <v>4.2177873433422661</v>
      </c>
      <c r="J68">
        <v>4.0352881061309889</v>
      </c>
      <c r="K68">
        <v>3.6028468647720544</v>
      </c>
      <c r="L68">
        <v>3.491948273194684</v>
      </c>
      <c r="M68">
        <v>4.045972376350047</v>
      </c>
      <c r="N68">
        <v>3.6975753140117908</v>
      </c>
      <c r="O68">
        <v>3.9420340053296896</v>
      </c>
      <c r="P68">
        <v>4.2056668439474914</v>
      </c>
      <c r="Q68">
        <v>3.4496904662930974</v>
      </c>
      <c r="R68">
        <v>3.8346725051521848</v>
      </c>
      <c r="S68">
        <v>5.3471739703546097</v>
      </c>
      <c r="T68">
        <v>5.2342383795116465</v>
      </c>
      <c r="U68">
        <v>5.3897285680647329</v>
      </c>
      <c r="V68">
        <v>5.520158050990208</v>
      </c>
      <c r="W68">
        <v>5.229007906114914</v>
      </c>
      <c r="X68">
        <v>6.6478136692713772</v>
      </c>
      <c r="Y68">
        <v>8.0502652339460496</v>
      </c>
      <c r="Z68">
        <v>9.1136582756593665</v>
      </c>
      <c r="AA68">
        <v>9.3308765918342917</v>
      </c>
      <c r="AB68">
        <v>9.3099687223446512</v>
      </c>
      <c r="AC68">
        <v>9.4783188587634655</v>
      </c>
      <c r="AD68">
        <v>8.8572314807234385</v>
      </c>
      <c r="AE68">
        <v>4.8490379897523441</v>
      </c>
      <c r="AF68">
        <v>4.2846436573001263</v>
      </c>
      <c r="AG68">
        <v>4.2584718018110621</v>
      </c>
      <c r="AH68">
        <v>4.5652296067199565</v>
      </c>
      <c r="AI68">
        <v>4.9334589798356312</v>
      </c>
      <c r="AJ68">
        <v>4.9999474866108811</v>
      </c>
      <c r="AK68">
        <v>4.583435439708353</v>
      </c>
      <c r="AL68">
        <v>4.7230138697054809</v>
      </c>
      <c r="AM68">
        <v>4.3756430114217046</v>
      </c>
      <c r="AN68">
        <v>4.1748247371870768</v>
      </c>
      <c r="AO68">
        <v>7.5571549831603839</v>
      </c>
      <c r="AP68">
        <v>7.5346458160707908</v>
      </c>
      <c r="AQ68">
        <v>6.4688370590426949</v>
      </c>
      <c r="AR68">
        <v>7.0957149515743785</v>
      </c>
      <c r="AS68">
        <v>8.9882388876413195</v>
      </c>
      <c r="AT68">
        <v>8.7143077559554509</v>
      </c>
      <c r="AU68">
        <v>8.7535720474920886</v>
      </c>
      <c r="AV68">
        <v>9.0581781063319013</v>
      </c>
      <c r="AW68">
        <v>9.4780504704303752</v>
      </c>
      <c r="AX68">
        <v>10.843804419613706</v>
      </c>
      <c r="AY68">
        <v>11.29216069326128</v>
      </c>
      <c r="AZ68">
        <v>10.814845202480095</v>
      </c>
      <c r="BA68">
        <v>12.390645744063018</v>
      </c>
      <c r="BB68">
        <v>11.293985086553686</v>
      </c>
      <c r="BC68">
        <v>11.80609824802435</v>
      </c>
      <c r="BD68">
        <v>12.920442674303045</v>
      </c>
      <c r="BE68">
        <v>13.540676298298102</v>
      </c>
      <c r="BF68">
        <v>13.818808341268701</v>
      </c>
      <c r="BG68">
        <v>12.952162032001969</v>
      </c>
      <c r="BH68">
        <v>11.587411674631754</v>
      </c>
      <c r="BI68">
        <v>5.5282540353745091</v>
      </c>
    </row>
    <row r="69" spans="1:61">
      <c r="A69" t="s">
        <v>194</v>
      </c>
      <c r="B69" t="s">
        <v>195</v>
      </c>
      <c r="C69" t="s">
        <v>595</v>
      </c>
      <c r="D69" t="s">
        <v>596</v>
      </c>
      <c r="G69">
        <v>0.13991377692079301</v>
      </c>
      <c r="H69">
        <v>0.134780228190053</v>
      </c>
      <c r="I69">
        <v>0.40008820105258752</v>
      </c>
      <c r="J69">
        <v>1.6266997540055728</v>
      </c>
      <c r="M69">
        <v>0.5526378481485229</v>
      </c>
      <c r="N69">
        <v>0.40320643393162964</v>
      </c>
      <c r="O69">
        <v>0.49218412044265875</v>
      </c>
      <c r="P69">
        <v>1.0259083908135866</v>
      </c>
      <c r="Q69">
        <v>18.35778497948592</v>
      </c>
      <c r="R69">
        <v>53.157547402622875</v>
      </c>
      <c r="S69">
        <v>62.010762482035474</v>
      </c>
      <c r="T69">
        <v>60.377843056075811</v>
      </c>
      <c r="U69">
        <v>58.880118494476051</v>
      </c>
      <c r="V69">
        <v>49.666577160967755</v>
      </c>
      <c r="W69">
        <v>46.127948549177503</v>
      </c>
      <c r="X69">
        <v>55.993696330254195</v>
      </c>
      <c r="Y69">
        <v>63.065372991953673</v>
      </c>
      <c r="Z69">
        <v>61.889387034498</v>
      </c>
      <c r="AA69">
        <v>64.253941292000633</v>
      </c>
      <c r="AB69">
        <v>73.876914973508647</v>
      </c>
      <c r="AC69">
        <v>69.600490725249173</v>
      </c>
      <c r="AD69">
        <v>62.857660402171291</v>
      </c>
      <c r="AE69">
        <v>41.77450475138852</v>
      </c>
      <c r="AF69">
        <v>40.431040358542148</v>
      </c>
      <c r="AG69">
        <v>44.503523450515466</v>
      </c>
      <c r="AH69">
        <v>48.750990823947873</v>
      </c>
      <c r="AI69">
        <v>51.913933289430737</v>
      </c>
      <c r="AJ69">
        <v>40.405371856117796</v>
      </c>
      <c r="AK69">
        <v>44.027143937863435</v>
      </c>
      <c r="AL69">
        <v>42.216842823224958</v>
      </c>
      <c r="AM69">
        <v>34.583753846529618</v>
      </c>
      <c r="AN69">
        <v>35.865661843259048</v>
      </c>
      <c r="AO69">
        <v>36.480968824651292</v>
      </c>
      <c r="AP69">
        <v>29.564255649784503</v>
      </c>
      <c r="AQ69">
        <v>21.407017370789315</v>
      </c>
      <c r="AR69">
        <v>32.75436321529687</v>
      </c>
      <c r="AS69">
        <v>49.430402946381541</v>
      </c>
      <c r="AT69">
        <v>40.048376291289372</v>
      </c>
      <c r="AU69">
        <v>40.086311554337641</v>
      </c>
      <c r="AV69">
        <v>41.987239687536949</v>
      </c>
      <c r="AW69">
        <v>54.342507949098184</v>
      </c>
      <c r="AX69">
        <v>58.39254894996705</v>
      </c>
      <c r="AY69">
        <v>58.570292990292117</v>
      </c>
      <c r="AZ69">
        <v>59.531637602459199</v>
      </c>
      <c r="BA69">
        <v>61.715411971588843</v>
      </c>
      <c r="BB69">
        <v>49.815774492558845</v>
      </c>
      <c r="BC69">
        <v>55.2784307172277</v>
      </c>
      <c r="BD69">
        <v>57.782463532627318</v>
      </c>
      <c r="BE69">
        <v>57.885130945158394</v>
      </c>
      <c r="BF69">
        <v>57.020669074125884</v>
      </c>
      <c r="BG69">
        <v>53.469381575520295</v>
      </c>
      <c r="BH69">
        <v>37.695290346613184</v>
      </c>
    </row>
    <row r="70" spans="1:61">
      <c r="A70" t="s">
        <v>196</v>
      </c>
      <c r="B70" t="s">
        <v>197</v>
      </c>
      <c r="C70" t="s">
        <v>595</v>
      </c>
      <c r="D70" t="s">
        <v>596</v>
      </c>
      <c r="J70">
        <v>6.5848508988259642</v>
      </c>
      <c r="K70">
        <v>5.8124533648774293</v>
      </c>
      <c r="L70">
        <v>3.7088290453275476</v>
      </c>
      <c r="M70">
        <v>2.9038776121584853</v>
      </c>
      <c r="N70">
        <v>2.9795526500207798</v>
      </c>
      <c r="O70">
        <v>4.7750265739593765</v>
      </c>
      <c r="P70">
        <v>0.84644478430779202</v>
      </c>
      <c r="Q70">
        <v>6.5091627990668117</v>
      </c>
      <c r="R70">
        <v>10.082484580079907</v>
      </c>
      <c r="S70">
        <v>8.4955239566103042</v>
      </c>
      <c r="T70">
        <v>9.450945383694874</v>
      </c>
      <c r="U70">
        <v>25.047207663249061</v>
      </c>
      <c r="V70">
        <v>24.202603562727461</v>
      </c>
      <c r="W70">
        <v>27.740924552143507</v>
      </c>
      <c r="X70">
        <v>41.577341565600697</v>
      </c>
      <c r="Y70">
        <v>64.246409668628431</v>
      </c>
      <c r="Z70">
        <v>64.554684774905297</v>
      </c>
      <c r="AA70">
        <v>66.293507030535949</v>
      </c>
      <c r="AB70">
        <v>62.367655679047061</v>
      </c>
      <c r="AC70">
        <v>57.573861603641383</v>
      </c>
      <c r="AD70">
        <v>68.142632022778997</v>
      </c>
      <c r="AE70">
        <v>51.234784496701913</v>
      </c>
      <c r="AF70">
        <v>35.733938431783514</v>
      </c>
      <c r="AG70">
        <v>33.169245797364013</v>
      </c>
      <c r="AH70">
        <v>30.467768517055742</v>
      </c>
      <c r="AI70">
        <v>29.414664898811161</v>
      </c>
      <c r="AJ70">
        <v>53.93325629066085</v>
      </c>
      <c r="AK70">
        <v>43.734531679305441</v>
      </c>
      <c r="AL70">
        <v>49.797835954737153</v>
      </c>
      <c r="AM70">
        <v>39.033222160295594</v>
      </c>
      <c r="AN70">
        <v>37.168059238676101</v>
      </c>
      <c r="AO70">
        <v>47.572030392752929</v>
      </c>
      <c r="AP70">
        <v>43.253067713435037</v>
      </c>
      <c r="AQ70">
        <v>29.511033547303683</v>
      </c>
      <c r="AR70">
        <v>36.912178340865722</v>
      </c>
      <c r="AS70">
        <v>41.90720277001239</v>
      </c>
      <c r="AT70">
        <v>40.481063026153777</v>
      </c>
      <c r="AU70">
        <v>33.70139547952801</v>
      </c>
      <c r="AV70">
        <v>43.803181191608445</v>
      </c>
      <c r="AW70">
        <v>43.033990896285516</v>
      </c>
      <c r="AX70">
        <v>51.283426469540295</v>
      </c>
      <c r="AY70">
        <v>56.386226038422251</v>
      </c>
      <c r="AZ70">
        <v>52.480571898237272</v>
      </c>
      <c r="BA70">
        <v>44.418033178998904</v>
      </c>
      <c r="BB70">
        <v>28.918841109827152</v>
      </c>
      <c r="BC70">
        <v>29.831094160889869</v>
      </c>
      <c r="BD70">
        <v>30.913924164928037</v>
      </c>
      <c r="BE70">
        <v>31.540470703131717</v>
      </c>
      <c r="BF70">
        <v>26.92833737551878</v>
      </c>
      <c r="BG70">
        <v>23.877983108333449</v>
      </c>
      <c r="BH70">
        <v>18.421870934285277</v>
      </c>
    </row>
    <row r="71" spans="1:61">
      <c r="A71" t="s">
        <v>198</v>
      </c>
      <c r="B71" t="s">
        <v>199</v>
      </c>
      <c r="C71" t="s">
        <v>595</v>
      </c>
      <c r="D71" t="s">
        <v>596</v>
      </c>
      <c r="G71">
        <v>7.9026328547134979</v>
      </c>
      <c r="H71">
        <v>5.4245825374565593</v>
      </c>
      <c r="I71">
        <v>4.8038657802316536</v>
      </c>
      <c r="J71">
        <v>4.7208101866324288</v>
      </c>
      <c r="K71">
        <v>4.2939409099903294</v>
      </c>
      <c r="L71">
        <v>4.1686414619665833</v>
      </c>
      <c r="M71">
        <v>4.8396092257967371</v>
      </c>
      <c r="N71">
        <v>4.415834269814968</v>
      </c>
      <c r="O71">
        <v>4.7307634813599622</v>
      </c>
      <c r="P71">
        <v>5.0819464854095484</v>
      </c>
      <c r="Q71">
        <v>4.0432171124130365</v>
      </c>
      <c r="R71">
        <v>4.4555223090095382</v>
      </c>
      <c r="S71">
        <v>5.9971066537672311</v>
      </c>
      <c r="T71">
        <v>5.7206455313496489</v>
      </c>
      <c r="U71">
        <v>5.7142305342434945</v>
      </c>
      <c r="V71">
        <v>5.7518240758878054</v>
      </c>
      <c r="W71">
        <v>5.2530160818506886</v>
      </c>
      <c r="X71">
        <v>6.082957142013445</v>
      </c>
      <c r="Y71">
        <v>7.0795106536524299</v>
      </c>
      <c r="Z71">
        <v>7.7514579702261974</v>
      </c>
      <c r="AA71">
        <v>7.6685191040367142</v>
      </c>
      <c r="AB71">
        <v>7.3699249100749027</v>
      </c>
      <c r="AC71">
        <v>7.0959771680601138</v>
      </c>
      <c r="AD71">
        <v>6.8885837249564998</v>
      </c>
      <c r="AE71">
        <v>4.5465420643829209</v>
      </c>
      <c r="AF71">
        <v>3.5819816647473046</v>
      </c>
      <c r="AG71">
        <v>2.9879816094690721</v>
      </c>
      <c r="AH71">
        <v>3.1025226625614595</v>
      </c>
      <c r="AI71">
        <v>3.2598620124732767</v>
      </c>
      <c r="AJ71">
        <v>3.3527406727187201</v>
      </c>
      <c r="AK71">
        <v>3.0028093972648926</v>
      </c>
      <c r="AL71">
        <v>3.0859277734169246</v>
      </c>
      <c r="AM71">
        <v>2.7819619311600023</v>
      </c>
      <c r="AN71">
        <v>2.4779672566806399</v>
      </c>
      <c r="AO71">
        <v>2.9300374204034632</v>
      </c>
      <c r="AP71">
        <v>2.7234679767013725</v>
      </c>
      <c r="AQ71">
        <v>2.3516434127138597</v>
      </c>
      <c r="AR71">
        <v>2.4872328452411185</v>
      </c>
      <c r="AS71">
        <v>3.3828841020373099</v>
      </c>
      <c r="AT71">
        <v>2.932686596367585</v>
      </c>
      <c r="AU71">
        <v>2.8063229036979398</v>
      </c>
      <c r="AV71">
        <v>3.0274074736053542</v>
      </c>
      <c r="AW71">
        <v>3.3807868915572157</v>
      </c>
      <c r="AX71">
        <v>4.27052712143362</v>
      </c>
      <c r="AY71">
        <v>4.7664080254632211</v>
      </c>
      <c r="AZ71">
        <v>4.4225371618310225</v>
      </c>
      <c r="BA71">
        <v>5.5670282842397469</v>
      </c>
      <c r="BB71">
        <v>4.4331606039419755</v>
      </c>
      <c r="BC71">
        <v>5.0762073609242817</v>
      </c>
      <c r="BD71">
        <v>6.3055350746786498</v>
      </c>
      <c r="BE71">
        <v>6.6089852502976276</v>
      </c>
      <c r="BF71">
        <v>7.3387396320135805</v>
      </c>
      <c r="BG71">
        <v>6.5274181618858504</v>
      </c>
      <c r="BH71">
        <v>3.91130124489862</v>
      </c>
      <c r="BI71">
        <v>3.154117464353607</v>
      </c>
    </row>
    <row r="72" spans="1:61">
      <c r="A72" t="s">
        <v>200</v>
      </c>
      <c r="B72" t="s">
        <v>201</v>
      </c>
      <c r="C72" t="s">
        <v>595</v>
      </c>
      <c r="D72" t="s">
        <v>596</v>
      </c>
      <c r="AT72">
        <v>0</v>
      </c>
      <c r="AV72">
        <v>1.8165288250497562E-2</v>
      </c>
    </row>
    <row r="73" spans="1:61">
      <c r="A73" t="s">
        <v>202</v>
      </c>
      <c r="B73" t="s">
        <v>203</v>
      </c>
      <c r="C73" t="s">
        <v>595</v>
      </c>
      <c r="D73" t="s">
        <v>596</v>
      </c>
      <c r="G73">
        <v>6.0660727531713725</v>
      </c>
      <c r="H73">
        <v>5.8572560767346387</v>
      </c>
      <c r="I73">
        <v>4.9780366688929663</v>
      </c>
      <c r="J73">
        <v>3.9338957112395172</v>
      </c>
      <c r="K73">
        <v>4.4715278388771162</v>
      </c>
      <c r="L73">
        <v>5.8229136843719882</v>
      </c>
      <c r="M73">
        <v>8.6452920512148292</v>
      </c>
      <c r="N73">
        <v>6.4409681594102901</v>
      </c>
      <c r="O73">
        <v>5.4902656045587435</v>
      </c>
      <c r="P73">
        <v>4.2800357914085803</v>
      </c>
      <c r="Q73">
        <v>3.6159997858205681</v>
      </c>
      <c r="R73">
        <v>4.6899972413790367</v>
      </c>
      <c r="S73">
        <v>6.7684507245046985</v>
      </c>
      <c r="T73">
        <v>3.2867353602986116</v>
      </c>
      <c r="U73">
        <v>3.7273021443292476</v>
      </c>
      <c r="V73">
        <v>3.7040184625671611</v>
      </c>
      <c r="W73">
        <v>2.5153080891222235</v>
      </c>
      <c r="X73">
        <v>1.9043046728508113</v>
      </c>
      <c r="Y73">
        <v>3.6559595293547069</v>
      </c>
      <c r="Z73">
        <v>4.9539958965524784</v>
      </c>
      <c r="AA73">
        <v>6.9929010270837244</v>
      </c>
      <c r="AB73">
        <v>8.7956089614312756</v>
      </c>
      <c r="AC73">
        <v>8.7058205886295674</v>
      </c>
      <c r="AD73">
        <v>8.8361893916134129</v>
      </c>
      <c r="AE73">
        <v>6.1729225476938607</v>
      </c>
      <c r="AF73">
        <v>5.8679384536307611</v>
      </c>
      <c r="AG73">
        <v>4.4539313288978564</v>
      </c>
      <c r="AH73">
        <v>5.0028681335845304</v>
      </c>
      <c r="AI73">
        <v>4.4455553078944821</v>
      </c>
      <c r="AJ73">
        <v>4.1587350752277636</v>
      </c>
      <c r="AK73">
        <v>2.8422960625301195</v>
      </c>
      <c r="AL73">
        <v>2.6895370781941783</v>
      </c>
      <c r="AM73">
        <v>2.0150437359680926</v>
      </c>
      <c r="AN73">
        <v>1.626941389923497</v>
      </c>
      <c r="AO73">
        <v>2.4027248270207209</v>
      </c>
      <c r="AP73">
        <v>2.4443111643613689</v>
      </c>
      <c r="AQ73">
        <v>2.0183393459945407</v>
      </c>
      <c r="AR73">
        <v>2.1421147037220756</v>
      </c>
      <c r="AS73">
        <v>3.5644257357704858</v>
      </c>
      <c r="AT73">
        <v>2.7713443967971205</v>
      </c>
      <c r="AU73">
        <v>2.5560584167204436</v>
      </c>
      <c r="AV73">
        <v>2.9193957472707277</v>
      </c>
      <c r="AW73">
        <v>3.5891112826209826</v>
      </c>
      <c r="AX73">
        <v>4.1734478073849761</v>
      </c>
      <c r="AY73">
        <v>4.4471816906452171</v>
      </c>
      <c r="AZ73">
        <v>4.5012271030786257</v>
      </c>
      <c r="BA73">
        <v>6.3732411814811512</v>
      </c>
      <c r="BB73">
        <v>4.4061051645129732</v>
      </c>
      <c r="BC73">
        <v>4.9349897054053526</v>
      </c>
      <c r="BD73">
        <v>7.2719118234173292</v>
      </c>
      <c r="BE73">
        <v>7.3217572093328407</v>
      </c>
      <c r="BF73">
        <v>6.7856670181741228</v>
      </c>
      <c r="BG73">
        <v>6.6749101641024557</v>
      </c>
      <c r="BH73">
        <v>4.6749955745052238</v>
      </c>
      <c r="BI73">
        <v>3.6652077506051652</v>
      </c>
    </row>
    <row r="74" spans="1:61">
      <c r="A74" t="s">
        <v>204</v>
      </c>
      <c r="B74" t="s">
        <v>205</v>
      </c>
      <c r="C74" t="s">
        <v>595</v>
      </c>
      <c r="D74" t="s">
        <v>596</v>
      </c>
      <c r="AN74">
        <v>5.7691589029152732</v>
      </c>
      <c r="AO74">
        <v>5.847577783800765</v>
      </c>
      <c r="AP74">
        <v>6.0192053245222681</v>
      </c>
      <c r="AQ74">
        <v>3.6800978569745837</v>
      </c>
      <c r="AR74">
        <v>4.5133305520157814</v>
      </c>
      <c r="AS74">
        <v>4.4724569225320154</v>
      </c>
      <c r="AT74">
        <v>3.9063001179159866</v>
      </c>
      <c r="AU74">
        <v>5.3184922200143907</v>
      </c>
      <c r="AV74">
        <v>4.2205469792160661</v>
      </c>
      <c r="AW74">
        <v>4.5372921434774467</v>
      </c>
      <c r="AX74">
        <v>7.2192756787830099</v>
      </c>
      <c r="AY74">
        <v>15.5223693924543</v>
      </c>
      <c r="AZ74">
        <v>12.320817888072471</v>
      </c>
      <c r="BA74">
        <v>11.699219080553243</v>
      </c>
      <c r="BB74">
        <v>16.242617354350394</v>
      </c>
      <c r="BC74">
        <v>15.583808735341687</v>
      </c>
      <c r="BD74">
        <v>16.641098813235992</v>
      </c>
      <c r="BE74">
        <v>15.898757068497311</v>
      </c>
      <c r="BF74">
        <v>9.9459594398336346</v>
      </c>
      <c r="BG74">
        <v>10.316927264708402</v>
      </c>
      <c r="BH74">
        <v>10.25377164706561</v>
      </c>
      <c r="BI74">
        <v>8.0895333552623594</v>
      </c>
    </row>
    <row r="75" spans="1:61">
      <c r="A75" t="s">
        <v>206</v>
      </c>
      <c r="B75" t="s">
        <v>207</v>
      </c>
      <c r="C75" t="s">
        <v>595</v>
      </c>
      <c r="D75" t="s">
        <v>596</v>
      </c>
      <c r="AL75">
        <v>3.9760852650365233</v>
      </c>
      <c r="AN75">
        <v>2.857812208604456</v>
      </c>
      <c r="AP75">
        <v>0.69131064866005787</v>
      </c>
      <c r="AT75">
        <v>1.464787229424702E-2</v>
      </c>
      <c r="AU75">
        <v>3.0018214732214811E-2</v>
      </c>
      <c r="AV75">
        <v>7.6219726274496333E-3</v>
      </c>
      <c r="AW75">
        <v>4.6900787307772532E-3</v>
      </c>
      <c r="AZ75">
        <v>6.189447051301443E-3</v>
      </c>
      <c r="BA75">
        <v>5.1488468390886036E-3</v>
      </c>
      <c r="BB75">
        <v>8.5831378701581047E-4</v>
      </c>
      <c r="BC75">
        <v>3.8092339333752152E-3</v>
      </c>
      <c r="BD75">
        <v>1.0119369865858641E-5</v>
      </c>
      <c r="BE75">
        <v>1.9289718270249178E-3</v>
      </c>
      <c r="BF75">
        <v>6.6462380783796693</v>
      </c>
      <c r="BG75">
        <v>2.5140129273105282E-2</v>
      </c>
      <c r="BH75">
        <v>4.4603471348417502E-7</v>
      </c>
    </row>
    <row r="76" spans="1:61">
      <c r="A76" t="s">
        <v>208</v>
      </c>
      <c r="B76" t="s">
        <v>209</v>
      </c>
      <c r="C76" t="s">
        <v>595</v>
      </c>
      <c r="D76" t="s">
        <v>596</v>
      </c>
      <c r="G76">
        <v>7.0595273387517041</v>
      </c>
      <c r="H76">
        <v>5.0223488670423038</v>
      </c>
      <c r="I76">
        <v>4.4299109951458693</v>
      </c>
      <c r="J76">
        <v>4.3258296881729725</v>
      </c>
      <c r="K76">
        <v>3.8741697445982148</v>
      </c>
      <c r="L76">
        <v>3.7653957448481057</v>
      </c>
      <c r="M76">
        <v>4.3573268240687231</v>
      </c>
      <c r="N76">
        <v>3.9784171907736248</v>
      </c>
      <c r="O76">
        <v>4.2637406369172508</v>
      </c>
      <c r="P76">
        <v>4.5529965379079371</v>
      </c>
      <c r="Q76">
        <v>3.6733497147014931</v>
      </c>
      <c r="R76">
        <v>4.0618310840105565</v>
      </c>
      <c r="S76">
        <v>5.5478047536853747</v>
      </c>
      <c r="T76">
        <v>5.2689062950854781</v>
      </c>
      <c r="U76">
        <v>5.4008583558968963</v>
      </c>
      <c r="V76">
        <v>5.5614491097890308</v>
      </c>
      <c r="W76">
        <v>5.1375006628810285</v>
      </c>
      <c r="X76">
        <v>6.2538504392356629</v>
      </c>
      <c r="Y76">
        <v>7.3969342182817339</v>
      </c>
      <c r="Z76">
        <v>8.4842879377562888</v>
      </c>
      <c r="AA76">
        <v>8.584611650886476</v>
      </c>
      <c r="AB76">
        <v>8.5904709119835125</v>
      </c>
      <c r="AC76">
        <v>8.7081002654783504</v>
      </c>
      <c r="AD76">
        <v>8.051471875459935</v>
      </c>
      <c r="AE76">
        <v>5.1016114540622368</v>
      </c>
      <c r="AF76">
        <v>4.497546367836657</v>
      </c>
      <c r="AG76">
        <v>3.5847508247271702</v>
      </c>
      <c r="AH76">
        <v>3.7808273147440312</v>
      </c>
      <c r="AI76">
        <v>4.0395720167184219</v>
      </c>
      <c r="AJ76">
        <v>4.0668937273328734</v>
      </c>
      <c r="AK76">
        <v>3.630903524331905</v>
      </c>
      <c r="AL76">
        <v>3.7747043331556696</v>
      </c>
      <c r="AM76">
        <v>3.4503327627901115</v>
      </c>
      <c r="AN76">
        <v>3.0587333378332646</v>
      </c>
      <c r="AO76">
        <v>3.4778026209157917</v>
      </c>
      <c r="AP76">
        <v>3.1990850352690283</v>
      </c>
      <c r="AQ76">
        <v>2.6356567095787788</v>
      </c>
      <c r="AR76">
        <v>2.8659314949737706</v>
      </c>
      <c r="AS76">
        <v>3.9382581801586345</v>
      </c>
      <c r="AT76">
        <v>3.5365253773768464</v>
      </c>
      <c r="AU76">
        <v>3.4409679242542617</v>
      </c>
      <c r="AV76">
        <v>3.5713096021970934</v>
      </c>
      <c r="AW76">
        <v>3.9873282517272921</v>
      </c>
      <c r="AX76">
        <v>4.8596090128309957</v>
      </c>
      <c r="AY76">
        <v>5.264746481815803</v>
      </c>
      <c r="AZ76">
        <v>4.9688158133101012</v>
      </c>
      <c r="BA76">
        <v>6.2161231373010519</v>
      </c>
      <c r="BB76">
        <v>5.0371328485779232</v>
      </c>
      <c r="BC76">
        <v>5.7168190785984372</v>
      </c>
      <c r="BD76">
        <v>6.7598086577235312</v>
      </c>
      <c r="BE76">
        <v>7.1946890940349002</v>
      </c>
      <c r="BF76">
        <v>7.6110133446511572</v>
      </c>
      <c r="BG76">
        <v>6.7845119919345027</v>
      </c>
      <c r="BH76">
        <v>4.4057495846395724</v>
      </c>
      <c r="BI76">
        <v>3.5301787551529356</v>
      </c>
    </row>
    <row r="77" spans="1:61">
      <c r="A77" t="s">
        <v>210</v>
      </c>
      <c r="B77" t="s">
        <v>211</v>
      </c>
      <c r="C77" t="s">
        <v>595</v>
      </c>
      <c r="D77" t="s">
        <v>596</v>
      </c>
      <c r="H77">
        <v>65.793163175544919</v>
      </c>
      <c r="Q77">
        <v>32.445240450664315</v>
      </c>
      <c r="R77">
        <v>34.167271669691765</v>
      </c>
      <c r="S77">
        <v>42.776066257907402</v>
      </c>
      <c r="T77">
        <v>48.33836568944497</v>
      </c>
      <c r="U77">
        <v>49.437833493909267</v>
      </c>
      <c r="AZ77">
        <v>78.856976832030824</v>
      </c>
      <c r="BA77">
        <v>79.95069291790908</v>
      </c>
      <c r="BB77">
        <v>79.391393311402481</v>
      </c>
      <c r="BC77">
        <v>77.273865261450311</v>
      </c>
    </row>
    <row r="78" spans="1:61">
      <c r="A78" t="s">
        <v>212</v>
      </c>
      <c r="B78" t="s">
        <v>213</v>
      </c>
      <c r="C78" t="s">
        <v>595</v>
      </c>
      <c r="D78" t="s">
        <v>596</v>
      </c>
      <c r="H78">
        <v>4.8050298712439474E-2</v>
      </c>
      <c r="I78">
        <v>4.8728026751562938E-2</v>
      </c>
      <c r="J78">
        <v>4.3085823209925454E-2</v>
      </c>
      <c r="K78">
        <v>9.1885879085944866E-2</v>
      </c>
      <c r="L78">
        <v>0.41592099872253291</v>
      </c>
      <c r="M78">
        <v>0.29034249141708435</v>
      </c>
      <c r="N78">
        <v>0.58900260627550605</v>
      </c>
      <c r="O78">
        <v>0.82220097791814561</v>
      </c>
      <c r="P78">
        <v>0.20552863005707189</v>
      </c>
      <c r="Q78">
        <v>0.20858187814772905</v>
      </c>
      <c r="R78">
        <v>0.26071298451059921</v>
      </c>
      <c r="S78">
        <v>0.85065403411873763</v>
      </c>
      <c r="T78">
        <v>0.41693330247112798</v>
      </c>
      <c r="U78">
        <v>1.5811749518640279</v>
      </c>
      <c r="V78">
        <v>2.1470895509632211</v>
      </c>
      <c r="W78">
        <v>2.603155603309578</v>
      </c>
      <c r="X78">
        <v>2.713791569426367</v>
      </c>
      <c r="Y78">
        <v>4.3705821000689413</v>
      </c>
      <c r="Z78">
        <v>4.2218774354197945</v>
      </c>
      <c r="AA78">
        <v>4.0528750344496629</v>
      </c>
      <c r="AB78">
        <v>5.1645918021645558</v>
      </c>
      <c r="AC78">
        <v>5.5068331154896315</v>
      </c>
      <c r="AD78">
        <v>4.2910271239318343</v>
      </c>
      <c r="AE78">
        <v>2.4219047747783233</v>
      </c>
      <c r="AF78">
        <v>2.2178404768138877</v>
      </c>
      <c r="AG78">
        <v>1.7044535400916148</v>
      </c>
      <c r="AH78">
        <v>0.93807808229072975</v>
      </c>
      <c r="AI78">
        <v>1.4688691221044861</v>
      </c>
      <c r="AJ78">
        <v>3.0474705443844847</v>
      </c>
      <c r="AK78">
        <v>3.2578466411293543</v>
      </c>
      <c r="AL78">
        <v>2.7164586117902316</v>
      </c>
      <c r="AM78">
        <v>2.2467885626328812</v>
      </c>
      <c r="AN78">
        <v>1.886917906784749</v>
      </c>
      <c r="AO78">
        <v>3.0645944934944263</v>
      </c>
      <c r="AP78">
        <v>2.3400322523753059</v>
      </c>
      <c r="AQ78">
        <v>1.8926349747183415</v>
      </c>
      <c r="AR78">
        <v>2.4454924661064701</v>
      </c>
      <c r="AS78">
        <v>3.4668717069473094</v>
      </c>
      <c r="AT78">
        <v>3.1894388606887634</v>
      </c>
      <c r="AU78">
        <v>3.3565278578141253</v>
      </c>
      <c r="AV78">
        <v>4.0145832914206778</v>
      </c>
      <c r="AW78">
        <v>4.342528084612165</v>
      </c>
      <c r="AX78">
        <v>4.441798534950494</v>
      </c>
      <c r="AY78">
        <v>5.3026224717074042</v>
      </c>
      <c r="AZ78">
        <v>5.4737058019128098</v>
      </c>
      <c r="BA78">
        <v>6.9987775017229028</v>
      </c>
      <c r="BB78">
        <v>6.5817295204927992</v>
      </c>
      <c r="BC78">
        <v>8.1975194692960738</v>
      </c>
      <c r="BD78">
        <v>9.7223811793397577</v>
      </c>
      <c r="BE78">
        <v>11.217305516285142</v>
      </c>
      <c r="BF78">
        <v>12.502678024655886</v>
      </c>
      <c r="BG78">
        <v>11.000241227683336</v>
      </c>
      <c r="BH78">
        <v>6.8220315214170322</v>
      </c>
    </row>
    <row r="79" spans="1:61">
      <c r="A79" t="s">
        <v>214</v>
      </c>
      <c r="B79" t="s">
        <v>215</v>
      </c>
      <c r="C79" t="s">
        <v>595</v>
      </c>
      <c r="D79" t="s">
        <v>596</v>
      </c>
      <c r="L79">
        <v>0</v>
      </c>
      <c r="M79">
        <v>0</v>
      </c>
      <c r="N79">
        <v>0</v>
      </c>
      <c r="O79">
        <v>1.3374174204025589E-3</v>
      </c>
      <c r="P79">
        <v>0</v>
      </c>
      <c r="Q79">
        <v>0</v>
      </c>
      <c r="R79">
        <v>3.5542742764933968E-3</v>
      </c>
      <c r="S79">
        <v>6.890544713261897E-4</v>
      </c>
      <c r="T79">
        <v>4.3788518844279614E-5</v>
      </c>
      <c r="U79">
        <v>5.2411912161704323E-4</v>
      </c>
      <c r="V79">
        <v>1.4473102457331997E-3</v>
      </c>
      <c r="W79">
        <v>6.0281119164581269E-4</v>
      </c>
      <c r="X79">
        <v>0</v>
      </c>
      <c r="Y79">
        <v>0</v>
      </c>
      <c r="Z79">
        <v>5.870146656780504E-4</v>
      </c>
      <c r="AA79">
        <v>4.9717230988876625E-5</v>
      </c>
      <c r="AB79">
        <v>3.6305107821473415E-4</v>
      </c>
      <c r="AC79">
        <v>9.3720596704241225E-5</v>
      </c>
      <c r="AD79">
        <v>1.321870665671764E-3</v>
      </c>
      <c r="AE79">
        <v>0</v>
      </c>
      <c r="AF79">
        <v>0</v>
      </c>
      <c r="AG79">
        <v>3.5836957430420671E-4</v>
      </c>
      <c r="AH79">
        <v>3.9884570065772643E-5</v>
      </c>
      <c r="AI79">
        <v>2.3737617948230341E-3</v>
      </c>
      <c r="AJ79">
        <v>3.3653862387373473E-3</v>
      </c>
      <c r="AK79">
        <v>2.5138049495495168E-3</v>
      </c>
      <c r="AL79">
        <v>1.3855968980658088E-3</v>
      </c>
      <c r="AM79">
        <v>1.3400175843880709E-3</v>
      </c>
      <c r="AS79">
        <v>2.6739809799893288E-4</v>
      </c>
      <c r="AT79">
        <v>6.0448450053514251E-3</v>
      </c>
      <c r="AU79">
        <v>7.10316728961021E-4</v>
      </c>
      <c r="AV79">
        <v>4.6555708318276278E-4</v>
      </c>
      <c r="AW79">
        <v>8.3886483947263734E-3</v>
      </c>
      <c r="AX79">
        <v>5.5656736249208076E-2</v>
      </c>
      <c r="AY79">
        <v>8.8135238769578836E-2</v>
      </c>
      <c r="AZ79">
        <v>7.5359224338416742E-2</v>
      </c>
      <c r="BA79">
        <v>4.8736710879317642E-2</v>
      </c>
      <c r="BB79">
        <v>0.17577079898311482</v>
      </c>
      <c r="BC79">
        <v>9.8165466178387145E-2</v>
      </c>
      <c r="BD79">
        <v>0.14192305607430697</v>
      </c>
      <c r="BE79">
        <v>4.593951239234035E-2</v>
      </c>
      <c r="BF79">
        <v>2.9993397381261243E-2</v>
      </c>
      <c r="BG79">
        <v>6.2673145308974314E-3</v>
      </c>
      <c r="BH79">
        <v>6.1151311179342503E-3</v>
      </c>
    </row>
    <row r="80" spans="1:61">
      <c r="A80" t="s">
        <v>216</v>
      </c>
      <c r="B80" t="s">
        <v>217</v>
      </c>
      <c r="C80" t="s">
        <v>595</v>
      </c>
      <c r="D80" t="s">
        <v>596</v>
      </c>
      <c r="G80">
        <v>3.7761528652576253</v>
      </c>
      <c r="H80">
        <v>3.6690937875582348</v>
      </c>
      <c r="I80">
        <v>3.4251131778855894</v>
      </c>
      <c r="J80">
        <v>3.2406997293699629</v>
      </c>
      <c r="K80">
        <v>3.4052676399461612</v>
      </c>
      <c r="L80">
        <v>3.0538395069606423</v>
      </c>
      <c r="M80">
        <v>2.5676758042055914</v>
      </c>
      <c r="N80">
        <v>2.3295715331594318</v>
      </c>
      <c r="O80">
        <v>2.1205004339323685</v>
      </c>
      <c r="P80">
        <v>2.2279459835710598</v>
      </c>
      <c r="Q80">
        <v>2.256981332576526</v>
      </c>
      <c r="R80">
        <v>2.1400198571949698</v>
      </c>
      <c r="S80">
        <v>2.6876702703973079</v>
      </c>
      <c r="T80">
        <v>2.7328887548704812</v>
      </c>
      <c r="U80">
        <v>2.9110415024872558</v>
      </c>
      <c r="V80">
        <v>2.9868650143963156</v>
      </c>
      <c r="W80">
        <v>2.675854303294972</v>
      </c>
      <c r="X80">
        <v>3.5631760359783708</v>
      </c>
      <c r="Y80">
        <v>4.0456878390367752</v>
      </c>
      <c r="Z80">
        <v>4.6658766114973202</v>
      </c>
      <c r="AA80">
        <v>3.9636903222355802</v>
      </c>
      <c r="AB80">
        <v>3.7975835976985133</v>
      </c>
      <c r="AC80">
        <v>3.6448311019350115</v>
      </c>
      <c r="AD80">
        <v>3.8485270109185516</v>
      </c>
      <c r="AE80">
        <v>2.678932073201314</v>
      </c>
      <c r="AF80">
        <v>2.2123286726115281</v>
      </c>
      <c r="AG80">
        <v>2.0609968104128829</v>
      </c>
      <c r="AH80">
        <v>2.1938486732643248</v>
      </c>
      <c r="AI80">
        <v>2.3600257412552388</v>
      </c>
      <c r="AJ80">
        <v>2.5463524633095656</v>
      </c>
      <c r="AK80">
        <v>2.3442545311643572</v>
      </c>
      <c r="AL80">
        <v>2.7070511336676186</v>
      </c>
      <c r="AM80">
        <v>2.4528043784793483</v>
      </c>
      <c r="AN80">
        <v>2.3949936373413396</v>
      </c>
      <c r="AO80">
        <v>2.6010095621485294</v>
      </c>
      <c r="AP80">
        <v>2.5273556604131944</v>
      </c>
      <c r="AQ80">
        <v>2.1537521270099003</v>
      </c>
      <c r="AR80">
        <v>2.2162675760624171</v>
      </c>
      <c r="AS80">
        <v>2.8173416238118731</v>
      </c>
      <c r="AT80">
        <v>2.5840534722295283</v>
      </c>
      <c r="AU80">
        <v>2.455656555520692</v>
      </c>
      <c r="AV80">
        <v>2.6387207683010563</v>
      </c>
      <c r="AW80">
        <v>2.8565025686346019</v>
      </c>
      <c r="AX80">
        <v>4.0971263447741491</v>
      </c>
      <c r="AY80">
        <v>4.2941842578526224</v>
      </c>
      <c r="AZ80">
        <v>3.824605043380422</v>
      </c>
      <c r="BA80">
        <v>5.0549133265657265</v>
      </c>
      <c r="BB80">
        <v>3.5712408093148005</v>
      </c>
      <c r="BC80">
        <v>3.6588690247407638</v>
      </c>
      <c r="BD80">
        <v>4.5740131378469915</v>
      </c>
      <c r="BE80">
        <v>4.4532915028009725</v>
      </c>
      <c r="BF80">
        <v>3.9324647746313586</v>
      </c>
      <c r="BG80">
        <v>3.90387842111745</v>
      </c>
      <c r="BH80">
        <v>3.0378590351027404</v>
      </c>
      <c r="BI80">
        <v>2.3978086247532069</v>
      </c>
    </row>
    <row r="81" spans="1:61">
      <c r="A81" t="s">
        <v>218</v>
      </c>
      <c r="B81" t="s">
        <v>219</v>
      </c>
      <c r="C81" t="s">
        <v>595</v>
      </c>
      <c r="D81" t="s">
        <v>596</v>
      </c>
      <c r="AP81">
        <v>1.0184804861328577E-3</v>
      </c>
      <c r="AQ81">
        <v>2.3140212738291218E-4</v>
      </c>
      <c r="AR81">
        <v>8.3702950566255283E-4</v>
      </c>
      <c r="AS81">
        <v>5.5587130327465069E-5</v>
      </c>
      <c r="AY81">
        <v>1.9513843810386462</v>
      </c>
      <c r="AZ81">
        <v>1.7303327660094383</v>
      </c>
      <c r="BA81">
        <v>2.1389075525288308</v>
      </c>
      <c r="BB81">
        <v>2.8108768682031959</v>
      </c>
    </row>
    <row r="82" spans="1:61">
      <c r="A82" t="s">
        <v>220</v>
      </c>
      <c r="B82" t="s">
        <v>221</v>
      </c>
      <c r="C82" t="s">
        <v>595</v>
      </c>
      <c r="D82" t="s">
        <v>596</v>
      </c>
    </row>
    <row r="83" spans="1:61">
      <c r="A83" t="s">
        <v>222</v>
      </c>
      <c r="B83" t="s">
        <v>223</v>
      </c>
      <c r="C83" t="s">
        <v>595</v>
      </c>
      <c r="D83" t="s">
        <v>596</v>
      </c>
      <c r="G83">
        <v>17.440686165076723</v>
      </c>
      <c r="H83">
        <v>14.512832154239128</v>
      </c>
      <c r="I83">
        <v>14.070275354659614</v>
      </c>
      <c r="J83">
        <v>15.339466583126324</v>
      </c>
      <c r="K83">
        <v>15.672094039542763</v>
      </c>
      <c r="L83">
        <v>30.227072329138092</v>
      </c>
      <c r="M83">
        <v>34.882631691941121</v>
      </c>
      <c r="N83">
        <v>35.304542903494394</v>
      </c>
      <c r="O83">
        <v>42.611846573296056</v>
      </c>
      <c r="P83">
        <v>45.170446440231835</v>
      </c>
      <c r="T83">
        <v>82.888558698075798</v>
      </c>
      <c r="U83">
        <v>78.769828262258983</v>
      </c>
      <c r="V83">
        <v>81.068882332612773</v>
      </c>
      <c r="W83">
        <v>72.501354447203866</v>
      </c>
      <c r="X83">
        <v>78.09748260647963</v>
      </c>
      <c r="Y83">
        <v>87.945322460298698</v>
      </c>
      <c r="Z83">
        <v>82.532999089843855</v>
      </c>
      <c r="AA83">
        <v>84.622582239268084</v>
      </c>
      <c r="AB83">
        <v>79.463321488308821</v>
      </c>
      <c r="AL83">
        <v>89.320101164408086</v>
      </c>
      <c r="AM83">
        <v>86.600845054257007</v>
      </c>
      <c r="AO83">
        <v>82.738636002034909</v>
      </c>
      <c r="AP83">
        <v>77.601969039650811</v>
      </c>
      <c r="AQ83">
        <v>83.095421956980303</v>
      </c>
      <c r="AR83">
        <v>78.474568442546783</v>
      </c>
      <c r="AS83">
        <v>83.325529280778028</v>
      </c>
      <c r="AT83">
        <v>82.950392520660358</v>
      </c>
      <c r="AU83">
        <v>83.817935877798661</v>
      </c>
      <c r="AV83">
        <v>17.594056310573407</v>
      </c>
      <c r="AW83">
        <v>76.183910694555763</v>
      </c>
      <c r="AX83">
        <v>84.043341196115989</v>
      </c>
      <c r="AY83">
        <v>85.611783541457598</v>
      </c>
      <c r="AZ83">
        <v>83.413768687759628</v>
      </c>
      <c r="BA83">
        <v>89.172254572424663</v>
      </c>
      <c r="BB83">
        <v>83.134838314536537</v>
      </c>
    </row>
    <row r="84" spans="1:61">
      <c r="A84" t="s">
        <v>224</v>
      </c>
      <c r="B84" t="s">
        <v>225</v>
      </c>
      <c r="C84" t="s">
        <v>595</v>
      </c>
      <c r="D84" t="s">
        <v>596</v>
      </c>
      <c r="G84">
        <v>3.8559730990268841</v>
      </c>
      <c r="H84">
        <v>4.0356427227568341</v>
      </c>
      <c r="I84">
        <v>3.2615810021515057</v>
      </c>
      <c r="J84">
        <v>2.8243676920462319</v>
      </c>
      <c r="K84">
        <v>2.6610764183848015</v>
      </c>
      <c r="L84">
        <v>2.5581553697236372</v>
      </c>
      <c r="M84">
        <v>2.6950655927510994</v>
      </c>
      <c r="N84">
        <v>2.4353907772603045</v>
      </c>
      <c r="O84">
        <v>2.5656422596566761</v>
      </c>
      <c r="P84">
        <v>2.5719923484240814</v>
      </c>
      <c r="Q84">
        <v>2.4493012179582148</v>
      </c>
      <c r="R84">
        <v>2.9707216978623228</v>
      </c>
      <c r="S84">
        <v>4.6518421339241405</v>
      </c>
      <c r="T84">
        <v>4.1181836792568784</v>
      </c>
      <c r="U84">
        <v>4.8926822082487522</v>
      </c>
      <c r="V84">
        <v>6.3214704253796867</v>
      </c>
      <c r="W84">
        <v>6.2863425520989944</v>
      </c>
      <c r="X84">
        <v>10.106682651957357</v>
      </c>
      <c r="Y84">
        <v>13.029628791705314</v>
      </c>
      <c r="Z84">
        <v>18.959195703181663</v>
      </c>
      <c r="AA84">
        <v>20.287826668475489</v>
      </c>
      <c r="AB84">
        <v>21.591252025749917</v>
      </c>
      <c r="AC84">
        <v>21.715554172570588</v>
      </c>
      <c r="AD84">
        <v>21.434786550782071</v>
      </c>
      <c r="AE84">
        <v>11.873533326118762</v>
      </c>
      <c r="AF84">
        <v>10.955262690599637</v>
      </c>
      <c r="AG84">
        <v>7.1459159861624837</v>
      </c>
      <c r="AH84">
        <v>6.5977639501718626</v>
      </c>
      <c r="AI84">
        <v>7.6049096620903516</v>
      </c>
      <c r="AJ84">
        <v>7.2453534346054616</v>
      </c>
      <c r="AK84">
        <v>6.4401756125411689</v>
      </c>
      <c r="AL84">
        <v>7.1028489751053856</v>
      </c>
      <c r="AM84">
        <v>6.721718180760841</v>
      </c>
      <c r="AN84">
        <v>6.2239434183645761</v>
      </c>
      <c r="AO84">
        <v>6.7507250078401064</v>
      </c>
      <c r="AP84">
        <v>6.0586315580619754</v>
      </c>
      <c r="AQ84">
        <v>4.1727979161878332</v>
      </c>
      <c r="AR84">
        <v>5.5690511993887881</v>
      </c>
      <c r="AS84">
        <v>8.3395553220028731</v>
      </c>
      <c r="AT84">
        <v>8.081644515617775</v>
      </c>
      <c r="AU84">
        <v>8.1080561756044816</v>
      </c>
      <c r="AV84">
        <v>8.1976088356825425</v>
      </c>
      <c r="AW84">
        <v>8.7530252867649132</v>
      </c>
      <c r="AX84">
        <v>9.3611985410105962</v>
      </c>
      <c r="AY84">
        <v>9.5094956501362216</v>
      </c>
      <c r="AZ84">
        <v>10.274514104982908</v>
      </c>
      <c r="BA84">
        <v>12.879794093426437</v>
      </c>
      <c r="BB84">
        <v>11.043789886136569</v>
      </c>
      <c r="BC84">
        <v>12.437630774774737</v>
      </c>
      <c r="BD84">
        <v>12.638199724879684</v>
      </c>
      <c r="BE84">
        <v>13.935858880610896</v>
      </c>
      <c r="BF84">
        <v>13.368327245106778</v>
      </c>
      <c r="BG84">
        <v>11.763210264674237</v>
      </c>
      <c r="BH84">
        <v>7.654934565690767</v>
      </c>
      <c r="BI84">
        <v>6.5034274178653897</v>
      </c>
    </row>
    <row r="85" spans="1:61">
      <c r="A85" t="s">
        <v>226</v>
      </c>
      <c r="B85" t="s">
        <v>227</v>
      </c>
      <c r="C85" t="s">
        <v>595</v>
      </c>
      <c r="D85" t="s">
        <v>596</v>
      </c>
      <c r="AO85">
        <v>18.841867543223795</v>
      </c>
      <c r="AP85">
        <v>16.828787606598262</v>
      </c>
      <c r="AQ85">
        <v>11.181125298132489</v>
      </c>
      <c r="AR85">
        <v>9.6374593754263831</v>
      </c>
      <c r="AS85">
        <v>8.1283963733019764</v>
      </c>
      <c r="AT85">
        <v>9.5027359031173919</v>
      </c>
      <c r="AU85">
        <v>5.9456424006588113</v>
      </c>
      <c r="AV85">
        <v>5.2899401851989385</v>
      </c>
      <c r="AW85">
        <v>3.6306082568997082</v>
      </c>
      <c r="AX85">
        <v>3.3683533229897975</v>
      </c>
      <c r="AY85">
        <v>3.3268508575607183</v>
      </c>
      <c r="AZ85">
        <v>3.948583684680123</v>
      </c>
      <c r="BA85">
        <v>3.1633004264717735</v>
      </c>
      <c r="BB85">
        <v>4.9604201454955588</v>
      </c>
      <c r="BC85">
        <v>5.5026868348319722</v>
      </c>
      <c r="BD85">
        <v>4.4245676899943938</v>
      </c>
      <c r="BE85">
        <v>3.1308277243305067</v>
      </c>
      <c r="BF85">
        <v>3.4112593528849855</v>
      </c>
      <c r="BG85">
        <v>3.8518588697534035</v>
      </c>
      <c r="BH85">
        <v>8.4462333573835711</v>
      </c>
      <c r="BI85">
        <v>3.709685991051717</v>
      </c>
    </row>
    <row r="86" spans="1:61">
      <c r="A86" t="s">
        <v>228</v>
      </c>
      <c r="B86" t="s">
        <v>229</v>
      </c>
      <c r="C86" t="s">
        <v>595</v>
      </c>
      <c r="D86" t="s">
        <v>596</v>
      </c>
      <c r="G86">
        <v>0</v>
      </c>
      <c r="H86">
        <v>6.6003064557720537E-2</v>
      </c>
      <c r="I86">
        <v>1.0099229835984007</v>
      </c>
      <c r="J86">
        <v>1.029941346641382</v>
      </c>
      <c r="K86">
        <v>0.56103627548385793</v>
      </c>
      <c r="L86">
        <v>0.68304138511714363</v>
      </c>
      <c r="M86">
        <v>0.54616942827100057</v>
      </c>
      <c r="N86">
        <v>0.68792894051489262</v>
      </c>
      <c r="O86">
        <v>0.1536813215430802</v>
      </c>
      <c r="P86">
        <v>0.80473599451197975</v>
      </c>
      <c r="Q86">
        <v>0.80780537254269147</v>
      </c>
      <c r="R86">
        <v>0.68261916324590022</v>
      </c>
      <c r="S86">
        <v>1.933744619663472</v>
      </c>
      <c r="T86">
        <v>2.7905098311212972</v>
      </c>
      <c r="U86">
        <v>2.1515789241928265</v>
      </c>
      <c r="V86">
        <v>1.6084488579458145</v>
      </c>
      <c r="W86">
        <v>0.64972436654054655</v>
      </c>
      <c r="X86">
        <v>0.95119152620132819</v>
      </c>
      <c r="Y86">
        <v>0.3915701533932377</v>
      </c>
      <c r="Z86">
        <v>12.306161777130617</v>
      </c>
      <c r="AA86">
        <v>9.7748924347593231</v>
      </c>
      <c r="AB86">
        <v>20.845601611565577</v>
      </c>
      <c r="AC86">
        <v>3.9024582010238187</v>
      </c>
      <c r="AK86">
        <v>9.3915069766510086</v>
      </c>
      <c r="AO86">
        <v>4.7987521546439673</v>
      </c>
      <c r="AP86">
        <v>4.6046985466129167</v>
      </c>
      <c r="AQ86">
        <v>3.6469340859647765</v>
      </c>
      <c r="AR86">
        <v>4.7958414025185494</v>
      </c>
      <c r="AS86">
        <v>7.7302106756693023</v>
      </c>
      <c r="AT86">
        <v>11.155860277109392</v>
      </c>
      <c r="AV86">
        <v>5.686883464634912E-2</v>
      </c>
      <c r="AX86">
        <v>3.3759376712786846</v>
      </c>
      <c r="AY86">
        <v>0.6540340821494357</v>
      </c>
      <c r="AZ86">
        <v>1.292176243694606</v>
      </c>
      <c r="BA86">
        <v>2.4154758715986455</v>
      </c>
      <c r="BB86">
        <v>4.18311482217727</v>
      </c>
      <c r="BC86">
        <v>0.32351247622806772</v>
      </c>
      <c r="BD86">
        <v>55.112447140955346</v>
      </c>
      <c r="BE86">
        <v>52.685499968544455</v>
      </c>
      <c r="BF86">
        <v>43.105073951869031</v>
      </c>
    </row>
    <row r="87" spans="1:61">
      <c r="A87" t="s">
        <v>230</v>
      </c>
      <c r="B87" t="s">
        <v>231</v>
      </c>
      <c r="C87" t="s">
        <v>595</v>
      </c>
      <c r="D87" t="s">
        <v>596</v>
      </c>
    </row>
    <row r="88" spans="1:61">
      <c r="A88" t="s">
        <v>232</v>
      </c>
      <c r="B88" t="s">
        <v>233</v>
      </c>
      <c r="C88" t="s">
        <v>595</v>
      </c>
      <c r="D88" t="s">
        <v>596</v>
      </c>
      <c r="AN88">
        <v>0</v>
      </c>
      <c r="AO88">
        <v>1.6994807355419195E-2</v>
      </c>
      <c r="AP88">
        <v>6.3907452639256164E-3</v>
      </c>
      <c r="AQ88">
        <v>1.3640526079551088E-2</v>
      </c>
      <c r="AR88">
        <v>2.2510900442516697E-2</v>
      </c>
      <c r="AS88">
        <v>4.0081316095265065E-2</v>
      </c>
      <c r="AT88">
        <v>0.96237042649464155</v>
      </c>
      <c r="AU88">
        <v>7.3743007957237344E-2</v>
      </c>
      <c r="AW88">
        <v>0.26828433251140954</v>
      </c>
      <c r="AX88">
        <v>3.9069582544465962E-5</v>
      </c>
      <c r="AY88">
        <v>0.31223339648571086</v>
      </c>
      <c r="AZ88">
        <v>1.0424846649704897</v>
      </c>
      <c r="BA88">
        <v>1.5125434738994363</v>
      </c>
      <c r="BF88">
        <v>0.77862700845254196</v>
      </c>
      <c r="BG88">
        <v>0.65505313057760717</v>
      </c>
      <c r="BH88">
        <v>0.35338261097975249</v>
      </c>
    </row>
    <row r="89" spans="1:61">
      <c r="A89" t="s">
        <v>234</v>
      </c>
      <c r="B89" t="s">
        <v>235</v>
      </c>
      <c r="C89" t="s">
        <v>595</v>
      </c>
      <c r="D89" t="s">
        <v>596</v>
      </c>
      <c r="I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AN89">
        <v>0.16935786361786639</v>
      </c>
      <c r="AO89">
        <v>0.23570423539786287</v>
      </c>
      <c r="AP89">
        <v>0.36729030738276208</v>
      </c>
      <c r="AQ89">
        <v>1.7391232730989518E-2</v>
      </c>
      <c r="AR89">
        <v>0.13276386635331985</v>
      </c>
      <c r="AS89">
        <v>0</v>
      </c>
      <c r="AT89">
        <v>0</v>
      </c>
      <c r="AU89">
        <v>3.0421738562885884E-2</v>
      </c>
      <c r="AV89">
        <v>0</v>
      </c>
      <c r="BA89">
        <v>0</v>
      </c>
      <c r="BB89">
        <v>3.0903147668307858E-3</v>
      </c>
      <c r="BC89">
        <v>0</v>
      </c>
      <c r="BD89">
        <v>0</v>
      </c>
      <c r="BE89">
        <v>0</v>
      </c>
      <c r="BF89">
        <v>0</v>
      </c>
      <c r="BG89">
        <v>0</v>
      </c>
    </row>
    <row r="90" spans="1:61">
      <c r="A90" t="s">
        <v>236</v>
      </c>
      <c r="B90" t="s">
        <v>237</v>
      </c>
      <c r="C90" t="s">
        <v>595</v>
      </c>
      <c r="D90" t="s">
        <v>596</v>
      </c>
      <c r="P90">
        <v>2.6239182525694595E-3</v>
      </c>
      <c r="T90">
        <v>0.29829625828741774</v>
      </c>
      <c r="AN90">
        <v>0</v>
      </c>
      <c r="AW90">
        <v>0.80989193970424866</v>
      </c>
    </row>
    <row r="91" spans="1:61">
      <c r="A91" t="s">
        <v>238</v>
      </c>
      <c r="B91" t="s">
        <v>239</v>
      </c>
      <c r="C91" t="s">
        <v>595</v>
      </c>
      <c r="D91" t="s">
        <v>596</v>
      </c>
      <c r="X91">
        <v>0.15261120838034548</v>
      </c>
      <c r="Y91">
        <v>13.699088580010926</v>
      </c>
      <c r="Z91">
        <v>12.378675465775574</v>
      </c>
      <c r="AA91">
        <v>15.070464652677739</v>
      </c>
      <c r="AB91">
        <v>1.7087946383780452</v>
      </c>
    </row>
    <row r="92" spans="1:61">
      <c r="A92" t="s">
        <v>240</v>
      </c>
      <c r="B92" t="s">
        <v>241</v>
      </c>
      <c r="C92" t="s">
        <v>595</v>
      </c>
      <c r="D92" t="s">
        <v>596</v>
      </c>
      <c r="G92">
        <v>0.23593121127403111</v>
      </c>
      <c r="H92">
        <v>0.21777494838258069</v>
      </c>
      <c r="I92">
        <v>0.16703860024217571</v>
      </c>
      <c r="J92">
        <v>4.3390286101674794E-2</v>
      </c>
      <c r="K92">
        <v>0.85328143631346587</v>
      </c>
      <c r="L92">
        <v>0.96492807475464415</v>
      </c>
      <c r="M92">
        <v>1.2967914081809784</v>
      </c>
      <c r="N92">
        <v>0.99570819528385213</v>
      </c>
      <c r="O92">
        <v>0.99738810203351058</v>
      </c>
      <c r="P92">
        <v>0.91690298533417014</v>
      </c>
      <c r="Q92">
        <v>1.2517658317777092</v>
      </c>
      <c r="R92">
        <v>13.992670721380984</v>
      </c>
      <c r="S92">
        <v>8.996365510617947</v>
      </c>
      <c r="T92">
        <v>11.038956797986096</v>
      </c>
      <c r="U92">
        <v>5.8450672513361708</v>
      </c>
      <c r="V92">
        <v>4.8368508810093749</v>
      </c>
      <c r="W92">
        <v>9.4998003743890358</v>
      </c>
      <c r="X92">
        <v>11.838852228010774</v>
      </c>
      <c r="Y92">
        <v>15.550254951453372</v>
      </c>
      <c r="Z92">
        <v>9.5059530325091117</v>
      </c>
      <c r="AA92">
        <v>10.76014103084597</v>
      </c>
      <c r="AB92">
        <v>6.9243080754221298</v>
      </c>
      <c r="AC92">
        <v>10.117925692615408</v>
      </c>
      <c r="AD92">
        <v>12.044875749687122</v>
      </c>
      <c r="AE92">
        <v>6.5614909539542117</v>
      </c>
      <c r="AF92">
        <v>6.7227958001610482</v>
      </c>
      <c r="AG92">
        <v>5.1858343538302671</v>
      </c>
      <c r="AH92">
        <v>5.4406297286306877</v>
      </c>
      <c r="AI92">
        <v>7.2953907173733459</v>
      </c>
      <c r="AJ92">
        <v>8.9281730277101925</v>
      </c>
      <c r="AK92">
        <v>5.271218164517621</v>
      </c>
      <c r="AL92">
        <v>7.8293724462084002</v>
      </c>
      <c r="AM92">
        <v>10.341435367064486</v>
      </c>
      <c r="AN92">
        <v>6.5150128794802598</v>
      </c>
      <c r="AO92">
        <v>8.4189813743270712</v>
      </c>
      <c r="AP92">
        <v>8.2991431769544306</v>
      </c>
      <c r="AQ92">
        <v>6.7765699148124208</v>
      </c>
      <c r="AR92">
        <v>9.1043024766429248</v>
      </c>
      <c r="AS92">
        <v>14.698333158914215</v>
      </c>
      <c r="AT92">
        <v>11.135504730715308</v>
      </c>
      <c r="AU92">
        <v>8.4491187026256718</v>
      </c>
      <c r="AV92">
        <v>6.8784969653942127</v>
      </c>
      <c r="AW92">
        <v>6.8831944968803001</v>
      </c>
      <c r="AX92">
        <v>9.4132912439549496</v>
      </c>
      <c r="AY92">
        <v>13.034538596755441</v>
      </c>
      <c r="AZ92">
        <v>12.167205659918604</v>
      </c>
      <c r="BA92">
        <v>21.640913137157579</v>
      </c>
      <c r="BB92">
        <v>20.323720385401153</v>
      </c>
      <c r="BC92">
        <v>26.081029280828076</v>
      </c>
      <c r="BD92">
        <v>30.87289163959543</v>
      </c>
      <c r="BE92">
        <v>39.00760551948958</v>
      </c>
      <c r="BF92">
        <v>39.895648249607973</v>
      </c>
      <c r="BG92">
        <v>38.501736024040675</v>
      </c>
      <c r="BH92">
        <v>29.850375974573296</v>
      </c>
      <c r="BI92">
        <v>27.467261291140204</v>
      </c>
    </row>
    <row r="93" spans="1:61">
      <c r="A93" t="s">
        <v>242</v>
      </c>
      <c r="B93" t="s">
        <v>243</v>
      </c>
      <c r="C93" t="s">
        <v>595</v>
      </c>
      <c r="D93" t="s">
        <v>596</v>
      </c>
      <c r="V93">
        <v>0</v>
      </c>
      <c r="W93">
        <v>0</v>
      </c>
      <c r="X93">
        <v>0</v>
      </c>
      <c r="Y93">
        <v>0</v>
      </c>
      <c r="AC93">
        <v>0</v>
      </c>
      <c r="AD93">
        <v>0</v>
      </c>
      <c r="AE93">
        <v>0</v>
      </c>
      <c r="AF93">
        <v>3.4899455340307942E-4</v>
      </c>
      <c r="AG93">
        <v>0</v>
      </c>
      <c r="AI93">
        <v>0</v>
      </c>
      <c r="AJ93">
        <v>0</v>
      </c>
      <c r="AL93">
        <v>5.0165764776257109E-4</v>
      </c>
      <c r="AM93">
        <v>8.490680056753493E-3</v>
      </c>
      <c r="AN93">
        <v>0</v>
      </c>
      <c r="AO93">
        <v>2.7911009202467436E-2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8.3980100843507252E-2</v>
      </c>
      <c r="AW93">
        <v>0</v>
      </c>
      <c r="AX93">
        <v>0</v>
      </c>
      <c r="AY93">
        <v>0</v>
      </c>
      <c r="AZ93">
        <v>0.28285406165281124</v>
      </c>
      <c r="BA93">
        <v>3.3833046424820851E-2</v>
      </c>
    </row>
    <row r="94" spans="1:61">
      <c r="A94" t="s">
        <v>244</v>
      </c>
      <c r="B94" t="s">
        <v>245</v>
      </c>
      <c r="C94" t="s">
        <v>595</v>
      </c>
      <c r="D94" t="s">
        <v>596</v>
      </c>
      <c r="W94">
        <v>2.6260285570295986E-5</v>
      </c>
      <c r="X94">
        <v>1.9284873768319999E-2</v>
      </c>
      <c r="Z94">
        <v>3.046168419758809E-4</v>
      </c>
      <c r="AA94">
        <v>6.4467851874912677E-6</v>
      </c>
      <c r="AB94">
        <v>1.8911747728498854E-5</v>
      </c>
      <c r="AC94">
        <v>4.2483633122301884E-4</v>
      </c>
      <c r="AD94">
        <v>1.6058333638023388</v>
      </c>
      <c r="AE94">
        <v>1.2547237971208682</v>
      </c>
      <c r="AF94">
        <v>0.8362701522321957</v>
      </c>
      <c r="AG94">
        <v>1.3809345822845891</v>
      </c>
      <c r="AH94">
        <v>0.92932403374158934</v>
      </c>
      <c r="AI94">
        <v>0.89448367162484554</v>
      </c>
      <c r="AJ94">
        <v>0.87985072385414786</v>
      </c>
      <c r="AK94">
        <v>1.0125281504998955</v>
      </c>
      <c r="AL94">
        <v>1.2176061525962609</v>
      </c>
      <c r="AN94">
        <v>0.79341504264433604</v>
      </c>
      <c r="AO94">
        <v>1.1492953454713315</v>
      </c>
      <c r="AP94">
        <v>1.0631080893982017</v>
      </c>
      <c r="AQ94">
        <v>1.7507852421850729</v>
      </c>
      <c r="AR94">
        <v>1.40724447461464</v>
      </c>
      <c r="AS94">
        <v>2.7089230005673585E-2</v>
      </c>
      <c r="AT94">
        <v>3.8249697802586996E-2</v>
      </c>
      <c r="AU94">
        <v>2.4955666335874E-2</v>
      </c>
      <c r="AV94">
        <v>2.8172840823142368E-2</v>
      </c>
      <c r="AW94">
        <v>2.2681062314082567E-2</v>
      </c>
      <c r="AX94">
        <v>2.2165974201344089E-2</v>
      </c>
      <c r="AY94">
        <v>7.7282432190113083E-3</v>
      </c>
      <c r="AZ94">
        <v>1.6700340545226176E-5</v>
      </c>
      <c r="BA94">
        <v>3.3723989676754214E-4</v>
      </c>
      <c r="BB94">
        <v>6.0286338144735742E-5</v>
      </c>
      <c r="BC94">
        <v>4.6794548603435495E-4</v>
      </c>
      <c r="BD94">
        <v>2.5390534431379033E-4</v>
      </c>
      <c r="BE94">
        <v>1.2353484758716128E-4</v>
      </c>
      <c r="BF94">
        <v>7.0514855976744098E-5</v>
      </c>
      <c r="BG94">
        <v>3.6819036067755662E-5</v>
      </c>
      <c r="BH94">
        <v>2.2408179786746242E-4</v>
      </c>
    </row>
    <row r="95" spans="1:61">
      <c r="A95" t="s">
        <v>246</v>
      </c>
      <c r="B95" t="s">
        <v>247</v>
      </c>
      <c r="C95" t="s">
        <v>595</v>
      </c>
      <c r="D95" t="s">
        <v>596</v>
      </c>
      <c r="J95">
        <v>3.4748233760626092E-3</v>
      </c>
      <c r="K95">
        <v>3.0061544107022792E-2</v>
      </c>
      <c r="L95">
        <v>5.300664656192023E-2</v>
      </c>
      <c r="M95">
        <v>3.7686465346332722E-2</v>
      </c>
      <c r="N95">
        <v>4.1819659754609127E-2</v>
      </c>
      <c r="O95">
        <v>3.2597636869824052E-2</v>
      </c>
      <c r="P95">
        <v>6.343639253351202E-2</v>
      </c>
      <c r="Q95">
        <v>2.6876913283158055E-2</v>
      </c>
      <c r="R95">
        <v>3.353722444590565E-2</v>
      </c>
      <c r="S95">
        <v>7.4059550761894605E-2</v>
      </c>
      <c r="T95">
        <v>6.5418850283848848E-2</v>
      </c>
      <c r="U95">
        <v>4.5016415997064019E-2</v>
      </c>
      <c r="V95">
        <v>1.8048605055539398E-2</v>
      </c>
      <c r="W95">
        <v>2.9002588814332306E-2</v>
      </c>
      <c r="X95">
        <v>3.1951043550840372E-2</v>
      </c>
      <c r="Y95">
        <v>1.0515820750750964</v>
      </c>
      <c r="Z95">
        <v>1.9573800468765032</v>
      </c>
      <c r="AA95">
        <v>3.0718004444457039</v>
      </c>
      <c r="AB95">
        <v>6.0118883159445167</v>
      </c>
      <c r="AC95">
        <v>2.3949627356771237</v>
      </c>
      <c r="AD95">
        <v>1.6867229449863734</v>
      </c>
      <c r="AE95">
        <v>2.7534670548194384</v>
      </c>
      <c r="AF95">
        <v>1.8179680959031848</v>
      </c>
      <c r="AG95">
        <v>1.2222647618339819</v>
      </c>
      <c r="AH95">
        <v>1.6317423808729599</v>
      </c>
      <c r="AI95">
        <v>2.1423367305811074</v>
      </c>
      <c r="AJ95">
        <v>2.0347280826326926</v>
      </c>
      <c r="AK95">
        <v>1.9830340464391174</v>
      </c>
      <c r="AL95">
        <v>2.0490655899031434</v>
      </c>
      <c r="AM95">
        <v>1.8499178980958355</v>
      </c>
      <c r="AN95">
        <v>2.0505939416248053</v>
      </c>
      <c r="AO95">
        <v>3.2386177442553503</v>
      </c>
      <c r="AP95">
        <v>4.2088189507256928</v>
      </c>
      <c r="AQ95">
        <v>2.3879455076612994</v>
      </c>
      <c r="AR95">
        <v>3.5068252600989842</v>
      </c>
      <c r="AS95">
        <v>6.0149648570220613</v>
      </c>
      <c r="AT95">
        <v>5.3909993546214858</v>
      </c>
      <c r="AU95">
        <v>8.5567119672581473</v>
      </c>
      <c r="AV95">
        <v>8.2278900277996136</v>
      </c>
      <c r="AW95">
        <v>8.2869357157436809</v>
      </c>
      <c r="AX95">
        <v>5.6692608793797934</v>
      </c>
      <c r="AY95">
        <v>8.8059624446774496</v>
      </c>
      <c r="AZ95">
        <v>5.0732908927360185</v>
      </c>
      <c r="BA95">
        <v>6.9963743595322629</v>
      </c>
      <c r="BB95">
        <v>4.0665078183161381</v>
      </c>
      <c r="BC95">
        <v>4.5439473327134019</v>
      </c>
      <c r="BD95">
        <v>5.1180591822127512</v>
      </c>
      <c r="BE95">
        <v>3.9894214696142427</v>
      </c>
      <c r="BF95">
        <v>4.6273662736042382</v>
      </c>
      <c r="BG95">
        <v>6.5615471230395244</v>
      </c>
      <c r="BH95">
        <v>4.1375254222473687</v>
      </c>
    </row>
    <row r="96" spans="1:61">
      <c r="A96" t="s">
        <v>248</v>
      </c>
      <c r="B96" t="s">
        <v>249</v>
      </c>
      <c r="C96" t="s">
        <v>595</v>
      </c>
      <c r="D96" t="s">
        <v>596</v>
      </c>
    </row>
    <row r="97" spans="1:61">
      <c r="A97" t="s">
        <v>250</v>
      </c>
      <c r="B97" t="s">
        <v>251</v>
      </c>
      <c r="C97" t="s">
        <v>595</v>
      </c>
      <c r="D97" t="s">
        <v>596</v>
      </c>
      <c r="O97">
        <v>5.1672051539377976E-3</v>
      </c>
      <c r="P97">
        <v>1.1280305019116187E-2</v>
      </c>
      <c r="Q97">
        <v>6.0083844007768434E-3</v>
      </c>
      <c r="R97">
        <v>2.2541927407648626E-3</v>
      </c>
      <c r="S97">
        <v>2.1136165168962991E-4</v>
      </c>
      <c r="T97">
        <v>4.042130458622477E-4</v>
      </c>
      <c r="U97">
        <v>6.579626345797919E-2</v>
      </c>
      <c r="V97">
        <v>2.0727104482643144E-2</v>
      </c>
      <c r="W97">
        <v>0.15742459163297218</v>
      </c>
      <c r="X97">
        <v>2.5650876900739049E-2</v>
      </c>
      <c r="Z97">
        <v>6.2348407508599693E-5</v>
      </c>
      <c r="AP97">
        <v>5.7957867150488862E-3</v>
      </c>
      <c r="AQ97">
        <v>5.6661009474682958E-2</v>
      </c>
      <c r="AR97">
        <v>1.0323909999670401E-4</v>
      </c>
      <c r="AS97">
        <v>1.7082926377509821E-5</v>
      </c>
      <c r="AT97">
        <v>8.0935498989463776E-3</v>
      </c>
      <c r="AU97">
        <v>1.421197343128415E-5</v>
      </c>
      <c r="AV97">
        <v>1.4831583222387873E-3</v>
      </c>
      <c r="AW97">
        <v>2.2007847919218573E-2</v>
      </c>
      <c r="AX97">
        <v>2.1545727045314529E-4</v>
      </c>
      <c r="AY97">
        <v>5.4019839895927792E-4</v>
      </c>
      <c r="AZ97">
        <v>1.1595577018147787E-3</v>
      </c>
      <c r="BA97">
        <v>1.0021515589363843E-3</v>
      </c>
      <c r="BB97">
        <v>2.7596224512487318E-4</v>
      </c>
      <c r="BC97">
        <v>0</v>
      </c>
      <c r="BD97">
        <v>0</v>
      </c>
      <c r="BE97">
        <v>8.7488102708059126E-5</v>
      </c>
      <c r="BF97">
        <v>5.0131743297032907E-6</v>
      </c>
      <c r="BG97">
        <v>6.4570801949516779E-4</v>
      </c>
      <c r="BH97">
        <v>2.1962455392810242E-3</v>
      </c>
    </row>
    <row r="98" spans="1:61">
      <c r="A98" t="s">
        <v>252</v>
      </c>
      <c r="B98" t="s">
        <v>253</v>
      </c>
      <c r="C98" t="s">
        <v>595</v>
      </c>
      <c r="D98" t="s">
        <v>596</v>
      </c>
      <c r="G98">
        <v>5.6340660015934345</v>
      </c>
      <c r="H98">
        <v>4.3896566361353075</v>
      </c>
      <c r="I98">
        <v>3.9930367433091014</v>
      </c>
      <c r="J98">
        <v>3.9229753837664587</v>
      </c>
      <c r="K98">
        <v>3.7444268244053056</v>
      </c>
      <c r="L98">
        <v>3.8565804987810899</v>
      </c>
      <c r="M98">
        <v>6.7572667786636131</v>
      </c>
      <c r="N98">
        <v>6.4838767668198249</v>
      </c>
      <c r="O98">
        <v>4.984150819745599</v>
      </c>
      <c r="P98">
        <v>5.2551690565057072</v>
      </c>
      <c r="Q98">
        <v>6.4552860608441991</v>
      </c>
      <c r="R98">
        <v>5.631524028477358</v>
      </c>
      <c r="S98">
        <v>9.9720528622374971</v>
      </c>
      <c r="T98">
        <v>10.467284372563052</v>
      </c>
      <c r="U98">
        <v>9.9082549876402179</v>
      </c>
      <c r="V98">
        <v>9.1947691063738333</v>
      </c>
      <c r="W98">
        <v>11.342877917888167</v>
      </c>
      <c r="X98">
        <v>12.140145989679691</v>
      </c>
      <c r="Y98">
        <v>10.576389071254598</v>
      </c>
      <c r="Z98">
        <v>11.404400862165945</v>
      </c>
      <c r="AA98">
        <v>11.715349090284572</v>
      </c>
      <c r="AB98">
        <v>9.6080814814975053</v>
      </c>
      <c r="AC98">
        <v>9.3108594646986216</v>
      </c>
      <c r="AD98">
        <v>11.001809601268981</v>
      </c>
      <c r="AE98">
        <v>5.6339228309817022</v>
      </c>
      <c r="AF98">
        <v>4.9909832054565779</v>
      </c>
      <c r="AG98">
        <v>6.6944277935365806</v>
      </c>
      <c r="AH98">
        <v>7.3181612166307328</v>
      </c>
      <c r="AI98">
        <v>8.6677041403785431</v>
      </c>
      <c r="AJ98">
        <v>8.7687528798917622</v>
      </c>
      <c r="AK98">
        <v>8.3448517465949426</v>
      </c>
      <c r="AL98">
        <v>8.3341682792608776</v>
      </c>
      <c r="AM98">
        <v>7.779317415961188</v>
      </c>
      <c r="AN98">
        <v>7.3476842658754267</v>
      </c>
      <c r="AO98">
        <v>7.8560849670085267</v>
      </c>
      <c r="AP98">
        <v>5.0384886491710956</v>
      </c>
      <c r="AQ98">
        <v>6.9354764448410826</v>
      </c>
      <c r="AR98">
        <v>8.9870018915909142</v>
      </c>
      <c r="AS98">
        <v>10.281042496697459</v>
      </c>
      <c r="AT98">
        <v>10.169104730675681</v>
      </c>
      <c r="AU98">
        <v>8.2472071653836228</v>
      </c>
      <c r="AV98">
        <v>8.5605473049393961</v>
      </c>
      <c r="AW98">
        <v>9.0497377311955738</v>
      </c>
      <c r="AX98">
        <v>10.465573235054485</v>
      </c>
      <c r="AY98">
        <v>10.510657335473811</v>
      </c>
      <c r="AZ98">
        <v>11.484565482693965</v>
      </c>
      <c r="BA98">
        <v>13.397610663445043</v>
      </c>
      <c r="BB98">
        <v>10.809986011793066</v>
      </c>
      <c r="BC98">
        <v>11.652734019655187</v>
      </c>
      <c r="BD98">
        <v>12.971079223781924</v>
      </c>
      <c r="BE98">
        <v>12.907757222143688</v>
      </c>
      <c r="BF98">
        <v>14.117839006706513</v>
      </c>
      <c r="BG98">
        <v>13.417069396532233</v>
      </c>
      <c r="BH98">
        <v>10.940250088997139</v>
      </c>
      <c r="BI98">
        <v>6.1286699615571401</v>
      </c>
    </row>
    <row r="99" spans="1:61">
      <c r="A99" t="s">
        <v>254</v>
      </c>
      <c r="B99" t="s">
        <v>255</v>
      </c>
      <c r="C99" t="s">
        <v>595</v>
      </c>
      <c r="D99" t="s">
        <v>596</v>
      </c>
      <c r="G99">
        <v>1.8177333661579818E-4</v>
      </c>
      <c r="H99">
        <v>2.9488732148115211E-4</v>
      </c>
      <c r="I99">
        <v>1.5577655285295297E-4</v>
      </c>
      <c r="J99">
        <v>6.3124929986233783E-4</v>
      </c>
      <c r="K99">
        <v>2.093314691270649E-4</v>
      </c>
      <c r="L99">
        <v>4.2274521031138314E-4</v>
      </c>
      <c r="M99">
        <v>3.6888383695243516E-5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1.0759151431511646E-4</v>
      </c>
      <c r="U99">
        <v>0</v>
      </c>
      <c r="V99">
        <v>1.4905290845066452E-5</v>
      </c>
      <c r="W99">
        <v>1.9488976861492733E-4</v>
      </c>
      <c r="X99">
        <v>8.9897227572991373E-2</v>
      </c>
      <c r="Y99">
        <v>0.12987214219588411</v>
      </c>
      <c r="Z99">
        <v>0.12339667181913459</v>
      </c>
      <c r="AA99">
        <v>0.12833463842473603</v>
      </c>
      <c r="AB99">
        <v>0.15324470189374306</v>
      </c>
      <c r="AC99">
        <v>0.22644381908208433</v>
      </c>
      <c r="AD99">
        <v>0.34136785000863967</v>
      </c>
      <c r="AE99">
        <v>0.30070101323828818</v>
      </c>
      <c r="AF99">
        <v>0.25713374570655034</v>
      </c>
      <c r="AG99">
        <v>0.23933249632702219</v>
      </c>
      <c r="AH99">
        <v>0.29834714684247138</v>
      </c>
      <c r="AI99">
        <v>0.34529186214624252</v>
      </c>
      <c r="AJ99">
        <v>0.55791264256470752</v>
      </c>
      <c r="AK99">
        <v>0.89875405579863377</v>
      </c>
      <c r="AL99">
        <v>0.87648309572593663</v>
      </c>
      <c r="AM99">
        <v>0.38224956454684367</v>
      </c>
      <c r="AN99">
        <v>0.32144816520211478</v>
      </c>
      <c r="AO99">
        <v>0.16123394505961172</v>
      </c>
      <c r="AP99">
        <v>0.42040668993803371</v>
      </c>
      <c r="AQ99">
        <v>0.33140819487055856</v>
      </c>
      <c r="AR99">
        <v>0.35344414294176379</v>
      </c>
      <c r="AS99">
        <v>0.47548734900188405</v>
      </c>
      <c r="AT99">
        <v>0.61290101379662421</v>
      </c>
      <c r="AU99">
        <v>0.81073780639140614</v>
      </c>
      <c r="AV99">
        <v>1.136295030489014</v>
      </c>
      <c r="AW99">
        <v>1.2387315434949002</v>
      </c>
      <c r="AX99">
        <v>1.5444946420018666</v>
      </c>
      <c r="AY99">
        <v>1.6767874955498869</v>
      </c>
      <c r="AZ99">
        <v>1.9799179855460327</v>
      </c>
      <c r="BA99">
        <v>2.7811233373506781</v>
      </c>
      <c r="BB99">
        <v>4.4213422835886202</v>
      </c>
      <c r="BC99">
        <v>3.2940413720717654</v>
      </c>
      <c r="BD99">
        <v>4.098019647251169</v>
      </c>
      <c r="BE99">
        <v>3.2132963390247773</v>
      </c>
      <c r="BF99">
        <v>3.0960905154079805</v>
      </c>
      <c r="BG99">
        <v>3.2332125815836368</v>
      </c>
      <c r="BH99">
        <v>3.9963141720506052</v>
      </c>
      <c r="BI99">
        <v>4.2262315682293954</v>
      </c>
    </row>
    <row r="100" spans="1:61">
      <c r="A100" t="s">
        <v>256</v>
      </c>
      <c r="B100" t="s">
        <v>257</v>
      </c>
      <c r="C100" t="s">
        <v>595</v>
      </c>
      <c r="D100" t="s">
        <v>596</v>
      </c>
      <c r="H100">
        <v>1.2206406625285972E-6</v>
      </c>
      <c r="L100">
        <v>2.1272598455950694E-2</v>
      </c>
      <c r="M100">
        <v>1.1715349199477958</v>
      </c>
      <c r="N100">
        <v>2.8883206580178928</v>
      </c>
      <c r="O100">
        <v>3.6897245746435452</v>
      </c>
      <c r="P100">
        <v>1.6351160677947472</v>
      </c>
      <c r="Q100">
        <v>1.7795423788000988</v>
      </c>
      <c r="R100">
        <v>1.6749775601014878</v>
      </c>
      <c r="S100">
        <v>5.7259846400840049</v>
      </c>
      <c r="T100">
        <v>4.1826406500731199</v>
      </c>
      <c r="U100">
        <v>0.28985302262822438</v>
      </c>
      <c r="V100">
        <v>0.11943934378729935</v>
      </c>
      <c r="W100">
        <v>3.9882424485553953E-6</v>
      </c>
      <c r="X100">
        <v>4.0552669097500063E-2</v>
      </c>
      <c r="Y100">
        <v>0.47283901193496108</v>
      </c>
      <c r="Z100">
        <v>0.3359590170317604</v>
      </c>
      <c r="AA100">
        <v>8.8765857951640492E-2</v>
      </c>
      <c r="AB100">
        <v>0.59937873233044026</v>
      </c>
      <c r="AC100">
        <v>0.66637960092692961</v>
      </c>
      <c r="AD100">
        <v>0.85048421227309334</v>
      </c>
      <c r="AE100">
        <v>5.550526766777282E-2</v>
      </c>
      <c r="AF100">
        <v>0.21681697953086684</v>
      </c>
      <c r="AG100">
        <v>0.40246198713757714</v>
      </c>
      <c r="AH100">
        <v>0.32718329815836256</v>
      </c>
      <c r="AI100">
        <v>0.8503419795408893</v>
      </c>
      <c r="AJ100">
        <v>0.7199878063769326</v>
      </c>
      <c r="AK100">
        <v>0.47560299811555962</v>
      </c>
      <c r="AL100">
        <v>1.0608045346708476E-2</v>
      </c>
      <c r="AM100">
        <v>2.1709484253812115E-2</v>
      </c>
      <c r="AN100">
        <v>2.1021673357446331E-2</v>
      </c>
      <c r="AO100">
        <v>0.1097054049458222</v>
      </c>
      <c r="AP100">
        <v>0.28279931612071318</v>
      </c>
      <c r="AQ100">
        <v>0.25612387562134464</v>
      </c>
      <c r="AR100">
        <v>0.53174698764931527</v>
      </c>
      <c r="AS100">
        <v>0.1132740037106702</v>
      </c>
      <c r="AT100">
        <v>0.18493991727522649</v>
      </c>
      <c r="AU100">
        <v>6.6784205340999575E-2</v>
      </c>
      <c r="AV100">
        <v>0.21019649553630787</v>
      </c>
      <c r="AW100">
        <v>0.10471882811240019</v>
      </c>
      <c r="AX100">
        <v>0.62540114525204815</v>
      </c>
      <c r="AY100">
        <v>0.35061136033512152</v>
      </c>
      <c r="AZ100">
        <v>5.5222797703896775</v>
      </c>
      <c r="BB100">
        <v>6.5551278103497772</v>
      </c>
      <c r="BC100">
        <v>8.5618834480792643</v>
      </c>
      <c r="BD100">
        <v>4.3706435319685282</v>
      </c>
      <c r="BE100">
        <v>4.0906631814440022</v>
      </c>
      <c r="BG100">
        <v>4.5370367018575712E-2</v>
      </c>
    </row>
    <row r="101" spans="1:61">
      <c r="A101" t="s">
        <v>258</v>
      </c>
      <c r="B101" t="s">
        <v>259</v>
      </c>
      <c r="C101" t="s">
        <v>595</v>
      </c>
      <c r="D101" t="s">
        <v>596</v>
      </c>
      <c r="H101">
        <v>0.72664889932779697</v>
      </c>
      <c r="J101">
        <v>0.70974173926618167</v>
      </c>
      <c r="K101">
        <v>0.87082782163407835</v>
      </c>
      <c r="L101">
        <v>1.5947913882769726</v>
      </c>
      <c r="M101">
        <v>1.8515962763032747</v>
      </c>
      <c r="O101">
        <v>1.0338075684770529</v>
      </c>
      <c r="P101">
        <v>1.6030828005800788</v>
      </c>
      <c r="Q101">
        <v>3.0576329787805983</v>
      </c>
      <c r="R101">
        <v>6.2645935291840873</v>
      </c>
      <c r="S101">
        <v>11.801842190226749</v>
      </c>
      <c r="T101">
        <v>12.477204208963904</v>
      </c>
      <c r="U101">
        <v>12.393884342226432</v>
      </c>
      <c r="V101">
        <v>9.7651780355434639</v>
      </c>
      <c r="W101">
        <v>9.6738737950093814</v>
      </c>
      <c r="X101">
        <v>13.975543609221734</v>
      </c>
      <c r="AN101">
        <v>15.417408099369124</v>
      </c>
      <c r="AO101">
        <v>6.9076254698428938</v>
      </c>
      <c r="AP101">
        <v>5.5009391707446769</v>
      </c>
      <c r="AR101">
        <v>4.5869361363309675</v>
      </c>
      <c r="AS101">
        <v>19.072296681477674</v>
      </c>
      <c r="AT101">
        <v>20.100501039451192</v>
      </c>
      <c r="AU101">
        <v>18.37481456506611</v>
      </c>
      <c r="AV101">
        <v>18.819255408739309</v>
      </c>
      <c r="AW101">
        <v>22.583456552759458</v>
      </c>
      <c r="AX101">
        <v>24.669707414780525</v>
      </c>
      <c r="AY101">
        <v>26.922190297897771</v>
      </c>
      <c r="AZ101">
        <v>23.514991660609187</v>
      </c>
      <c r="BA101">
        <v>32.322571539448873</v>
      </c>
      <c r="BB101">
        <v>28.078896270258404</v>
      </c>
      <c r="BC101">
        <v>28.580719110493781</v>
      </c>
      <c r="BD101">
        <v>31.691523807887705</v>
      </c>
      <c r="BE101">
        <v>28.569590035636953</v>
      </c>
      <c r="BF101">
        <v>29.032340060315128</v>
      </c>
      <c r="BG101">
        <v>22.132032338981947</v>
      </c>
    </row>
    <row r="102" spans="1:61">
      <c r="A102" t="s">
        <v>260</v>
      </c>
      <c r="B102" t="s">
        <v>261</v>
      </c>
      <c r="C102" t="s">
        <v>595</v>
      </c>
      <c r="D102" t="s">
        <v>596</v>
      </c>
      <c r="AK102">
        <v>8.5948003902724626</v>
      </c>
      <c r="AL102">
        <v>9.6152846582220306</v>
      </c>
      <c r="AM102">
        <v>9.0634148918224788</v>
      </c>
      <c r="AN102">
        <v>8.5592973952701747</v>
      </c>
      <c r="AO102">
        <v>9.2306609505660528</v>
      </c>
      <c r="AP102">
        <v>9.8337275035460578</v>
      </c>
      <c r="AQ102">
        <v>5.8124900849567691</v>
      </c>
      <c r="AR102">
        <v>7.7620201986816362</v>
      </c>
      <c r="AS102">
        <v>10.97504245040794</v>
      </c>
      <c r="AT102">
        <v>10.223865690985159</v>
      </c>
      <c r="AU102">
        <v>9.3613741246235289</v>
      </c>
      <c r="AV102">
        <v>9.6436842688172835</v>
      </c>
      <c r="AW102">
        <v>11.33734340762595</v>
      </c>
      <c r="AX102">
        <v>13.904392485287504</v>
      </c>
      <c r="AY102">
        <v>15.102322075031205</v>
      </c>
      <c r="AZ102">
        <v>12.75683406943007</v>
      </c>
      <c r="BA102">
        <v>12.697880536827878</v>
      </c>
      <c r="BB102">
        <v>12.942110474096891</v>
      </c>
      <c r="BC102">
        <v>12.327726236359503</v>
      </c>
      <c r="BD102">
        <v>12.003975796022903</v>
      </c>
      <c r="BE102">
        <v>13.702738378783796</v>
      </c>
      <c r="BF102">
        <v>13.905815925318368</v>
      </c>
      <c r="BG102">
        <v>13.458133226265481</v>
      </c>
      <c r="BH102">
        <v>10.887645314532993</v>
      </c>
      <c r="BI102">
        <v>9.4252441176874182</v>
      </c>
    </row>
    <row r="103" spans="1:61">
      <c r="A103" t="s">
        <v>262</v>
      </c>
      <c r="B103" t="s">
        <v>263</v>
      </c>
      <c r="C103" t="s">
        <v>595</v>
      </c>
      <c r="D103" t="s">
        <v>596</v>
      </c>
      <c r="AI103">
        <v>4.4356548241653082E-2</v>
      </c>
      <c r="AJ103">
        <v>1.1087866768832437E-2</v>
      </c>
      <c r="AO103">
        <v>1.1575949806681639E-5</v>
      </c>
    </row>
    <row r="104" spans="1:61">
      <c r="A104" t="s">
        <v>264</v>
      </c>
      <c r="B104" t="s">
        <v>265</v>
      </c>
      <c r="C104" t="s">
        <v>595</v>
      </c>
      <c r="D104" t="s">
        <v>596</v>
      </c>
      <c r="K104">
        <v>6.5560859180486819E-2</v>
      </c>
      <c r="L104">
        <v>1.9293019079246188E-2</v>
      </c>
      <c r="M104">
        <v>2.6380645323046304E-3</v>
      </c>
      <c r="N104">
        <v>1.0509378509295194E-3</v>
      </c>
      <c r="O104">
        <v>2.7755816671490561E-3</v>
      </c>
      <c r="P104">
        <v>3.319428493109683E-3</v>
      </c>
      <c r="Q104">
        <v>7.8652104902809591E-3</v>
      </c>
      <c r="R104">
        <v>1.402630227521379E-2</v>
      </c>
      <c r="S104">
        <v>1.9884454674098061E-2</v>
      </c>
      <c r="T104">
        <v>3.1484987780024086E-2</v>
      </c>
      <c r="U104">
        <v>2.9690004197491713</v>
      </c>
      <c r="V104">
        <v>3.0714632427318826</v>
      </c>
      <c r="W104">
        <v>3.4517711796792341</v>
      </c>
      <c r="X104">
        <v>4.1977790483487674</v>
      </c>
      <c r="Y104">
        <v>4.8406504730311672</v>
      </c>
      <c r="Z104">
        <v>4.7411292756958696</v>
      </c>
      <c r="AA104">
        <v>6.6041101346915836</v>
      </c>
      <c r="AB104">
        <v>9.2428728578776269</v>
      </c>
      <c r="AC104">
        <v>8.6318680711483484</v>
      </c>
      <c r="AD104">
        <v>5.1089474982877938</v>
      </c>
      <c r="AE104">
        <v>4.0142354870117654</v>
      </c>
      <c r="AF104">
        <v>4.1973693818173645</v>
      </c>
      <c r="AG104">
        <v>2.9990476609317174</v>
      </c>
      <c r="AH104">
        <v>2.8677624425196582</v>
      </c>
      <c r="AI104">
        <v>3.0899425563304392</v>
      </c>
      <c r="AK104">
        <v>3.206153852734285</v>
      </c>
      <c r="AL104">
        <v>3.6859117546130431</v>
      </c>
      <c r="AM104">
        <v>3.4381006944480159</v>
      </c>
      <c r="AN104">
        <v>3.0474275365507908</v>
      </c>
      <c r="AO104">
        <v>3.3826656410791238</v>
      </c>
      <c r="AP104">
        <v>2.2684871478817907</v>
      </c>
      <c r="AQ104">
        <v>1.85191177988358</v>
      </c>
      <c r="AR104">
        <v>1.5948971928945492</v>
      </c>
      <c r="AS104">
        <v>1.606094354615982</v>
      </c>
      <c r="AT104">
        <v>1.5640988787713737</v>
      </c>
      <c r="AU104">
        <v>1.4773256080695798</v>
      </c>
      <c r="AV104">
        <v>1.5597162250577021</v>
      </c>
      <c r="AW104">
        <v>1.8168716550988899</v>
      </c>
      <c r="AX104">
        <v>2.6000855760756765</v>
      </c>
      <c r="AY104">
        <v>2.3547777868289423</v>
      </c>
      <c r="AZ104">
        <v>2.7997129873458606</v>
      </c>
      <c r="BA104">
        <v>3.0982833565808923</v>
      </c>
      <c r="BB104">
        <v>2.4740425697083692</v>
      </c>
      <c r="BC104">
        <v>2.6458633964907192</v>
      </c>
      <c r="BD104">
        <v>3.4689253990189366</v>
      </c>
      <c r="BE104">
        <v>3.9033423063719388</v>
      </c>
      <c r="BF104">
        <v>3.5867790299590459</v>
      </c>
      <c r="BG104">
        <v>3.3423103442350719</v>
      </c>
      <c r="BI104">
        <v>1.8274626241301246</v>
      </c>
    </row>
    <row r="105" spans="1:61">
      <c r="A105" t="s">
        <v>266</v>
      </c>
      <c r="B105" t="s">
        <v>267</v>
      </c>
      <c r="C105" t="s">
        <v>595</v>
      </c>
      <c r="D105" t="s">
        <v>596</v>
      </c>
      <c r="AC105">
        <v>27.486747027112401</v>
      </c>
      <c r="AD105">
        <v>28.538998207747174</v>
      </c>
      <c r="AE105">
        <v>17.91250871972596</v>
      </c>
      <c r="AF105">
        <v>18.079200181792999</v>
      </c>
      <c r="AG105">
        <v>15.535026821836864</v>
      </c>
      <c r="AH105">
        <v>14.991977170052374</v>
      </c>
      <c r="AI105">
        <v>15.925474170888378</v>
      </c>
      <c r="AJ105">
        <v>15.061513227702502</v>
      </c>
      <c r="AK105">
        <v>10.880831639316705</v>
      </c>
      <c r="AL105">
        <v>9.8805088857285455</v>
      </c>
      <c r="AM105">
        <v>8.7650826927755059</v>
      </c>
      <c r="AN105">
        <v>8.7381867563030973</v>
      </c>
      <c r="AO105">
        <v>12.980829181610575</v>
      </c>
      <c r="AP105">
        <v>15.350205522342222</v>
      </c>
      <c r="AQ105">
        <v>13.37129564392421</v>
      </c>
      <c r="AR105">
        <v>13.652888470783349</v>
      </c>
      <c r="AS105">
        <v>16.990168468351563</v>
      </c>
      <c r="AT105">
        <v>16.781643373691601</v>
      </c>
      <c r="AU105">
        <v>16.398554437023524</v>
      </c>
      <c r="AV105">
        <v>16.192373446672018</v>
      </c>
      <c r="AW105">
        <v>17.506809036944134</v>
      </c>
      <c r="AX105">
        <v>19.160129232323779</v>
      </c>
      <c r="AY105">
        <v>19.53443736663348</v>
      </c>
      <c r="AZ105">
        <v>18.338696653806668</v>
      </c>
      <c r="BA105">
        <v>20.051137270893985</v>
      </c>
      <c r="BB105">
        <v>19.762008437995007</v>
      </c>
      <c r="BC105">
        <v>20.945176492727576</v>
      </c>
      <c r="BD105">
        <v>20.493520933525989</v>
      </c>
      <c r="BE105">
        <v>20.16765491383423</v>
      </c>
      <c r="BF105">
        <v>19.91793836411243</v>
      </c>
      <c r="BG105">
        <v>18.214816453161987</v>
      </c>
      <c r="BH105">
        <v>15.789444541175909</v>
      </c>
    </row>
    <row r="106" spans="1:61">
      <c r="A106" t="s">
        <v>268</v>
      </c>
      <c r="B106" t="s">
        <v>269</v>
      </c>
      <c r="C106" t="s">
        <v>595</v>
      </c>
      <c r="D106" t="s">
        <v>596</v>
      </c>
      <c r="AC106">
        <v>28.708879743041607</v>
      </c>
      <c r="AD106">
        <v>29.7716369112566</v>
      </c>
      <c r="AE106">
        <v>19.559993659492804</v>
      </c>
      <c r="AF106">
        <v>19.604083773674532</v>
      </c>
      <c r="AG106">
        <v>15.28983605884417</v>
      </c>
      <c r="AH106">
        <v>14.863348406314643</v>
      </c>
      <c r="AI106">
        <v>15.805866632054178</v>
      </c>
      <c r="AJ106">
        <v>16.516636355841747</v>
      </c>
      <c r="AK106">
        <v>10.896615878980478</v>
      </c>
      <c r="AL106">
        <v>9.9839516106177442</v>
      </c>
      <c r="AM106">
        <v>8.8355274393946566</v>
      </c>
      <c r="AN106">
        <v>9.1079440593387773</v>
      </c>
      <c r="AO106">
        <v>14.540280575604084</v>
      </c>
      <c r="AP106">
        <v>16.697683543285368</v>
      </c>
      <c r="AQ106">
        <v>14.822791575356694</v>
      </c>
      <c r="AR106">
        <v>15.199746003582932</v>
      </c>
      <c r="AS106">
        <v>18.549418026658195</v>
      </c>
      <c r="AT106">
        <v>18.358306956157417</v>
      </c>
      <c r="AU106">
        <v>17.870913649395629</v>
      </c>
      <c r="AV106">
        <v>17.739796777931737</v>
      </c>
      <c r="AW106">
        <v>17.632949856516571</v>
      </c>
      <c r="AX106">
        <v>19.271914591280879</v>
      </c>
      <c r="AY106">
        <v>20.976882745001731</v>
      </c>
      <c r="AZ106">
        <v>19.707965370749747</v>
      </c>
      <c r="BA106">
        <v>21.432439243981143</v>
      </c>
      <c r="BB106">
        <v>21.074749750930131</v>
      </c>
      <c r="BC106">
        <v>22.169255740321567</v>
      </c>
      <c r="BD106">
        <v>21.730378929942006</v>
      </c>
      <c r="BE106">
        <v>21.338815277333278</v>
      </c>
      <c r="BF106">
        <v>21.152314427878704</v>
      </c>
      <c r="BG106">
        <v>19.48858876065092</v>
      </c>
      <c r="BH106">
        <v>15.599683190623235</v>
      </c>
    </row>
    <row r="107" spans="1:61">
      <c r="A107" t="s">
        <v>270</v>
      </c>
      <c r="B107" t="s">
        <v>271</v>
      </c>
      <c r="C107" t="s">
        <v>595</v>
      </c>
      <c r="D107" t="s">
        <v>596</v>
      </c>
      <c r="O107">
        <v>27.322003661766757</v>
      </c>
      <c r="P107">
        <v>33.231871463828796</v>
      </c>
      <c r="Q107">
        <v>37.095987070226755</v>
      </c>
      <c r="S107">
        <v>43.889518988324205</v>
      </c>
      <c r="T107">
        <v>45.083450902026669</v>
      </c>
      <c r="U107">
        <v>45.327891565057932</v>
      </c>
      <c r="V107">
        <v>44.299561988637116</v>
      </c>
      <c r="W107">
        <v>41.530037397731832</v>
      </c>
      <c r="AO107">
        <v>44.326683351355669</v>
      </c>
      <c r="AP107">
        <v>43.508784956313292</v>
      </c>
      <c r="AQ107">
        <v>45.727381404222314</v>
      </c>
      <c r="AR107">
        <v>48.786421265734504</v>
      </c>
      <c r="AS107">
        <v>48.387986137417116</v>
      </c>
      <c r="AT107">
        <v>48.091731246196701</v>
      </c>
      <c r="AU107">
        <v>46.515520217223859</v>
      </c>
      <c r="AV107">
        <v>47.00617717966994</v>
      </c>
      <c r="AY107">
        <v>50.072770583734687</v>
      </c>
      <c r="AZ107">
        <v>46.375224118079593</v>
      </c>
      <c r="BA107">
        <v>47.397744718588051</v>
      </c>
      <c r="BB107">
        <v>46.207736901707065</v>
      </c>
      <c r="BC107">
        <v>44.628603826751224</v>
      </c>
      <c r="BD107">
        <v>46.08396728519638</v>
      </c>
      <c r="BE107">
        <v>47.207486453051537</v>
      </c>
    </row>
    <row r="108" spans="1:61">
      <c r="A108" t="s">
        <v>272</v>
      </c>
      <c r="B108" t="s">
        <v>273</v>
      </c>
      <c r="C108" t="s">
        <v>595</v>
      </c>
      <c r="D108" t="s">
        <v>596</v>
      </c>
      <c r="G108">
        <v>7.8890045664214536</v>
      </c>
      <c r="H108">
        <v>8.0590906631276926</v>
      </c>
      <c r="I108">
        <v>9.8921155150159201</v>
      </c>
      <c r="J108">
        <v>18.699828012918388</v>
      </c>
      <c r="K108">
        <v>23.979832208223559</v>
      </c>
      <c r="L108">
        <v>22.056400033809791</v>
      </c>
      <c r="M108">
        <v>13.213045239028101</v>
      </c>
      <c r="N108">
        <v>32.964120226581926</v>
      </c>
      <c r="O108">
        <v>41.456171277615489</v>
      </c>
      <c r="P108">
        <v>50.566552902079714</v>
      </c>
      <c r="Q108">
        <v>56.684836632563233</v>
      </c>
      <c r="R108">
        <v>59.109014991126926</v>
      </c>
      <c r="S108">
        <v>68.315339876215702</v>
      </c>
      <c r="T108">
        <v>68.608498906667762</v>
      </c>
      <c r="U108">
        <v>67.692259007249859</v>
      </c>
      <c r="V108">
        <v>68.572943575213529</v>
      </c>
      <c r="W108">
        <v>67.254993876414346</v>
      </c>
      <c r="X108">
        <v>73.541474501244849</v>
      </c>
      <c r="Z108">
        <v>72.588138562509727</v>
      </c>
      <c r="AB108">
        <v>70.651847327767854</v>
      </c>
      <c r="AC108">
        <v>69.608872712394685</v>
      </c>
      <c r="AD108">
        <v>70.62744757340073</v>
      </c>
      <c r="AE108">
        <v>65.956928534633107</v>
      </c>
      <c r="AF108">
        <v>67.779193230913222</v>
      </c>
      <c r="AJ108">
        <v>68.789819192432205</v>
      </c>
      <c r="AO108">
        <v>68.052269861405108</v>
      </c>
      <c r="AP108">
        <v>68.538515244803008</v>
      </c>
      <c r="AQ108">
        <v>68.46038126356639</v>
      </c>
      <c r="AR108">
        <v>70.677898875884367</v>
      </c>
      <c r="AS108">
        <v>68.814979209301271</v>
      </c>
      <c r="AT108">
        <v>69.068192521955723</v>
      </c>
      <c r="AU108">
        <v>65.967014908223604</v>
      </c>
      <c r="AV108">
        <v>69.583797213817292</v>
      </c>
      <c r="AY108">
        <v>71.658628554393317</v>
      </c>
      <c r="AZ108">
        <v>68.926903818317143</v>
      </c>
      <c r="BA108">
        <v>67.030822375791942</v>
      </c>
      <c r="BB108">
        <v>65.038203886318101</v>
      </c>
      <c r="BC108">
        <v>64.464671738846832</v>
      </c>
      <c r="BD108">
        <v>64.507361367500096</v>
      </c>
      <c r="BE108">
        <v>62.333402757601263</v>
      </c>
      <c r="BF108">
        <v>64.303927074456553</v>
      </c>
      <c r="BG108">
        <v>67.651669655752826</v>
      </c>
    </row>
    <row r="109" spans="1:61">
      <c r="A109" t="s">
        <v>274</v>
      </c>
      <c r="B109" t="s">
        <v>275</v>
      </c>
      <c r="C109" t="s">
        <v>595</v>
      </c>
      <c r="D109" t="s">
        <v>596</v>
      </c>
      <c r="G109">
        <v>31.711765411338071</v>
      </c>
      <c r="L109">
        <v>36.009699500430479</v>
      </c>
      <c r="M109">
        <v>40.70809308172597</v>
      </c>
      <c r="N109">
        <v>47.346415351061488</v>
      </c>
      <c r="O109">
        <v>32.82648222482716</v>
      </c>
      <c r="P109">
        <v>39.845533212312226</v>
      </c>
      <c r="Q109">
        <v>51.364681311064672</v>
      </c>
      <c r="R109">
        <v>50.101898425754833</v>
      </c>
      <c r="S109">
        <v>70.17407483960568</v>
      </c>
      <c r="T109">
        <v>74.87190482895906</v>
      </c>
      <c r="U109">
        <v>70.288377355505389</v>
      </c>
      <c r="V109">
        <v>67.988777598146712</v>
      </c>
      <c r="W109">
        <v>68.591452440910246</v>
      </c>
      <c r="X109">
        <v>65.204643466324924</v>
      </c>
      <c r="Y109">
        <v>71.857347841124735</v>
      </c>
      <c r="Z109">
        <v>79.803084060181192</v>
      </c>
      <c r="AA109">
        <v>82.414310372434912</v>
      </c>
      <c r="AB109">
        <v>76.356345097428473</v>
      </c>
      <c r="AC109">
        <v>71.652272436360477</v>
      </c>
      <c r="AD109">
        <v>66.59681592570449</v>
      </c>
      <c r="AE109">
        <v>54.758781037271078</v>
      </c>
      <c r="AF109">
        <v>48.982955600678302</v>
      </c>
      <c r="AG109">
        <v>39.503936768983472</v>
      </c>
      <c r="AH109">
        <v>40.230137141444551</v>
      </c>
      <c r="AI109">
        <v>43.983872261721579</v>
      </c>
      <c r="AJ109">
        <v>38.519300444735052</v>
      </c>
      <c r="AK109">
        <v>33.338476226630021</v>
      </c>
      <c r="AL109">
        <v>28.357455297813182</v>
      </c>
      <c r="AM109">
        <v>26.36990920096542</v>
      </c>
      <c r="AN109">
        <v>25.364360523752932</v>
      </c>
      <c r="AO109">
        <v>25.832453619823404</v>
      </c>
      <c r="AP109">
        <v>24.641308293078485</v>
      </c>
      <c r="AQ109">
        <v>19.064587775258218</v>
      </c>
      <c r="AR109">
        <v>22.97127331904872</v>
      </c>
      <c r="AS109">
        <v>25.371196809713677</v>
      </c>
      <c r="AT109">
        <v>25.520273451417292</v>
      </c>
      <c r="AU109">
        <v>24.419384619409332</v>
      </c>
      <c r="AV109">
        <v>25.771400073339606</v>
      </c>
      <c r="AW109">
        <v>25.799477522207791</v>
      </c>
      <c r="AX109">
        <v>27.61447436048579</v>
      </c>
      <c r="AY109">
        <v>27.243644407794935</v>
      </c>
      <c r="AZ109">
        <v>25.386733244989983</v>
      </c>
      <c r="BA109">
        <v>29.100009231672519</v>
      </c>
      <c r="BB109">
        <v>28.420483786916428</v>
      </c>
      <c r="BC109">
        <v>29.72691048727701</v>
      </c>
      <c r="BD109">
        <v>34.141076197320373</v>
      </c>
      <c r="BE109">
        <v>33.590891359537252</v>
      </c>
      <c r="BF109">
        <v>31.623959874639223</v>
      </c>
      <c r="BG109">
        <v>29.179761908020911</v>
      </c>
      <c r="BH109">
        <v>23.21480385061033</v>
      </c>
    </row>
    <row r="110" spans="1:61">
      <c r="A110" t="s">
        <v>276</v>
      </c>
      <c r="B110" t="s">
        <v>277</v>
      </c>
      <c r="C110" t="s">
        <v>595</v>
      </c>
      <c r="D110" t="s">
        <v>596</v>
      </c>
      <c r="AO110">
        <v>18.243794231170725</v>
      </c>
      <c r="AP110">
        <v>16.684493258713363</v>
      </c>
      <c r="AS110">
        <v>26.015075628906171</v>
      </c>
      <c r="AT110">
        <v>25.81878775458447</v>
      </c>
      <c r="AU110">
        <v>24.397469882008313</v>
      </c>
      <c r="AV110">
        <v>23.528107442272333</v>
      </c>
      <c r="AW110">
        <v>25.982787732402969</v>
      </c>
      <c r="AX110">
        <v>26.409099891977906</v>
      </c>
      <c r="AY110">
        <v>26.141994357611065</v>
      </c>
      <c r="AZ110">
        <v>18.295756627633544</v>
      </c>
      <c r="BA110">
        <v>25.843830823302326</v>
      </c>
      <c r="BB110">
        <v>25.302771133110149</v>
      </c>
      <c r="BC110">
        <v>25.23414341996391</v>
      </c>
      <c r="BD110">
        <v>24.502308859678784</v>
      </c>
    </row>
    <row r="111" spans="1:61">
      <c r="A111" t="s">
        <v>278</v>
      </c>
      <c r="B111" t="s">
        <v>279</v>
      </c>
      <c r="C111" t="s">
        <v>595</v>
      </c>
      <c r="D111" t="s">
        <v>596</v>
      </c>
    </row>
    <row r="112" spans="1:61">
      <c r="A112" t="s">
        <v>280</v>
      </c>
      <c r="B112" t="s">
        <v>281</v>
      </c>
      <c r="C112" t="s">
        <v>595</v>
      </c>
      <c r="D112" t="s">
        <v>596</v>
      </c>
      <c r="G112">
        <v>0.97818203245903546</v>
      </c>
      <c r="H112">
        <v>1.0161127536483179</v>
      </c>
      <c r="I112">
        <v>1.3538865641154882</v>
      </c>
      <c r="J112">
        <v>1.1933267060476171</v>
      </c>
      <c r="K112">
        <v>1.1705441246386983</v>
      </c>
      <c r="L112">
        <v>0.8350566624386988</v>
      </c>
      <c r="M112">
        <v>0.90234064459419738</v>
      </c>
      <c r="N112">
        <v>0.77718734256197841</v>
      </c>
      <c r="O112">
        <v>0.8340975932485355</v>
      </c>
      <c r="P112">
        <v>0.53637628322087172</v>
      </c>
      <c r="Q112">
        <v>0.65074747872466321</v>
      </c>
      <c r="R112">
        <v>1.3363968792385823</v>
      </c>
      <c r="S112">
        <v>0.66723360173455681</v>
      </c>
      <c r="T112">
        <v>0.88884075267839791</v>
      </c>
      <c r="U112">
        <v>0.66298870487889205</v>
      </c>
      <c r="V112">
        <v>0.56217881298804073</v>
      </c>
      <c r="W112">
        <v>0.38646935577150304</v>
      </c>
      <c r="X112">
        <v>0.28057544977599497</v>
      </c>
      <c r="Y112">
        <v>0.43129882764173899</v>
      </c>
      <c r="Z112">
        <v>0.42762430156299536</v>
      </c>
      <c r="AA112">
        <v>14.813763767899147</v>
      </c>
      <c r="AB112">
        <v>16.328226658491509</v>
      </c>
      <c r="AC112">
        <v>15.574288488648499</v>
      </c>
      <c r="AD112">
        <v>6.0381790739427581</v>
      </c>
      <c r="AE112">
        <v>3.3625141459371557</v>
      </c>
      <c r="AF112">
        <v>4.2104104933638213</v>
      </c>
      <c r="AG112">
        <v>2.573873445233291</v>
      </c>
      <c r="AH112">
        <v>2.6428259996524215</v>
      </c>
      <c r="AI112">
        <v>2.9236719191851863</v>
      </c>
      <c r="AJ112">
        <v>2.3625350300131895</v>
      </c>
      <c r="AK112">
        <v>2.8129437358587182</v>
      </c>
      <c r="AL112">
        <v>2.2325026414623266</v>
      </c>
      <c r="AM112">
        <v>1.945312208013052</v>
      </c>
      <c r="AN112">
        <v>1.6598758852151494</v>
      </c>
      <c r="AO112">
        <v>1.5532631411234989</v>
      </c>
      <c r="AP112">
        <v>1.1480837546751461</v>
      </c>
      <c r="AQ112">
        <v>0.43294792992433895</v>
      </c>
      <c r="AR112">
        <v>0.23815306408731582</v>
      </c>
      <c r="AS112">
        <v>3.403651605406175</v>
      </c>
      <c r="AT112">
        <v>4.9181043734694407</v>
      </c>
      <c r="AU112">
        <v>4.6288849419599547</v>
      </c>
      <c r="AV112">
        <v>5.9599983870986009</v>
      </c>
      <c r="AW112">
        <v>8.0533401742069088</v>
      </c>
      <c r="AX112">
        <v>10.327944943939624</v>
      </c>
      <c r="AY112">
        <v>14.754139579578698</v>
      </c>
      <c r="AZ112">
        <v>15.898865026832473</v>
      </c>
      <c r="BA112">
        <v>17.710078669305592</v>
      </c>
      <c r="BB112">
        <v>13.385508311318073</v>
      </c>
      <c r="BC112">
        <v>16.945274967493784</v>
      </c>
      <c r="BD112">
        <v>18.516552788379077</v>
      </c>
      <c r="BE112">
        <v>18.508040637721844</v>
      </c>
      <c r="BF112">
        <v>20.349144396790177</v>
      </c>
      <c r="BG112">
        <v>19.626623149459792</v>
      </c>
      <c r="BH112">
        <v>12.073447048230852</v>
      </c>
      <c r="BI112">
        <v>10.771244986516077</v>
      </c>
    </row>
    <row r="113" spans="1:61">
      <c r="A113" t="s">
        <v>282</v>
      </c>
      <c r="B113" t="s">
        <v>283</v>
      </c>
      <c r="C113" t="s">
        <v>595</v>
      </c>
      <c r="D113" t="s">
        <v>596</v>
      </c>
    </row>
    <row r="114" spans="1:61">
      <c r="A114" t="s">
        <v>284</v>
      </c>
      <c r="B114" t="s">
        <v>285</v>
      </c>
      <c r="C114" t="s">
        <v>595</v>
      </c>
      <c r="D114" t="s">
        <v>596</v>
      </c>
      <c r="H114">
        <v>1.6820708285687078</v>
      </c>
      <c r="I114">
        <v>1.1381493335329247</v>
      </c>
      <c r="J114">
        <v>1.5084999997379254</v>
      </c>
      <c r="K114">
        <v>0.72826637959359319</v>
      </c>
      <c r="L114">
        <v>2.3000516854148714</v>
      </c>
      <c r="M114">
        <v>1.0723526355636865</v>
      </c>
      <c r="N114">
        <v>1.4041270957219874</v>
      </c>
      <c r="O114">
        <v>1.5194389326782223</v>
      </c>
      <c r="P114">
        <v>1.1884116515064365</v>
      </c>
      <c r="Q114">
        <v>0.85988379334606657</v>
      </c>
      <c r="R114">
        <v>0.75364198428779383</v>
      </c>
      <c r="S114">
        <v>1.3200354633232656</v>
      </c>
      <c r="T114">
        <v>1.3246334456224247</v>
      </c>
      <c r="U114">
        <v>0.66223086473328496</v>
      </c>
      <c r="V114">
        <v>0.6628968450324304</v>
      </c>
      <c r="W114">
        <v>0.41056849733310419</v>
      </c>
      <c r="X114">
        <v>0.47928212063585507</v>
      </c>
      <c r="Y114">
        <v>0.64664274477981676</v>
      </c>
      <c r="Z114">
        <v>0.65211512502784652</v>
      </c>
      <c r="AA114">
        <v>0.63257309554668306</v>
      </c>
      <c r="AB114">
        <v>1.1456144251239209</v>
      </c>
      <c r="AC114">
        <v>1.2010070555389913</v>
      </c>
      <c r="AD114">
        <v>1.2694702259143422</v>
      </c>
      <c r="AE114">
        <v>0.78148434370762521</v>
      </c>
      <c r="AF114">
        <v>0.72008642754704422</v>
      </c>
      <c r="AG114">
        <v>0.56761170861556964</v>
      </c>
      <c r="AH114">
        <v>0.49758989322170921</v>
      </c>
      <c r="AI114">
        <v>0.65722301516374526</v>
      </c>
      <c r="AJ114">
        <v>0.62498378886037231</v>
      </c>
      <c r="AK114">
        <v>0.60570638526124865</v>
      </c>
      <c r="AL114">
        <v>0.59883358640907003</v>
      </c>
      <c r="AM114">
        <v>0.48637460715323499</v>
      </c>
      <c r="AN114">
        <v>0.44295406996392772</v>
      </c>
      <c r="AO114">
        <v>0.41714291648822927</v>
      </c>
      <c r="AP114">
        <v>0.42341830536570407</v>
      </c>
      <c r="AQ114">
        <v>0.27059424236491103</v>
      </c>
      <c r="AR114">
        <v>0.26833615968703484</v>
      </c>
      <c r="AS114">
        <v>0.34606993090082416</v>
      </c>
      <c r="AT114">
        <v>0.32289284585972328</v>
      </c>
      <c r="AU114">
        <v>0.38318159423650128</v>
      </c>
      <c r="AV114">
        <v>0.24485378197661753</v>
      </c>
      <c r="AW114">
        <v>0.48211466942847775</v>
      </c>
      <c r="AX114">
        <v>0.70102861752240675</v>
      </c>
      <c r="AY114">
        <v>0.65990578246827636</v>
      </c>
      <c r="AZ114">
        <v>0.771217102074372</v>
      </c>
      <c r="BA114">
        <v>0.96452911122183838</v>
      </c>
      <c r="BB114">
        <v>0.70843338976931902</v>
      </c>
      <c r="BC114">
        <v>1.1520553838298369</v>
      </c>
      <c r="BD114">
        <v>1.4846607849239442</v>
      </c>
      <c r="BE114">
        <v>1.7483077823425803</v>
      </c>
      <c r="BF114">
        <v>0.95000458743201155</v>
      </c>
      <c r="BG114">
        <v>0.92938718017205346</v>
      </c>
      <c r="BH114">
        <v>0.68922181290178275</v>
      </c>
      <c r="BI114">
        <v>0.56680658266322081</v>
      </c>
    </row>
    <row r="115" spans="1:61">
      <c r="A115" t="s">
        <v>286</v>
      </c>
      <c r="B115" t="s">
        <v>287</v>
      </c>
      <c r="C115" t="s">
        <v>595</v>
      </c>
      <c r="D115" t="s">
        <v>596</v>
      </c>
      <c r="H115">
        <v>86.586711540080913</v>
      </c>
      <c r="I115">
        <v>87.998867375513427</v>
      </c>
      <c r="J115">
        <v>86.72392673715737</v>
      </c>
      <c r="K115">
        <v>87.270693746349963</v>
      </c>
      <c r="L115">
        <v>90.372527854889924</v>
      </c>
      <c r="M115">
        <v>89.254409458803792</v>
      </c>
      <c r="N115">
        <v>88.89596688700118</v>
      </c>
      <c r="O115">
        <v>88.618271063548818</v>
      </c>
      <c r="P115">
        <v>87.311871562212772</v>
      </c>
      <c r="Q115">
        <v>88.25513026799517</v>
      </c>
      <c r="R115">
        <v>89.769319884219627</v>
      </c>
      <c r="S115">
        <v>97.331758461817685</v>
      </c>
      <c r="T115">
        <v>97.042575537202367</v>
      </c>
      <c r="U115">
        <v>97.614464610975688</v>
      </c>
      <c r="V115">
        <v>99.151057682723945</v>
      </c>
      <c r="AP115">
        <v>85.749238379823495</v>
      </c>
      <c r="AQ115">
        <v>81.082271990090021</v>
      </c>
      <c r="AR115">
        <v>86.035140125361309</v>
      </c>
      <c r="AS115">
        <v>88.742105224907391</v>
      </c>
      <c r="AT115">
        <v>84.87747415913654</v>
      </c>
      <c r="AU115">
        <v>70.090646920456962</v>
      </c>
      <c r="AV115">
        <v>79.133190117793291</v>
      </c>
      <c r="AW115">
        <v>78.546586748229814</v>
      </c>
      <c r="AX115">
        <v>82.611054494101182</v>
      </c>
      <c r="AY115">
        <v>82.793510425790956</v>
      </c>
      <c r="BC115">
        <v>70.774936482781371</v>
      </c>
      <c r="BD115">
        <v>70.478630400772474</v>
      </c>
    </row>
    <row r="116" spans="1:61">
      <c r="A116" t="s">
        <v>288</v>
      </c>
      <c r="B116" t="s">
        <v>289</v>
      </c>
      <c r="C116" t="s">
        <v>595</v>
      </c>
      <c r="D116" t="s">
        <v>596</v>
      </c>
      <c r="H116">
        <v>93.976474481991971</v>
      </c>
      <c r="Q116">
        <v>5.8983862548716797</v>
      </c>
      <c r="R116">
        <v>6.3916373198973702</v>
      </c>
      <c r="S116">
        <v>20.289828181479006</v>
      </c>
      <c r="T116">
        <v>33.999665100043202</v>
      </c>
      <c r="U116">
        <v>33.733910347971104</v>
      </c>
      <c r="AS116">
        <v>97.141652497527545</v>
      </c>
      <c r="AT116">
        <v>87.689097276580611</v>
      </c>
      <c r="AU116">
        <v>95.322466305564006</v>
      </c>
      <c r="AW116">
        <v>96.031832048607228</v>
      </c>
      <c r="AX116">
        <v>96.445417142363226</v>
      </c>
      <c r="AY116">
        <v>99.560563212359099</v>
      </c>
      <c r="AZ116">
        <v>99.625948102452213</v>
      </c>
      <c r="BA116">
        <v>99.857661171371802</v>
      </c>
      <c r="BB116">
        <v>98.617355049690687</v>
      </c>
      <c r="BC116">
        <v>99.626646877696771</v>
      </c>
      <c r="BD116">
        <v>99.769955860191274</v>
      </c>
      <c r="BE116">
        <v>99.734210599064937</v>
      </c>
      <c r="BF116">
        <v>99.790185327557438</v>
      </c>
      <c r="BG116">
        <v>99.913383723843566</v>
      </c>
      <c r="BH116">
        <v>99.970167747676683</v>
      </c>
    </row>
    <row r="117" spans="1:61">
      <c r="A117" t="s">
        <v>290</v>
      </c>
      <c r="B117" t="s">
        <v>291</v>
      </c>
      <c r="C117" t="s">
        <v>595</v>
      </c>
      <c r="D117" t="s">
        <v>596</v>
      </c>
      <c r="AG117">
        <v>2.0432306672716252E-3</v>
      </c>
      <c r="AH117">
        <v>5.7371387607974402E-4</v>
      </c>
      <c r="AI117">
        <v>1.1222976102297465E-3</v>
      </c>
      <c r="AJ117">
        <v>4.9235539268491245E-2</v>
      </c>
      <c r="AK117">
        <v>6.9056258657072031E-2</v>
      </c>
      <c r="AL117">
        <v>5.1120224661802147E-2</v>
      </c>
      <c r="AM117">
        <v>7.3817554860438866E-2</v>
      </c>
      <c r="AN117">
        <v>4.7690507094338516E-2</v>
      </c>
      <c r="AO117">
        <v>6.0886319063395943E-2</v>
      </c>
      <c r="AP117">
        <v>5.9284256116377831E-2</v>
      </c>
      <c r="AQ117">
        <v>0.16139037337635115</v>
      </c>
      <c r="AR117">
        <v>0.14515967590721682</v>
      </c>
      <c r="AS117">
        <v>0.3598953807795412</v>
      </c>
      <c r="AT117">
        <v>0.23344216552961367</v>
      </c>
      <c r="AU117">
        <v>0.40656483931869325</v>
      </c>
      <c r="AV117">
        <v>0.23461502006809454</v>
      </c>
      <c r="AW117">
        <v>0.51947228640118803</v>
      </c>
      <c r="AX117">
        <v>1.3973027243397624</v>
      </c>
      <c r="AY117">
        <v>2.3314199591199856</v>
      </c>
      <c r="AZ117">
        <v>1.4538110783257077</v>
      </c>
      <c r="BA117">
        <v>1.4833120102052</v>
      </c>
      <c r="BB117">
        <v>0.99218283192102052</v>
      </c>
      <c r="BC117">
        <v>1.0286018741381262</v>
      </c>
      <c r="BD117">
        <v>1.9334950077085307</v>
      </c>
      <c r="BE117">
        <v>2.0137378922888591</v>
      </c>
      <c r="BF117">
        <v>1.5991327436991263</v>
      </c>
      <c r="BG117">
        <v>1.9910460944019406</v>
      </c>
      <c r="BH117">
        <v>1.61103715205781</v>
      </c>
      <c r="BI117">
        <v>1.3092040043413988</v>
      </c>
    </row>
    <row r="118" spans="1:61">
      <c r="A118" t="s">
        <v>292</v>
      </c>
      <c r="B118" t="s">
        <v>293</v>
      </c>
      <c r="C118" t="s">
        <v>595</v>
      </c>
      <c r="D118" t="s">
        <v>596</v>
      </c>
      <c r="G118">
        <v>1.3502512916755007</v>
      </c>
      <c r="H118">
        <v>2.196043481348728</v>
      </c>
      <c r="I118">
        <v>2.5262441392264381</v>
      </c>
      <c r="J118">
        <v>2.3631244595282124</v>
      </c>
      <c r="K118">
        <v>3.5678872188076319E-2</v>
      </c>
      <c r="L118">
        <v>8.3671900460284471E-2</v>
      </c>
      <c r="M118">
        <v>4.3533077221707482E-2</v>
      </c>
      <c r="N118">
        <v>2.3923681247536768E-2</v>
      </c>
      <c r="O118">
        <v>2.5399145679471637E-2</v>
      </c>
      <c r="P118">
        <v>1.6274138275434762E-2</v>
      </c>
      <c r="Q118">
        <v>1.3888258787223761E-2</v>
      </c>
      <c r="R118">
        <v>6.6217962656937301E-3</v>
      </c>
      <c r="S118">
        <v>4.9045008741519323E-3</v>
      </c>
      <c r="T118">
        <v>9.6381190066946454E-3</v>
      </c>
      <c r="U118">
        <v>1.6885169764941175E-2</v>
      </c>
      <c r="V118">
        <v>1.4201507282713008E-2</v>
      </c>
      <c r="W118">
        <v>7.8128093435138237E-3</v>
      </c>
      <c r="X118">
        <v>3.1137588695502063E-2</v>
      </c>
      <c r="Y118">
        <v>1.7946341351272422E-2</v>
      </c>
      <c r="Z118">
        <v>8.1303321377512328E-3</v>
      </c>
      <c r="AA118">
        <v>4.8893602345234021E-3</v>
      </c>
      <c r="AB118">
        <v>9.6907229686564404E-3</v>
      </c>
      <c r="AC118">
        <v>9.7708503162573339E-3</v>
      </c>
      <c r="AD118">
        <v>1.050288449207922E-2</v>
      </c>
      <c r="AE118">
        <v>1.7187383844217856E-2</v>
      </c>
      <c r="AF118">
        <v>1.3838232273605318E-2</v>
      </c>
      <c r="AG118">
        <v>0.56435246163703046</v>
      </c>
      <c r="AH118">
        <v>0.56729344581138252</v>
      </c>
      <c r="AI118">
        <v>0.66384160621465704</v>
      </c>
      <c r="AJ118">
        <v>0.5760738779308503</v>
      </c>
      <c r="AK118">
        <v>0.59743876565167187</v>
      </c>
      <c r="AL118">
        <v>0.60298426215869261</v>
      </c>
      <c r="AM118">
        <v>0.54427856014956</v>
      </c>
      <c r="AN118">
        <v>2.4239685864456992E-2</v>
      </c>
      <c r="AO118">
        <v>0.51266500167801488</v>
      </c>
      <c r="AP118">
        <v>0.52617393260552558</v>
      </c>
      <c r="AQ118">
        <v>0.50382234512272983</v>
      </c>
      <c r="AR118">
        <v>0.52206481108554392</v>
      </c>
      <c r="AS118">
        <v>2.3957390937902716E-2</v>
      </c>
      <c r="AT118">
        <v>2.4503638704309536E-2</v>
      </c>
      <c r="AU118">
        <v>4.0150696076986597E-2</v>
      </c>
      <c r="AV118">
        <v>3.8267846607669617E-2</v>
      </c>
      <c r="AW118">
        <v>2.7395792770836435E-2</v>
      </c>
      <c r="AX118">
        <v>6.0109460719338495E-2</v>
      </c>
      <c r="AY118">
        <v>0.1001187287619731</v>
      </c>
      <c r="AZ118">
        <v>0.15333401720354364</v>
      </c>
      <c r="BA118">
        <v>0.91397726323471462</v>
      </c>
      <c r="BB118">
        <v>4.6975633808532063E-2</v>
      </c>
      <c r="BC118">
        <v>0.86801656627138912</v>
      </c>
      <c r="BD118">
        <v>0.97501744295972226</v>
      </c>
      <c r="BE118">
        <v>1.7049977085747778</v>
      </c>
      <c r="BF118">
        <v>1.5824318910496546</v>
      </c>
      <c r="BG118">
        <v>1.144695922226308</v>
      </c>
      <c r="BH118">
        <v>0.79440214627339889</v>
      </c>
      <c r="BI118">
        <v>1.0764507340212992</v>
      </c>
    </row>
    <row r="119" spans="1:61">
      <c r="A119" t="s">
        <v>294</v>
      </c>
      <c r="B119" t="s">
        <v>295</v>
      </c>
      <c r="C119" t="s">
        <v>595</v>
      </c>
      <c r="D119" t="s">
        <v>596</v>
      </c>
      <c r="G119">
        <v>5.5897538537249609</v>
      </c>
      <c r="H119">
        <v>5.5132214657721565</v>
      </c>
      <c r="I119">
        <v>5.0514321471130765</v>
      </c>
      <c r="J119">
        <v>5.4451899119670735</v>
      </c>
      <c r="K119">
        <v>5.8541162542088294</v>
      </c>
      <c r="L119">
        <v>6.1185759589526958</v>
      </c>
      <c r="M119">
        <v>5.9692110996968841</v>
      </c>
      <c r="N119">
        <v>5.1125837180847649</v>
      </c>
      <c r="O119">
        <v>5.0663174949963938</v>
      </c>
      <c r="P119">
        <v>5.4357878995985214</v>
      </c>
      <c r="Q119">
        <v>4.4254878556028467</v>
      </c>
      <c r="R119">
        <v>5.6694314799861472</v>
      </c>
      <c r="S119">
        <v>7.8060079210006714</v>
      </c>
      <c r="T119">
        <v>5.8297246912187726</v>
      </c>
      <c r="U119">
        <v>5.6907884749883886</v>
      </c>
      <c r="V119">
        <v>5.6134045432280022</v>
      </c>
      <c r="W119">
        <v>5.8784014676783656</v>
      </c>
      <c r="X119">
        <v>6.5816448759123434</v>
      </c>
      <c r="Y119">
        <v>5.6612894903967668</v>
      </c>
      <c r="Z119">
        <v>6.2793463615601297</v>
      </c>
      <c r="AA119">
        <v>6.795687021810803</v>
      </c>
      <c r="AB119">
        <v>5.3566725146818515</v>
      </c>
      <c r="AC119">
        <v>4.5296292586311671</v>
      </c>
      <c r="AD119">
        <v>4.6698312794546233</v>
      </c>
      <c r="AE119">
        <v>2.7892618177277413</v>
      </c>
      <c r="AF119">
        <v>2.4381572605680972</v>
      </c>
      <c r="AG119">
        <v>1.9354448492646337</v>
      </c>
      <c r="AH119">
        <v>1.9822573340583671</v>
      </c>
      <c r="AI119">
        <v>2.2893268487027889</v>
      </c>
      <c r="AJ119">
        <v>2.3041512728256994</v>
      </c>
      <c r="AK119">
        <v>2.2110713155120418</v>
      </c>
      <c r="AL119">
        <v>2.174554611161438</v>
      </c>
      <c r="AM119">
        <v>1.593083610407044</v>
      </c>
      <c r="AN119">
        <v>1.2622109074935273</v>
      </c>
      <c r="AO119">
        <v>1.2377060465461034</v>
      </c>
      <c r="AP119">
        <v>1.4349469701832163</v>
      </c>
      <c r="AQ119">
        <v>1.111574245946823</v>
      </c>
      <c r="AR119">
        <v>1.2050707582813522</v>
      </c>
      <c r="AS119">
        <v>2.0258131702715194</v>
      </c>
      <c r="AT119">
        <v>1.9233700974418739</v>
      </c>
      <c r="AU119">
        <v>1.7704058393901638</v>
      </c>
      <c r="AV119">
        <v>2.1581594970787696</v>
      </c>
      <c r="AW119">
        <v>2.3561039761021796</v>
      </c>
      <c r="AX119">
        <v>3.4634369632322262</v>
      </c>
      <c r="AY119">
        <v>3.6173734676974054</v>
      </c>
      <c r="AZ119">
        <v>3.8585811393496297</v>
      </c>
      <c r="BA119">
        <v>4.625272633209244</v>
      </c>
      <c r="BB119">
        <v>3.5753834772357966</v>
      </c>
      <c r="BC119">
        <v>4.6860427047063613</v>
      </c>
      <c r="BD119">
        <v>4.7922152870425805</v>
      </c>
      <c r="BE119">
        <v>4.7187326676367238</v>
      </c>
      <c r="BF119">
        <v>4.2892768225984454</v>
      </c>
      <c r="BG119">
        <v>3.7595720459775892</v>
      </c>
      <c r="BI119">
        <v>2.6767152054753947</v>
      </c>
    </row>
    <row r="120" spans="1:61">
      <c r="A120" t="s">
        <v>296</v>
      </c>
      <c r="B120" t="s">
        <v>297</v>
      </c>
      <c r="C120" t="s">
        <v>595</v>
      </c>
      <c r="D120" t="s">
        <v>596</v>
      </c>
      <c r="G120">
        <v>0</v>
      </c>
      <c r="H120">
        <v>4.1217324050418493E-5</v>
      </c>
      <c r="Q120">
        <v>2.787767429534969</v>
      </c>
      <c r="R120">
        <v>2.3754818661996695</v>
      </c>
      <c r="S120">
        <v>1.4574917197870312</v>
      </c>
      <c r="T120">
        <v>1.5013130696165065</v>
      </c>
      <c r="U120">
        <v>2.7232133205755611</v>
      </c>
      <c r="V120">
        <v>2.2824732766194979</v>
      </c>
      <c r="W120">
        <v>2.5870021831645493</v>
      </c>
      <c r="X120">
        <v>3.9397385220898098</v>
      </c>
      <c r="Y120">
        <v>1.9078536202152927</v>
      </c>
      <c r="Z120">
        <v>2.7040804696473448</v>
      </c>
      <c r="AA120">
        <v>3.6543395139997279</v>
      </c>
      <c r="AB120">
        <v>4.0152038862225234</v>
      </c>
      <c r="AC120">
        <v>2.5011615640750535</v>
      </c>
      <c r="AD120">
        <v>5.2155010631791621</v>
      </c>
      <c r="AE120">
        <v>3.1213080823160788</v>
      </c>
      <c r="AF120">
        <v>1.9602877743318758</v>
      </c>
      <c r="AG120">
        <v>2.3158026321703402</v>
      </c>
      <c r="AH120">
        <v>1.6928787286011617</v>
      </c>
      <c r="AI120">
        <v>1.4906034573732887</v>
      </c>
      <c r="AJ120">
        <v>1.0235900821507602</v>
      </c>
      <c r="AK120">
        <v>0.98011911884060809</v>
      </c>
      <c r="AL120">
        <v>0.61769309874971245</v>
      </c>
      <c r="AM120">
        <v>0.50755084563119202</v>
      </c>
      <c r="AN120">
        <v>0.55296448641999085</v>
      </c>
      <c r="AO120">
        <v>0.44036514471426735</v>
      </c>
      <c r="AP120">
        <v>0.24274034616877982</v>
      </c>
      <c r="AQ120">
        <v>0.22461231823108413</v>
      </c>
      <c r="AR120">
        <v>0.29599327125508401</v>
      </c>
      <c r="AS120">
        <v>0.29257815406521992</v>
      </c>
      <c r="AT120">
        <v>1.2067367509914173</v>
      </c>
      <c r="AU120">
        <v>2.6562271513734399</v>
      </c>
      <c r="AV120">
        <v>2.368412767430994</v>
      </c>
      <c r="AW120">
        <v>2.4329759403771627</v>
      </c>
      <c r="AX120">
        <v>7.4435513429870079</v>
      </c>
      <c r="AY120">
        <v>13.732128117691126</v>
      </c>
      <c r="AZ120">
        <v>15.088613945526278</v>
      </c>
      <c r="BA120">
        <v>18.276289558645676</v>
      </c>
      <c r="BB120">
        <v>17.244393662637052</v>
      </c>
      <c r="BC120">
        <v>22.688774786941774</v>
      </c>
      <c r="BD120">
        <v>24.456320076505783</v>
      </c>
      <c r="BE120">
        <v>23.865312109371263</v>
      </c>
      <c r="BF120">
        <v>24.025510939791626</v>
      </c>
      <c r="BG120">
        <v>22.292339132317466</v>
      </c>
      <c r="BH120">
        <v>16.076952745348201</v>
      </c>
    </row>
    <row r="121" spans="1:61">
      <c r="A121" t="s">
        <v>298</v>
      </c>
      <c r="B121" t="s">
        <v>299</v>
      </c>
      <c r="C121" t="s">
        <v>595</v>
      </c>
      <c r="D121" t="s">
        <v>596</v>
      </c>
      <c r="I121">
        <v>1.7719491736319704E-2</v>
      </c>
      <c r="J121">
        <v>9.6098843050088836E-3</v>
      </c>
      <c r="K121">
        <v>3.4266232103389575E-2</v>
      </c>
      <c r="L121">
        <v>0.13233918030555877</v>
      </c>
      <c r="M121">
        <v>0.15913599964695779</v>
      </c>
      <c r="N121">
        <v>0.10977399820315829</v>
      </c>
      <c r="O121">
        <v>2.1310552617003691E-2</v>
      </c>
      <c r="P121">
        <v>0.29164958191141521</v>
      </c>
      <c r="Q121">
        <v>5.1759772780546895E-3</v>
      </c>
      <c r="R121">
        <v>1.2132621124644307</v>
      </c>
      <c r="S121">
        <v>0.32686321400094948</v>
      </c>
      <c r="T121">
        <v>0.7018242676140517</v>
      </c>
      <c r="U121">
        <v>1.2902166424046477</v>
      </c>
      <c r="V121">
        <v>1.1981729433048708E-2</v>
      </c>
      <c r="W121">
        <v>3.0713224547414996E-2</v>
      </c>
      <c r="X121">
        <v>1.2789429973143982E-2</v>
      </c>
      <c r="Y121">
        <v>0.24893805211707018</v>
      </c>
      <c r="Z121">
        <v>3.8696535984243587E-2</v>
      </c>
      <c r="AA121">
        <v>1.5838464672105909E-2</v>
      </c>
      <c r="AB121">
        <v>3.3842267049822398E-2</v>
      </c>
      <c r="AC121">
        <v>3.990671262626375E-3</v>
      </c>
      <c r="AD121">
        <v>3.1322549344879823E-3</v>
      </c>
      <c r="AE121">
        <v>3.7807893349285401E-2</v>
      </c>
      <c r="AF121">
        <v>5.3358822663135234E-3</v>
      </c>
      <c r="AG121">
        <v>0.10198554827278127</v>
      </c>
      <c r="AH121">
        <v>5.2205494297942326E-4</v>
      </c>
      <c r="AI121">
        <v>8.5269522858654465E-4</v>
      </c>
      <c r="AJ121">
        <v>3.7523389480831038E-3</v>
      </c>
      <c r="AK121">
        <v>7.4351332128820308E-4</v>
      </c>
      <c r="AL121">
        <v>5.5631744649284019E-3</v>
      </c>
      <c r="AM121">
        <v>8.9371764800374714E-3</v>
      </c>
      <c r="AN121">
        <v>1.6213418136560311E-3</v>
      </c>
      <c r="AP121">
        <v>4.1840241365411132E-3</v>
      </c>
      <c r="AQ121">
        <v>7.0853653584943319E-2</v>
      </c>
      <c r="AR121">
        <v>1.14143049091652E-2</v>
      </c>
      <c r="AS121">
        <v>2.1101409818860172E-2</v>
      </c>
      <c r="AT121">
        <v>1.0985561418352222E-2</v>
      </c>
      <c r="AV121">
        <v>0.27783566489057709</v>
      </c>
      <c r="AW121">
        <v>0.68779111159486317</v>
      </c>
      <c r="AX121">
        <v>0.18241771473352639</v>
      </c>
      <c r="AY121">
        <v>1.0284327544266509</v>
      </c>
      <c r="AZ121">
        <v>0.82882009205270235</v>
      </c>
      <c r="BA121">
        <v>0.15081529643478975</v>
      </c>
      <c r="BB121">
        <v>0.57764208713602883</v>
      </c>
      <c r="BC121">
        <v>1.1002566843935517</v>
      </c>
      <c r="BD121">
        <v>0.19049066558678113</v>
      </c>
      <c r="BE121">
        <v>0.28807806653761553</v>
      </c>
      <c r="BF121">
        <v>0.17432547731406692</v>
      </c>
      <c r="BG121">
        <v>0.16839855189531164</v>
      </c>
      <c r="BH121">
        <v>0.12095759234896494</v>
      </c>
    </row>
    <row r="122" spans="1:61">
      <c r="A122" t="s">
        <v>300</v>
      </c>
      <c r="B122" t="s">
        <v>301</v>
      </c>
      <c r="C122" t="s">
        <v>595</v>
      </c>
      <c r="D122" t="s">
        <v>596</v>
      </c>
      <c r="G122">
        <v>0.39657215799224876</v>
      </c>
      <c r="H122">
        <v>0.31248270150971713</v>
      </c>
      <c r="I122">
        <v>0.35307048483598669</v>
      </c>
      <c r="J122">
        <v>0.35534818754175185</v>
      </c>
      <c r="K122">
        <v>0.32427602561071994</v>
      </c>
      <c r="L122">
        <v>0.31635043823121073</v>
      </c>
      <c r="M122">
        <v>0.24110183410533215</v>
      </c>
      <c r="N122">
        <v>0.31249259095715204</v>
      </c>
      <c r="O122">
        <v>0.24621392968095895</v>
      </c>
      <c r="P122">
        <v>0.26051519482060642</v>
      </c>
      <c r="Q122">
        <v>0.25855956780437844</v>
      </c>
      <c r="R122">
        <v>0.25018731563556784</v>
      </c>
      <c r="S122">
        <v>0.4522953019013104</v>
      </c>
      <c r="T122">
        <v>0.39410516068442336</v>
      </c>
      <c r="U122">
        <v>0.17481098634799025</v>
      </c>
      <c r="V122">
        <v>0.19341709626420722</v>
      </c>
      <c r="W122">
        <v>0.26744471953423382</v>
      </c>
      <c r="X122">
        <v>0.34590678499129918</v>
      </c>
      <c r="Y122">
        <v>0.38881068583108097</v>
      </c>
      <c r="Z122">
        <v>0.36451447574562756</v>
      </c>
      <c r="AA122">
        <v>0.29676424903127241</v>
      </c>
      <c r="AB122">
        <v>0.2944544677807398</v>
      </c>
      <c r="AC122">
        <v>0.29695500494302274</v>
      </c>
      <c r="AD122">
        <v>0.30649577078198526</v>
      </c>
      <c r="AE122">
        <v>0.28127744871427274</v>
      </c>
      <c r="AF122">
        <v>0.34150827643095749</v>
      </c>
      <c r="AG122">
        <v>0.24205434604065629</v>
      </c>
      <c r="AH122">
        <v>0.37507515016518128</v>
      </c>
      <c r="AI122">
        <v>0.46268879538045249</v>
      </c>
      <c r="AJ122">
        <v>0.44303502890956609</v>
      </c>
      <c r="AK122">
        <v>0.50486461047779763</v>
      </c>
      <c r="AL122">
        <v>0.58935732324941381</v>
      </c>
      <c r="AM122">
        <v>0.62871095815737488</v>
      </c>
      <c r="AN122">
        <v>0.60842002489154412</v>
      </c>
      <c r="AO122">
        <v>0.52263381444906243</v>
      </c>
      <c r="AP122">
        <v>0.51716261182631462</v>
      </c>
      <c r="AQ122">
        <v>0.38078829834606004</v>
      </c>
      <c r="AR122">
        <v>0.35793904033592666</v>
      </c>
      <c r="AS122">
        <v>0.36321882263130417</v>
      </c>
      <c r="AT122">
        <v>0.42281686937612967</v>
      </c>
      <c r="AU122">
        <v>0.39223251442977514</v>
      </c>
      <c r="AV122">
        <v>0.37415812120020631</v>
      </c>
      <c r="AW122">
        <v>0.44020292347073803</v>
      </c>
      <c r="AX122">
        <v>0.77734487072273928</v>
      </c>
      <c r="AY122">
        <v>0.91873905647026388</v>
      </c>
      <c r="AZ122">
        <v>1.2895845755313899</v>
      </c>
      <c r="BA122">
        <v>2.3839153731383269</v>
      </c>
      <c r="BB122">
        <v>1.8444913135921697</v>
      </c>
      <c r="BC122">
        <v>1.7372990158295343</v>
      </c>
      <c r="BD122">
        <v>2.0152494707205411</v>
      </c>
      <c r="BE122">
        <v>1.7147866100398188</v>
      </c>
      <c r="BF122">
        <v>2.3202980890424456</v>
      </c>
      <c r="BG122">
        <v>2.1981862657971476</v>
      </c>
      <c r="BH122">
        <v>1.7714749616469596</v>
      </c>
      <c r="BI122">
        <v>1.4141073221039477</v>
      </c>
    </row>
    <row r="123" spans="1:61">
      <c r="A123" t="s">
        <v>302</v>
      </c>
      <c r="B123" t="s">
        <v>303</v>
      </c>
      <c r="C123" t="s">
        <v>595</v>
      </c>
      <c r="D123" t="s">
        <v>596</v>
      </c>
      <c r="AN123">
        <v>24.940736463295245</v>
      </c>
      <c r="AO123">
        <v>32.854786235095048</v>
      </c>
      <c r="AP123">
        <v>34.546191230181336</v>
      </c>
      <c r="AQ123">
        <v>37.733597872222404</v>
      </c>
      <c r="AR123">
        <v>45.010920304546779</v>
      </c>
      <c r="AS123">
        <v>50.123791354161952</v>
      </c>
      <c r="AT123">
        <v>56.729761104361565</v>
      </c>
      <c r="AU123">
        <v>59.050228249472205</v>
      </c>
      <c r="AV123">
        <v>61.841232161395546</v>
      </c>
      <c r="AW123">
        <v>64.843126733242201</v>
      </c>
      <c r="AX123">
        <v>70.617587303973323</v>
      </c>
      <c r="AY123">
        <v>69.434999703264978</v>
      </c>
      <c r="AZ123">
        <v>66.552311674215915</v>
      </c>
      <c r="BA123">
        <v>69.254421313970411</v>
      </c>
      <c r="BB123">
        <v>70.58697783170193</v>
      </c>
      <c r="BC123">
        <v>72.778140012417822</v>
      </c>
      <c r="BD123">
        <v>72.825704404673701</v>
      </c>
      <c r="BE123">
        <v>70.55867900653034</v>
      </c>
      <c r="BF123">
        <v>76.701128544956177</v>
      </c>
      <c r="BG123">
        <v>76.627131160979275</v>
      </c>
      <c r="BH123">
        <v>68.018261221236116</v>
      </c>
      <c r="BI123">
        <v>60.735269541611224</v>
      </c>
    </row>
    <row r="124" spans="1:61">
      <c r="A124" t="s">
        <v>304</v>
      </c>
      <c r="B124" t="s">
        <v>305</v>
      </c>
      <c r="C124" t="s">
        <v>595</v>
      </c>
      <c r="D124" t="s">
        <v>596</v>
      </c>
      <c r="U124">
        <v>21.955887213586028</v>
      </c>
      <c r="V124">
        <v>17.486384499518334</v>
      </c>
      <c r="W124">
        <v>18.833571607829448</v>
      </c>
      <c r="X124">
        <v>20.07808470999748</v>
      </c>
      <c r="Y124">
        <v>33.401149608002385</v>
      </c>
      <c r="Z124">
        <v>31.976182852093217</v>
      </c>
      <c r="AA124">
        <v>27.398159176349139</v>
      </c>
      <c r="AB124">
        <v>20.502297375828267</v>
      </c>
      <c r="AC124">
        <v>18.919584180840388</v>
      </c>
      <c r="AD124">
        <v>16.26826328130425</v>
      </c>
      <c r="AE124">
        <v>11.419751275755745</v>
      </c>
      <c r="AF124">
        <v>13.561258800925019</v>
      </c>
      <c r="AG124">
        <v>13.097231876888568</v>
      </c>
      <c r="AI124">
        <v>13.106009900990315</v>
      </c>
      <c r="AJ124">
        <v>17.128549468302481</v>
      </c>
      <c r="AK124">
        <v>11.477899599872408</v>
      </c>
      <c r="AL124">
        <v>9.4873619223576213</v>
      </c>
      <c r="AM124">
        <v>4.1326433409441083</v>
      </c>
      <c r="AN124">
        <v>6.1499498706317919</v>
      </c>
      <c r="AO124">
        <v>7.0197485199430654</v>
      </c>
      <c r="AP124">
        <v>9.3478964677155005</v>
      </c>
      <c r="AQ124">
        <v>8.6027531092403198</v>
      </c>
      <c r="AR124">
        <v>8.3928845517011439</v>
      </c>
      <c r="AS124">
        <v>8.1168656385864271</v>
      </c>
      <c r="AT124">
        <v>0.13772766791295771</v>
      </c>
      <c r="AU124">
        <v>30.874328876511075</v>
      </c>
      <c r="AV124">
        <v>19.270055170857482</v>
      </c>
      <c r="AW124">
        <v>0.90464856718733677</v>
      </c>
      <c r="AX124">
        <v>18.36319505715759</v>
      </c>
      <c r="AY124">
        <v>7.1405333073106023</v>
      </c>
      <c r="AZ124">
        <v>4.3230221155879471</v>
      </c>
      <c r="BA124">
        <v>2.1069103402862734</v>
      </c>
      <c r="BB124">
        <v>4.2332353823435609</v>
      </c>
      <c r="BC124">
        <v>4.3018201055379155</v>
      </c>
      <c r="BF124">
        <v>0.97074405044996814</v>
      </c>
    </row>
    <row r="125" spans="1:61">
      <c r="A125" t="s">
        <v>306</v>
      </c>
      <c r="B125" t="s">
        <v>307</v>
      </c>
      <c r="C125" t="s">
        <v>595</v>
      </c>
      <c r="D125" t="s">
        <v>596</v>
      </c>
      <c r="AN125">
        <v>11.048914322370807</v>
      </c>
      <c r="AO125">
        <v>15.314163879925809</v>
      </c>
      <c r="AQ125">
        <v>9.1103705540513253</v>
      </c>
      <c r="AR125">
        <v>11.819788693450382</v>
      </c>
      <c r="AS125">
        <v>26.697394249376284</v>
      </c>
      <c r="AT125">
        <v>21.65834732411474</v>
      </c>
      <c r="AU125">
        <v>19.547288639752349</v>
      </c>
      <c r="AV125">
        <v>20.935584561472204</v>
      </c>
      <c r="AW125">
        <v>18.835434982661194</v>
      </c>
      <c r="AX125">
        <v>7.5309417852739244</v>
      </c>
      <c r="AY125">
        <v>18.27755755824958</v>
      </c>
      <c r="AZ125">
        <v>15.590169319091226</v>
      </c>
      <c r="BA125">
        <v>5.3204888357456772</v>
      </c>
      <c r="BB125">
        <v>6.1789385956520917</v>
      </c>
      <c r="BC125">
        <v>15.304930568027512</v>
      </c>
      <c r="BD125">
        <v>22.124211092868432</v>
      </c>
      <c r="BE125">
        <v>20.072114688136129</v>
      </c>
      <c r="BF125">
        <v>20.607610431182039</v>
      </c>
      <c r="BH125">
        <v>9.6977707687840748</v>
      </c>
      <c r="BI125">
        <v>6.7884113230930296</v>
      </c>
    </row>
    <row r="126" spans="1:61">
      <c r="A126" t="s">
        <v>308</v>
      </c>
      <c r="B126" t="s">
        <v>309</v>
      </c>
      <c r="C126" t="s">
        <v>595</v>
      </c>
      <c r="D126" t="s">
        <v>596</v>
      </c>
      <c r="G126">
        <v>6.6681477413990539E-2</v>
      </c>
      <c r="H126">
        <v>0.13582195126422109</v>
      </c>
      <c r="I126">
        <v>0.10521494268822648</v>
      </c>
      <c r="J126">
        <v>3.419751018906346E-2</v>
      </c>
      <c r="K126">
        <v>3.6649908970859145E-2</v>
      </c>
      <c r="L126">
        <v>6.4555541897594326E-3</v>
      </c>
      <c r="N126">
        <v>0.58618111326502353</v>
      </c>
      <c r="O126">
        <v>1.7219247216912907</v>
      </c>
      <c r="P126">
        <v>5.27511699919883</v>
      </c>
      <c r="Q126">
        <v>7.5069229681037518E-3</v>
      </c>
      <c r="AS126">
        <v>1.0367930592481349E-3</v>
      </c>
      <c r="AT126">
        <v>3.2104032079275607E-3</v>
      </c>
      <c r="AU126">
        <v>6.1781760411925798E-4</v>
      </c>
      <c r="AV126">
        <v>9.5729441711358003E-4</v>
      </c>
      <c r="AW126">
        <v>1.1930622143943117E-3</v>
      </c>
      <c r="AX126">
        <v>7.9885402765396511E-7</v>
      </c>
      <c r="BA126">
        <v>1.2375917543970694E-5</v>
      </c>
      <c r="BC126">
        <v>1.0359377756939384E-4</v>
      </c>
      <c r="BD126">
        <v>1.4103232169396148E-4</v>
      </c>
      <c r="BE126">
        <v>1.476316852062917E-2</v>
      </c>
      <c r="BF126">
        <v>9.0773896774651005E-4</v>
      </c>
      <c r="BG126">
        <v>3.5494124576095786E-5</v>
      </c>
      <c r="BH126">
        <v>2.9516943117244559E-5</v>
      </c>
    </row>
    <row r="127" spans="1:61">
      <c r="A127" t="s">
        <v>310</v>
      </c>
      <c r="B127" t="s">
        <v>311</v>
      </c>
      <c r="C127" t="s">
        <v>595</v>
      </c>
      <c r="D127" t="s">
        <v>596</v>
      </c>
      <c r="AX127">
        <v>1.7098896547478121E-2</v>
      </c>
      <c r="AZ127">
        <v>2.4646325232907776E-4</v>
      </c>
      <c r="BA127">
        <v>6.2904509650767576E-2</v>
      </c>
      <c r="BD127">
        <v>1.1631116353384486E-4</v>
      </c>
      <c r="BE127">
        <v>1.7195423059853312E-4</v>
      </c>
      <c r="BF127">
        <v>32.458650796706536</v>
      </c>
    </row>
    <row r="128" spans="1:61">
      <c r="A128" t="s">
        <v>312</v>
      </c>
      <c r="B128" t="s">
        <v>313</v>
      </c>
      <c r="C128" t="s">
        <v>595</v>
      </c>
      <c r="D128" t="s">
        <v>596</v>
      </c>
      <c r="Z128">
        <v>1.9687100105779099E-3</v>
      </c>
      <c r="AA128">
        <v>0</v>
      </c>
      <c r="AB128">
        <v>5.3787524826555298E-3</v>
      </c>
      <c r="AE128">
        <v>3.6951857421215666E-4</v>
      </c>
      <c r="AF128">
        <v>0</v>
      </c>
      <c r="AL128">
        <v>1.5143848387058996E-3</v>
      </c>
      <c r="AM128">
        <v>4.5240178048889824E-4</v>
      </c>
      <c r="AN128">
        <v>5.4782424874476668E-3</v>
      </c>
      <c r="AO128">
        <v>6.5415296671681653E-3</v>
      </c>
      <c r="AP128">
        <v>1.0820812295051004E-3</v>
      </c>
      <c r="AR128">
        <v>0</v>
      </c>
      <c r="AS128">
        <v>2.0971673512296903E-3</v>
      </c>
      <c r="AT128">
        <v>9.8112119586900332E-2</v>
      </c>
      <c r="AU128">
        <v>1.3773416748187399E-2</v>
      </c>
      <c r="AV128">
        <v>5.9935360702602827E-3</v>
      </c>
      <c r="AW128">
        <v>0</v>
      </c>
      <c r="AX128">
        <v>0</v>
      </c>
      <c r="AY128">
        <v>0.11096986766209475</v>
      </c>
      <c r="AZ128">
        <v>0</v>
      </c>
      <c r="BA128">
        <v>6.9741600164757554E-6</v>
      </c>
      <c r="BB128">
        <v>1.0688563685775894E-4</v>
      </c>
      <c r="BC128">
        <v>3.3040556457037103E-3</v>
      </c>
      <c r="BD128">
        <v>6.593757732806578E-3</v>
      </c>
    </row>
    <row r="129" spans="1:61">
      <c r="A129" t="s">
        <v>314</v>
      </c>
      <c r="B129" t="s">
        <v>315</v>
      </c>
      <c r="C129" t="s">
        <v>595</v>
      </c>
      <c r="D129" t="s">
        <v>596</v>
      </c>
      <c r="G129">
        <v>4.8544205157268348</v>
      </c>
      <c r="H129">
        <v>2.9758339356385961</v>
      </c>
      <c r="I129">
        <v>2.0972723658845251</v>
      </c>
      <c r="J129">
        <v>1.0843721987211936</v>
      </c>
      <c r="K129">
        <v>0.60330174802988856</v>
      </c>
      <c r="L129">
        <v>0.55341029812172116</v>
      </c>
      <c r="M129">
        <v>0.50454985653667239</v>
      </c>
      <c r="N129">
        <v>0.78408174031349998</v>
      </c>
      <c r="O129">
        <v>1.0559989068220701</v>
      </c>
      <c r="P129">
        <v>1.0638920483977676</v>
      </c>
      <c r="Q129">
        <v>1.124749395740384</v>
      </c>
      <c r="R129">
        <v>1.1018862606188018</v>
      </c>
      <c r="S129">
        <v>2.4195280500727825</v>
      </c>
      <c r="T129">
        <v>2.05420901688785</v>
      </c>
      <c r="U129">
        <v>1.8797583536517153</v>
      </c>
      <c r="V129">
        <v>1.1695091820195151</v>
      </c>
      <c r="W129">
        <v>0.32097815758327275</v>
      </c>
      <c r="X129">
        <v>0.12089102199926662</v>
      </c>
      <c r="Y129">
        <v>0.19058247813982851</v>
      </c>
      <c r="Z129">
        <v>0.74916845345541871</v>
      </c>
      <c r="AA129">
        <v>1.3065538177846412</v>
      </c>
      <c r="AB129">
        <v>2.194173443210703</v>
      </c>
      <c r="AC129">
        <v>2.7510750154573955</v>
      </c>
      <c r="AD129">
        <v>3.0677992005790164</v>
      </c>
      <c r="AE129">
        <v>1.7807903014980653</v>
      </c>
      <c r="AF129">
        <v>1.5258637011755525</v>
      </c>
      <c r="AG129">
        <v>0.92467664665652227</v>
      </c>
      <c r="AH129">
        <v>1.0470586870186007</v>
      </c>
      <c r="AI129">
        <v>1.0110307232235836</v>
      </c>
      <c r="AJ129">
        <v>2.0519892289288526</v>
      </c>
      <c r="AK129">
        <v>2.2053190625791181</v>
      </c>
      <c r="AL129">
        <v>2.2101994380385266</v>
      </c>
      <c r="AM129">
        <v>1.7922508372254791</v>
      </c>
      <c r="AN129">
        <v>1.9824494901668572</v>
      </c>
      <c r="AO129">
        <v>3.1018353997220549</v>
      </c>
      <c r="AP129">
        <v>4.1109476628882247</v>
      </c>
      <c r="AQ129">
        <v>3.6646447840861005</v>
      </c>
      <c r="AR129">
        <v>4.1010394035374773</v>
      </c>
      <c r="AS129">
        <v>5.4647778219450238</v>
      </c>
      <c r="AT129">
        <v>5.3381887103382413</v>
      </c>
      <c r="AU129">
        <v>4.024461288816263</v>
      </c>
      <c r="AV129">
        <v>3.5387404301225818</v>
      </c>
      <c r="AW129">
        <v>4.1212329758042214</v>
      </c>
      <c r="AX129">
        <v>5.4626444652801913</v>
      </c>
      <c r="AY129">
        <v>6.3469355907601663</v>
      </c>
      <c r="AZ129">
        <v>6.5306117371978347</v>
      </c>
      <c r="BA129">
        <v>8.9934207796979369</v>
      </c>
      <c r="BB129">
        <v>6.4301450552676709</v>
      </c>
      <c r="BC129">
        <v>6.8763289228673656</v>
      </c>
      <c r="BD129">
        <v>9.4202957507916061</v>
      </c>
      <c r="BE129">
        <v>10.390345025616949</v>
      </c>
      <c r="BF129">
        <v>9.539521522922799</v>
      </c>
      <c r="BG129">
        <v>9.0077061721123695</v>
      </c>
      <c r="BH129">
        <v>6.1677648144345589</v>
      </c>
    </row>
    <row r="130" spans="1:61">
      <c r="A130" t="s">
        <v>316</v>
      </c>
      <c r="B130" t="s">
        <v>317</v>
      </c>
      <c r="C130" t="s">
        <v>595</v>
      </c>
      <c r="D130" t="s">
        <v>596</v>
      </c>
      <c r="O130">
        <v>94.001911575046009</v>
      </c>
      <c r="P130">
        <v>94.585775479960603</v>
      </c>
      <c r="Q130">
        <v>93.566899622067652</v>
      </c>
      <c r="R130">
        <v>92.348358866288748</v>
      </c>
      <c r="S130">
        <v>94.589606007670469</v>
      </c>
      <c r="T130">
        <v>91.525741902652925</v>
      </c>
      <c r="U130">
        <v>89.76623337152526</v>
      </c>
      <c r="V130">
        <v>88.359035195926623</v>
      </c>
      <c r="W130">
        <v>88.551099071981184</v>
      </c>
      <c r="X130">
        <v>89.752426503181994</v>
      </c>
      <c r="Y130">
        <v>88.851389171598342</v>
      </c>
      <c r="Z130">
        <v>83.600100038692432</v>
      </c>
      <c r="AA130">
        <v>75.64603103339887</v>
      </c>
      <c r="AB130">
        <v>79.089721451065671</v>
      </c>
      <c r="AC130">
        <v>82.77825927326522</v>
      </c>
      <c r="AE130">
        <v>0.2789459987331277</v>
      </c>
      <c r="AF130">
        <v>0.23507966669690894</v>
      </c>
      <c r="AG130">
        <v>0.1927350465805161</v>
      </c>
      <c r="AH130">
        <v>3.0489860325891662</v>
      </c>
      <c r="AI130">
        <v>92.621013712124736</v>
      </c>
      <c r="AJ130">
        <v>80.355132635908305</v>
      </c>
      <c r="AK130">
        <v>94.540350546510041</v>
      </c>
      <c r="AL130">
        <v>95.068154111495673</v>
      </c>
      <c r="AM130">
        <v>93.870557055966643</v>
      </c>
      <c r="AN130">
        <v>94.676269589924686</v>
      </c>
      <c r="AO130">
        <v>95.224412316807388</v>
      </c>
      <c r="AP130">
        <v>84.825909987054487</v>
      </c>
      <c r="AQ130">
        <v>79.261362376085927</v>
      </c>
      <c r="AR130">
        <v>78.802552596895239</v>
      </c>
      <c r="AS130">
        <v>94.305488074866446</v>
      </c>
      <c r="AT130">
        <v>93.230433128487846</v>
      </c>
      <c r="AU130">
        <v>92.498620410542173</v>
      </c>
      <c r="AV130">
        <v>93.456560931314883</v>
      </c>
      <c r="AW130">
        <v>94.598596572397042</v>
      </c>
      <c r="AY130">
        <v>96.470163766125921</v>
      </c>
      <c r="AZ130">
        <v>96.307021126015016</v>
      </c>
      <c r="BA130">
        <v>96.491063376989018</v>
      </c>
      <c r="BB130">
        <v>93.208222768283349</v>
      </c>
      <c r="BC130">
        <v>92.75228429408989</v>
      </c>
      <c r="BD130">
        <v>94.847840210287714</v>
      </c>
      <c r="BF130">
        <v>94.221156929357051</v>
      </c>
      <c r="BG130">
        <v>95.222108602123853</v>
      </c>
      <c r="BH130">
        <v>89.111484989764577</v>
      </c>
    </row>
    <row r="131" spans="1:61">
      <c r="A131" t="s">
        <v>318</v>
      </c>
      <c r="B131" t="s">
        <v>319</v>
      </c>
      <c r="C131" t="s">
        <v>595</v>
      </c>
      <c r="D131" t="s">
        <v>596</v>
      </c>
      <c r="G131">
        <v>11.67831587658994</v>
      </c>
      <c r="H131">
        <v>11.707012392246098</v>
      </c>
      <c r="I131">
        <v>11.268796153119021</v>
      </c>
      <c r="J131">
        <v>10.986849211832116</v>
      </c>
      <c r="K131">
        <v>15.340513881766167</v>
      </c>
      <c r="L131">
        <v>10.958636588950972</v>
      </c>
      <c r="M131">
        <v>10.058148845438751</v>
      </c>
      <c r="N131">
        <v>10.254322757480109</v>
      </c>
      <c r="O131">
        <v>10.019493083503244</v>
      </c>
      <c r="P131">
        <v>9.904930224689366</v>
      </c>
      <c r="Q131">
        <v>9.5650035007915442</v>
      </c>
      <c r="R131">
        <v>10.503814674038157</v>
      </c>
      <c r="S131">
        <v>12.57659527316352</v>
      </c>
      <c r="T131">
        <v>16.98406467529573</v>
      </c>
      <c r="U131">
        <v>16.708110132639415</v>
      </c>
      <c r="V131">
        <v>19.066399343427918</v>
      </c>
      <c r="W131">
        <v>21.244132691244708</v>
      </c>
      <c r="X131">
        <v>27.207837464151268</v>
      </c>
      <c r="Y131">
        <v>37.069705636109653</v>
      </c>
      <c r="Z131">
        <v>40.615168701464306</v>
      </c>
      <c r="AA131">
        <v>43.546749107165461</v>
      </c>
      <c r="AB131">
        <v>38.335209254252995</v>
      </c>
      <c r="AC131">
        <v>37.72952793126646</v>
      </c>
      <c r="AD131">
        <v>36.059510539009118</v>
      </c>
      <c r="AE131">
        <v>23.036329187285727</v>
      </c>
      <c r="AF131">
        <v>27.621705519557725</v>
      </c>
      <c r="AG131">
        <v>22.682688865367819</v>
      </c>
      <c r="AH131">
        <v>23.691184019462234</v>
      </c>
      <c r="AI131">
        <v>26.108160608429387</v>
      </c>
      <c r="AJ131">
        <v>21.89403446911939</v>
      </c>
      <c r="AK131">
        <v>17.264636850123349</v>
      </c>
      <c r="AL131">
        <v>15.778704420760839</v>
      </c>
      <c r="AM131">
        <v>14.443898382126633</v>
      </c>
      <c r="AN131">
        <v>13.943724722380177</v>
      </c>
      <c r="AO131">
        <v>15.748041871123515</v>
      </c>
      <c r="AP131">
        <v>14.18831794743009</v>
      </c>
      <c r="AQ131">
        <v>11.581747091972316</v>
      </c>
      <c r="AR131">
        <v>13.976291310660487</v>
      </c>
      <c r="AS131">
        <v>17.103653283236998</v>
      </c>
      <c r="AT131">
        <v>16.200834466576261</v>
      </c>
      <c r="AU131">
        <v>16.568392936425457</v>
      </c>
      <c r="AV131">
        <v>17.830029355204505</v>
      </c>
      <c r="AW131">
        <v>18.243088546910148</v>
      </c>
      <c r="AX131">
        <v>20.441101908705313</v>
      </c>
      <c r="AY131">
        <v>21.308016980490525</v>
      </c>
      <c r="AZ131">
        <v>14.778138783425888</v>
      </c>
      <c r="BA131">
        <v>22.839269346389365</v>
      </c>
      <c r="BB131">
        <v>21.105443088966581</v>
      </c>
      <c r="BC131">
        <v>21.895728173341151</v>
      </c>
      <c r="BD131">
        <v>21.024076956460764</v>
      </c>
      <c r="BE131">
        <v>23.253131547020633</v>
      </c>
      <c r="BF131">
        <v>21.710567271555934</v>
      </c>
      <c r="BG131">
        <v>13.969498585760174</v>
      </c>
      <c r="BH131">
        <v>9.9246497001603977</v>
      </c>
      <c r="BI131">
        <v>5.8435726736401419</v>
      </c>
    </row>
    <row r="132" spans="1:61">
      <c r="A132" t="s">
        <v>320</v>
      </c>
      <c r="B132" t="s">
        <v>321</v>
      </c>
      <c r="C132" t="s">
        <v>595</v>
      </c>
      <c r="D132" t="s">
        <v>596</v>
      </c>
      <c r="G132">
        <v>491.65929963037911</v>
      </c>
      <c r="H132">
        <v>722.76278255381601</v>
      </c>
      <c r="I132">
        <v>390.45769945990213</v>
      </c>
      <c r="J132">
        <v>449.7151434176194</v>
      </c>
      <c r="K132">
        <v>385.26951105457579</v>
      </c>
      <c r="L132">
        <v>222.79459147694044</v>
      </c>
      <c r="M132">
        <v>76.679062579915609</v>
      </c>
      <c r="N132">
        <v>254.24198746287067</v>
      </c>
      <c r="O132">
        <v>359.25613720584522</v>
      </c>
      <c r="P132">
        <v>270.53867560420127</v>
      </c>
      <c r="Q132">
        <v>342.63853725796804</v>
      </c>
      <c r="R132">
        <v>208.68811130022129</v>
      </c>
      <c r="S132">
        <v>64.107540668067969</v>
      </c>
    </row>
    <row r="133" spans="1:61">
      <c r="A133" t="s">
        <v>322</v>
      </c>
      <c r="B133" t="s">
        <v>323</v>
      </c>
      <c r="C133" t="s">
        <v>595</v>
      </c>
      <c r="D133" t="s">
        <v>596</v>
      </c>
      <c r="L133">
        <v>0.1606862170131253</v>
      </c>
      <c r="M133">
        <v>0.32777339800449595</v>
      </c>
      <c r="N133">
        <v>0.21526463786397559</v>
      </c>
      <c r="O133">
        <v>0.13653616865647306</v>
      </c>
      <c r="P133">
        <v>0.15151150144155467</v>
      </c>
      <c r="Q133">
        <v>0.35832239361694357</v>
      </c>
      <c r="R133">
        <v>0.47215065030098158</v>
      </c>
      <c r="V133">
        <v>6.6848638415417078E-2</v>
      </c>
      <c r="AP133">
        <v>8.9244947776639119E-2</v>
      </c>
      <c r="AQ133">
        <v>7.3324698110340314E-2</v>
      </c>
      <c r="AR133">
        <v>5.5512905170970066E-2</v>
      </c>
      <c r="AS133">
        <v>0.23424026613503712</v>
      </c>
      <c r="AT133">
        <v>0.17949924564550118</v>
      </c>
      <c r="AU133">
        <v>0.51956602300049082</v>
      </c>
      <c r="AV133">
        <v>0.31894005466894887</v>
      </c>
      <c r="AW133">
        <v>0.30760615672572039</v>
      </c>
      <c r="AX133">
        <v>0.37662599060481905</v>
      </c>
      <c r="AY133">
        <v>0.37023898117401255</v>
      </c>
      <c r="AZ133">
        <v>0.24774106135648169</v>
      </c>
      <c r="BA133">
        <v>0.37155275699657536</v>
      </c>
      <c r="BB133">
        <v>0.46152227480048225</v>
      </c>
      <c r="BC133">
        <v>0.17030999997785967</v>
      </c>
      <c r="BD133">
        <v>0.1381664631372167</v>
      </c>
      <c r="BE133">
        <v>2.9414794851270782</v>
      </c>
      <c r="BF133">
        <v>9.9732969932054427</v>
      </c>
      <c r="BG133">
        <v>1.0974922865757251</v>
      </c>
    </row>
    <row r="134" spans="1:61">
      <c r="A134" t="s">
        <v>324</v>
      </c>
      <c r="B134" t="s">
        <v>325</v>
      </c>
      <c r="C134" t="s">
        <v>595</v>
      </c>
      <c r="D134" t="s">
        <v>596</v>
      </c>
      <c r="L134">
        <v>1.3860983508857068E-2</v>
      </c>
      <c r="O134">
        <v>2.0218288078504235E-3</v>
      </c>
      <c r="P134">
        <v>4.8117271017192277E-4</v>
      </c>
      <c r="Q134">
        <v>4.3470273252536898E-2</v>
      </c>
      <c r="R134">
        <v>1.0668370789342943E-2</v>
      </c>
      <c r="S134">
        <v>5.4421829765004356E-2</v>
      </c>
      <c r="T134">
        <v>4.2574532085290002E-2</v>
      </c>
      <c r="U134">
        <v>5.7197301257078621E-2</v>
      </c>
      <c r="V134">
        <v>1.971274780577896E-3</v>
      </c>
      <c r="W134">
        <v>6.5305263158844879E-3</v>
      </c>
      <c r="X134">
        <v>1.8006926203328081E-3</v>
      </c>
      <c r="Y134">
        <v>1.1637306887717853</v>
      </c>
      <c r="Z134">
        <v>6.6711072982398159E-2</v>
      </c>
      <c r="AA134">
        <v>1.568229282204546</v>
      </c>
      <c r="AB134">
        <v>0.12146865119205255</v>
      </c>
      <c r="AC134">
        <v>4.1566117606147918E-3</v>
      </c>
    </row>
    <row r="135" spans="1:61">
      <c r="A135" t="s">
        <v>326</v>
      </c>
      <c r="B135" t="s">
        <v>327</v>
      </c>
      <c r="C135" t="s">
        <v>595</v>
      </c>
      <c r="D135" t="s">
        <v>596</v>
      </c>
      <c r="G135">
        <v>95.819621074759723</v>
      </c>
      <c r="H135">
        <v>98.717464177731046</v>
      </c>
      <c r="I135">
        <v>99.165738760524491</v>
      </c>
      <c r="J135">
        <v>99.403754507530152</v>
      </c>
      <c r="K135">
        <v>99.622283130382456</v>
      </c>
      <c r="L135">
        <v>99.783699660108354</v>
      </c>
      <c r="M135">
        <v>99.876945697176382</v>
      </c>
      <c r="N135">
        <v>99.882486492010145</v>
      </c>
      <c r="O135">
        <v>99.917595524625284</v>
      </c>
      <c r="P135">
        <v>99.945134624259708</v>
      </c>
      <c r="Q135">
        <v>99.770574102823034</v>
      </c>
      <c r="R135">
        <v>99.768539438748576</v>
      </c>
      <c r="S135">
        <v>99.968516211296475</v>
      </c>
      <c r="T135">
        <v>99.993695474800617</v>
      </c>
      <c r="U135">
        <v>99.999848870522513</v>
      </c>
      <c r="V135">
        <v>99.997717245773373</v>
      </c>
      <c r="W135">
        <v>99.720364359491768</v>
      </c>
      <c r="X135">
        <v>99.568497939009504</v>
      </c>
      <c r="Y135">
        <v>99.999999931537133</v>
      </c>
      <c r="Z135">
        <v>99.628850392876501</v>
      </c>
      <c r="AB135">
        <v>98.79747326717137</v>
      </c>
      <c r="AC135">
        <v>98.423402363119067</v>
      </c>
      <c r="AD135">
        <v>98.535165524000647</v>
      </c>
      <c r="AE135">
        <v>98.643407022641256</v>
      </c>
      <c r="AF135">
        <v>96.844836010929598</v>
      </c>
      <c r="AG135">
        <v>93.875665957032624</v>
      </c>
      <c r="AH135">
        <v>95.272762135521475</v>
      </c>
      <c r="AJ135">
        <v>95.415711475266093</v>
      </c>
      <c r="AP135">
        <v>94.780225482173563</v>
      </c>
      <c r="AQ135">
        <v>92.612641470659383</v>
      </c>
      <c r="AZ135">
        <v>96.624723293698366</v>
      </c>
      <c r="BA135">
        <v>96.737703917253995</v>
      </c>
      <c r="BB135">
        <v>97.893904895753181</v>
      </c>
      <c r="BC135">
        <v>97.718160605715099</v>
      </c>
    </row>
    <row r="136" spans="1:61">
      <c r="A136" t="s">
        <v>328</v>
      </c>
      <c r="B136" t="s">
        <v>329</v>
      </c>
      <c r="C136" t="s">
        <v>595</v>
      </c>
      <c r="D136" t="s">
        <v>596</v>
      </c>
      <c r="R136">
        <v>3.0467702672720624E-3</v>
      </c>
      <c r="S136">
        <v>1.2552013400667498E-2</v>
      </c>
      <c r="T136">
        <v>2.2251367767976761E-4</v>
      </c>
      <c r="U136">
        <v>0</v>
      </c>
      <c r="V136">
        <v>8.7419019027477982E-5</v>
      </c>
      <c r="W136">
        <v>1.2086957926629022E-5</v>
      </c>
      <c r="X136">
        <v>0</v>
      </c>
      <c r="Y136">
        <v>5.3201197563402932E-3</v>
      </c>
      <c r="Z136">
        <v>0</v>
      </c>
      <c r="AA136">
        <v>0</v>
      </c>
      <c r="AB136">
        <v>0</v>
      </c>
      <c r="AD136">
        <v>0</v>
      </c>
      <c r="AE136">
        <v>0</v>
      </c>
      <c r="AF136">
        <v>0</v>
      </c>
      <c r="AG136">
        <v>0</v>
      </c>
      <c r="AH136">
        <v>2.8704753128215289E-6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1.4383174640052954E-4</v>
      </c>
      <c r="AP136">
        <v>8.1566078595837472E-4</v>
      </c>
      <c r="AQ136">
        <v>1.147797075969558E-3</v>
      </c>
      <c r="AR136">
        <v>0</v>
      </c>
      <c r="AS136">
        <v>5.3051360271940051E-3</v>
      </c>
      <c r="AT136">
        <v>5.769330767121688E-4</v>
      </c>
      <c r="AU136">
        <v>4.6577972270828922E-6</v>
      </c>
      <c r="AV136">
        <v>0</v>
      </c>
      <c r="AW136">
        <v>0</v>
      </c>
      <c r="AX136">
        <v>1.0053586373177052E-3</v>
      </c>
      <c r="AY136">
        <v>1.6434659249182782E-3</v>
      </c>
      <c r="AZ136">
        <v>9.8846095276121267E-3</v>
      </c>
      <c r="BA136">
        <v>2.4532522199285037E-2</v>
      </c>
      <c r="BG136">
        <v>0.22541366986577868</v>
      </c>
    </row>
    <row r="137" spans="1:61">
      <c r="A137" t="s">
        <v>330</v>
      </c>
      <c r="B137" t="s">
        <v>331</v>
      </c>
      <c r="C137" t="s">
        <v>595</v>
      </c>
      <c r="D137" t="s">
        <v>596</v>
      </c>
      <c r="G137">
        <v>10.662469340776957</v>
      </c>
      <c r="H137">
        <v>10.701917238601279</v>
      </c>
      <c r="I137">
        <v>10.29255114267435</v>
      </c>
      <c r="J137">
        <v>10.061035204710205</v>
      </c>
      <c r="L137">
        <v>10.030095027523604</v>
      </c>
      <c r="M137">
        <v>10.094913294967297</v>
      </c>
      <c r="N137">
        <v>10.261632940874406</v>
      </c>
      <c r="O137">
        <v>9.9698910476998908</v>
      </c>
      <c r="P137">
        <v>9.873915964286395</v>
      </c>
      <c r="Q137">
        <v>9.5926151521244059</v>
      </c>
      <c r="R137">
        <v>10.56728170567211</v>
      </c>
      <c r="S137">
        <v>12.565080320743492</v>
      </c>
      <c r="T137">
        <v>16.489517026361927</v>
      </c>
      <c r="U137">
        <v>16.330025124243189</v>
      </c>
      <c r="V137">
        <v>18.498052847578158</v>
      </c>
      <c r="W137">
        <v>20.345787412029381</v>
      </c>
      <c r="X137">
        <v>25.689978088965706</v>
      </c>
      <c r="Y137">
        <v>34.527098781733223</v>
      </c>
      <c r="Z137">
        <v>37.693367130933133</v>
      </c>
      <c r="AA137">
        <v>40.400161747921395</v>
      </c>
      <c r="AB137">
        <v>35.641470688902352</v>
      </c>
      <c r="AC137">
        <v>35.018415989238868</v>
      </c>
      <c r="AD137">
        <v>33.415910870970876</v>
      </c>
      <c r="AE137">
        <v>21.603502740427942</v>
      </c>
      <c r="AF137">
        <v>25.733366371572217</v>
      </c>
      <c r="AG137">
        <v>21.1331811187029</v>
      </c>
      <c r="AH137">
        <v>22.029509032335838</v>
      </c>
      <c r="AI137">
        <v>24.292625851043905</v>
      </c>
      <c r="AJ137">
        <v>20.523160468913467</v>
      </c>
      <c r="AK137">
        <v>16.353753617064552</v>
      </c>
      <c r="AL137">
        <v>14.899249637355407</v>
      </c>
      <c r="AM137">
        <v>13.615689163033831</v>
      </c>
      <c r="AN137">
        <v>13.147806067053734</v>
      </c>
      <c r="AO137">
        <v>14.834574380867728</v>
      </c>
      <c r="AP137">
        <v>13.374055659782476</v>
      </c>
      <c r="AQ137">
        <v>10.992654845738505</v>
      </c>
      <c r="AR137">
        <v>13.257134794331776</v>
      </c>
      <c r="AS137">
        <v>16.269501691597466</v>
      </c>
      <c r="AT137">
        <v>15.291316325894726</v>
      </c>
      <c r="AU137">
        <v>15.7290721584989</v>
      </c>
      <c r="AV137">
        <v>17.016669965231269</v>
      </c>
      <c r="AW137">
        <v>17.340705936177333</v>
      </c>
      <c r="AX137">
        <v>19.510552857312771</v>
      </c>
      <c r="AY137">
        <v>20.319527218141161</v>
      </c>
      <c r="AZ137">
        <v>14.240660457366156</v>
      </c>
      <c r="BA137">
        <v>21.587318565861871</v>
      </c>
      <c r="BB137">
        <v>20.028899288048102</v>
      </c>
      <c r="BC137">
        <v>20.547795440999618</v>
      </c>
      <c r="BD137">
        <v>19.171171683962132</v>
      </c>
      <c r="BE137">
        <v>21.19014930670803</v>
      </c>
      <c r="BF137">
        <v>19.782828768054166</v>
      </c>
      <c r="BG137">
        <v>12.670329352391919</v>
      </c>
      <c r="BH137">
        <v>8.9964834350263878</v>
      </c>
    </row>
    <row r="138" spans="1:61">
      <c r="A138" t="s">
        <v>332</v>
      </c>
      <c r="B138" t="s">
        <v>333</v>
      </c>
      <c r="C138" t="s">
        <v>595</v>
      </c>
      <c r="D138" t="s">
        <v>596</v>
      </c>
      <c r="O138">
        <v>12.483741819947866</v>
      </c>
      <c r="W138">
        <v>31.811575753003876</v>
      </c>
      <c r="AZ138">
        <v>51.789320372303813</v>
      </c>
      <c r="BB138">
        <v>56.64442670997289</v>
      </c>
      <c r="BC138">
        <v>52.345581671482933</v>
      </c>
      <c r="BD138">
        <v>52.565357710104685</v>
      </c>
    </row>
    <row r="139" spans="1:61">
      <c r="A139" t="s">
        <v>334</v>
      </c>
      <c r="B139" t="s">
        <v>335</v>
      </c>
      <c r="C139" t="s">
        <v>595</v>
      </c>
      <c r="D139" t="s">
        <v>596</v>
      </c>
    </row>
    <row r="140" spans="1:61">
      <c r="A140" t="s">
        <v>336</v>
      </c>
      <c r="B140" t="s">
        <v>337</v>
      </c>
      <c r="C140" t="s">
        <v>595</v>
      </c>
      <c r="D140" t="s">
        <v>596</v>
      </c>
    </row>
    <row r="141" spans="1:61">
      <c r="A141" t="s">
        <v>338</v>
      </c>
      <c r="B141" t="s">
        <v>339</v>
      </c>
      <c r="C141" t="s">
        <v>595</v>
      </c>
      <c r="D141" t="s">
        <v>596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0.25516900890411953</v>
      </c>
      <c r="Q141">
        <v>0.43572418727776979</v>
      </c>
      <c r="S141">
        <v>7.5062770674640413</v>
      </c>
      <c r="T141">
        <v>4.6497892381816792E-2</v>
      </c>
      <c r="U141">
        <v>0.49399253843430396</v>
      </c>
      <c r="V141">
        <v>0.38199099197412778</v>
      </c>
      <c r="W141">
        <v>5.8836188776684155</v>
      </c>
      <c r="X141">
        <v>9.6870105904601029</v>
      </c>
      <c r="Y141">
        <v>15.39680642708309</v>
      </c>
      <c r="Z141">
        <v>12.87614079687906</v>
      </c>
      <c r="AA141">
        <v>13.138410570532855</v>
      </c>
      <c r="AB141">
        <v>9.3099020856392265</v>
      </c>
      <c r="AC141">
        <v>8.7914933506490858</v>
      </c>
      <c r="AD141">
        <v>8.9984717945042334</v>
      </c>
      <c r="AE141">
        <v>5.8220393906928383</v>
      </c>
      <c r="AF141">
        <v>4.9021813481459713</v>
      </c>
      <c r="AG141">
        <v>0.77106452151818605</v>
      </c>
      <c r="AH141">
        <v>0.95602370923885105</v>
      </c>
      <c r="AI141">
        <v>0.69862351497099884</v>
      </c>
      <c r="AJ141">
        <v>0.42092582600625417</v>
      </c>
      <c r="AK141">
        <v>4.7999078717988867E-4</v>
      </c>
      <c r="AL141">
        <v>4.214261913470959E-2</v>
      </c>
      <c r="AM141">
        <v>0.22333402524527868</v>
      </c>
      <c r="AR141">
        <v>3.9214727351277824E-2</v>
      </c>
      <c r="AS141">
        <v>6.1756340818598749E-3</v>
      </c>
      <c r="AT141">
        <v>1.1269490547441703E-2</v>
      </c>
      <c r="AU141">
        <v>1.0078899249239869E-2</v>
      </c>
      <c r="AV141">
        <v>1.934559151881305E-2</v>
      </c>
      <c r="AW141">
        <v>0.15063084995724743</v>
      </c>
      <c r="AX141">
        <v>8.6338710104674476E-3</v>
      </c>
      <c r="AY141">
        <v>1.0782172269512183E-2</v>
      </c>
      <c r="AZ141">
        <v>3.0507847549752179E-2</v>
      </c>
      <c r="BA141">
        <v>2.3079753265938242E-2</v>
      </c>
      <c r="BB141">
        <v>3.1192367928292081E-2</v>
      </c>
      <c r="BC141">
        <v>0.15888460614879965</v>
      </c>
      <c r="BD141">
        <v>0.44479810364368322</v>
      </c>
      <c r="BE141">
        <v>0.36760738947128713</v>
      </c>
      <c r="BF141">
        <v>0.32295097048926485</v>
      </c>
      <c r="BG141">
        <v>2.6541885721376213</v>
      </c>
      <c r="BH141">
        <v>1.815616232912926</v>
      </c>
    </row>
    <row r="142" spans="1:61">
      <c r="A142" t="s">
        <v>340</v>
      </c>
      <c r="B142" t="s">
        <v>341</v>
      </c>
      <c r="C142" t="s">
        <v>595</v>
      </c>
      <c r="D142" t="s">
        <v>596</v>
      </c>
      <c r="G142">
        <v>10.471610268457843</v>
      </c>
      <c r="L142">
        <v>13.252188828217841</v>
      </c>
      <c r="M142">
        <v>12.765190356921295</v>
      </c>
      <c r="N142">
        <v>17.101671557509633</v>
      </c>
      <c r="O142">
        <v>16.122224398857448</v>
      </c>
      <c r="P142">
        <v>19.349722416724308</v>
      </c>
      <c r="Q142">
        <v>23.488699163884572</v>
      </c>
      <c r="R142">
        <v>24.577995173962442</v>
      </c>
      <c r="S142">
        <v>31.459300697468734</v>
      </c>
      <c r="T142">
        <v>31.601137347956598</v>
      </c>
      <c r="U142">
        <v>30.955420044190571</v>
      </c>
      <c r="V142">
        <v>30.065846894113509</v>
      </c>
      <c r="W142">
        <v>31.909550216926128</v>
      </c>
      <c r="X142">
        <v>34.324218206063073</v>
      </c>
      <c r="Y142">
        <v>30.30953649669928</v>
      </c>
      <c r="Z142">
        <v>38.462657317518172</v>
      </c>
      <c r="AB142">
        <v>40.326575345263358</v>
      </c>
      <c r="AC142">
        <v>38.94008212257512</v>
      </c>
      <c r="AD142">
        <v>34.892049450160201</v>
      </c>
      <c r="AE142">
        <v>29.930686115154391</v>
      </c>
      <c r="AF142">
        <v>28.048625424404005</v>
      </c>
      <c r="AI142">
        <v>22.220551009060049</v>
      </c>
      <c r="AJ142">
        <v>29.313496028680003</v>
      </c>
      <c r="AN142">
        <v>13.062986559231105</v>
      </c>
      <c r="AO142">
        <v>21.25347809063334</v>
      </c>
      <c r="AP142">
        <v>20.250244878685482</v>
      </c>
      <c r="AQ142">
        <v>18.22249405445293</v>
      </c>
      <c r="AR142">
        <v>20.185074250751526</v>
      </c>
      <c r="AS142">
        <v>23.078024923632196</v>
      </c>
      <c r="AT142">
        <v>23.430659962175302</v>
      </c>
      <c r="AU142">
        <v>22.486569753305474</v>
      </c>
      <c r="AV142">
        <v>23.462806519903808</v>
      </c>
      <c r="AW142">
        <v>16.657646213074184</v>
      </c>
      <c r="AX142">
        <v>18.45678196354093</v>
      </c>
      <c r="AY142">
        <v>27.018853510575845</v>
      </c>
      <c r="AZ142">
        <v>29.732412847298953</v>
      </c>
      <c r="BA142">
        <v>27.387284603342088</v>
      </c>
      <c r="BB142">
        <v>28.452087320559592</v>
      </c>
      <c r="BC142">
        <v>29.26347087333103</v>
      </c>
      <c r="BD142">
        <v>30.700438105831061</v>
      </c>
      <c r="BE142">
        <v>30.106406426099284</v>
      </c>
      <c r="BF142">
        <v>30.152882524034304</v>
      </c>
      <c r="BG142">
        <v>29.071523603322301</v>
      </c>
      <c r="BH142">
        <v>18.213780337516429</v>
      </c>
    </row>
    <row r="143" spans="1:61">
      <c r="A143" t="s">
        <v>342</v>
      </c>
      <c r="B143" t="s">
        <v>343</v>
      </c>
      <c r="C143" t="s">
        <v>595</v>
      </c>
      <c r="D143" t="s">
        <v>596</v>
      </c>
      <c r="AC143">
        <v>29.52127309555987</v>
      </c>
      <c r="AD143">
        <v>30.240845428661988</v>
      </c>
      <c r="AE143">
        <v>19.822859593400079</v>
      </c>
      <c r="AF143">
        <v>20.169316673232423</v>
      </c>
      <c r="AG143">
        <v>15.677498460439592</v>
      </c>
      <c r="AH143">
        <v>15.224941242534731</v>
      </c>
      <c r="AI143">
        <v>16.170479996577317</v>
      </c>
      <c r="AJ143">
        <v>16.910096995973877</v>
      </c>
      <c r="AK143">
        <v>11.009957280713254</v>
      </c>
      <c r="AL143">
        <v>10.104899030308227</v>
      </c>
      <c r="AM143">
        <v>8.8929381859476138</v>
      </c>
      <c r="AN143">
        <v>9.2249873131401952</v>
      </c>
      <c r="AO143">
        <v>14.997930420404414</v>
      </c>
      <c r="AP143">
        <v>17.266302013519851</v>
      </c>
      <c r="AQ143">
        <v>15.344028826282273</v>
      </c>
      <c r="AR143">
        <v>15.721542468433396</v>
      </c>
      <c r="AS143">
        <v>19.190262762675129</v>
      </c>
      <c r="AT143">
        <v>19.001721002233538</v>
      </c>
      <c r="AU143">
        <v>18.494348853426608</v>
      </c>
      <c r="AV143">
        <v>18.358094171982657</v>
      </c>
      <c r="AW143">
        <v>18.213547453182624</v>
      </c>
      <c r="AX143">
        <v>19.915724747933346</v>
      </c>
      <c r="AY143">
        <v>21.713467101937386</v>
      </c>
      <c r="AZ143">
        <v>20.470043882966554</v>
      </c>
      <c r="BA143">
        <v>22.257239977604932</v>
      </c>
      <c r="BB143">
        <v>21.902131642217231</v>
      </c>
      <c r="BC143">
        <v>23.039926071780922</v>
      </c>
      <c r="BD143">
        <v>22.669134157299645</v>
      </c>
      <c r="BE143">
        <v>22.277774104562837</v>
      </c>
      <c r="BF143">
        <v>22.094201759795229</v>
      </c>
      <c r="BG143">
        <v>20.374449247789759</v>
      </c>
      <c r="BH143">
        <v>16.338633916820697</v>
      </c>
    </row>
    <row r="144" spans="1:61">
      <c r="A144" t="s">
        <v>344</v>
      </c>
      <c r="B144" t="s">
        <v>345</v>
      </c>
      <c r="C144" t="s">
        <v>595</v>
      </c>
      <c r="D144" t="s">
        <v>596</v>
      </c>
      <c r="AT144">
        <v>1.706981463338705E-2</v>
      </c>
      <c r="AU144">
        <v>3.4074053777746233E-3</v>
      </c>
      <c r="AV144">
        <v>6.2408444853501839E-2</v>
      </c>
      <c r="AW144">
        <v>1.8922607252979486E-2</v>
      </c>
      <c r="BA144">
        <v>0.35854196471234534</v>
      </c>
      <c r="BB144">
        <v>1.5915714733123365E-2</v>
      </c>
      <c r="BC144">
        <v>7.2397121592475439E-2</v>
      </c>
      <c r="BD144">
        <v>0.14030530093067031</v>
      </c>
      <c r="BE144">
        <v>0.11620069427902117</v>
      </c>
    </row>
    <row r="145" spans="1:61">
      <c r="A145" t="s">
        <v>346</v>
      </c>
      <c r="B145" t="s">
        <v>347</v>
      </c>
      <c r="C145" t="s">
        <v>595</v>
      </c>
      <c r="D145" t="s">
        <v>596</v>
      </c>
      <c r="AC145">
        <v>21.652700371338842</v>
      </c>
      <c r="AE145">
        <v>11.525324640780521</v>
      </c>
      <c r="AF145">
        <v>11.597430843843863</v>
      </c>
      <c r="AH145">
        <v>10.670567173068516</v>
      </c>
      <c r="AI145">
        <v>13.808137389638151</v>
      </c>
      <c r="AJ145">
        <v>11.708689735966606</v>
      </c>
      <c r="AK145">
        <v>11.395422343339876</v>
      </c>
      <c r="AL145">
        <v>10.383131704745848</v>
      </c>
      <c r="AM145">
        <v>9.1597917103015565</v>
      </c>
      <c r="AN145">
        <v>9.4334872144343667</v>
      </c>
      <c r="AO145">
        <v>14.327533047394072</v>
      </c>
      <c r="AP145">
        <v>12.949797248630489</v>
      </c>
      <c r="AQ145">
        <v>12.869992026749527</v>
      </c>
      <c r="AR145">
        <v>17.856841006921261</v>
      </c>
      <c r="AS145">
        <v>20.306235748381919</v>
      </c>
      <c r="AT145">
        <v>20.535232624060967</v>
      </c>
      <c r="AU145">
        <v>15.952924128431711</v>
      </c>
      <c r="AV145">
        <v>16.377786268706636</v>
      </c>
      <c r="AW145">
        <v>16.619801743381398</v>
      </c>
      <c r="AX145">
        <v>18.485920810434028</v>
      </c>
      <c r="AY145">
        <v>18.013491938683892</v>
      </c>
      <c r="AZ145">
        <v>20.043070499161367</v>
      </c>
      <c r="BA145">
        <v>21.472691197987846</v>
      </c>
      <c r="BB145">
        <v>17.670693129844469</v>
      </c>
      <c r="BC145">
        <v>18.15770799935548</v>
      </c>
      <c r="BD145">
        <v>18.54441735010262</v>
      </c>
      <c r="BE145">
        <v>18.395691691618801</v>
      </c>
      <c r="BF145">
        <v>21.025999681998265</v>
      </c>
      <c r="BG145">
        <v>20.243391059259686</v>
      </c>
      <c r="BH145">
        <v>16.854933915962874</v>
      </c>
    </row>
    <row r="146" spans="1:61">
      <c r="A146" t="s">
        <v>348</v>
      </c>
      <c r="B146" t="s">
        <v>349</v>
      </c>
      <c r="C146" t="s">
        <v>595</v>
      </c>
      <c r="D146" t="s">
        <v>596</v>
      </c>
      <c r="AK146">
        <v>7.6717483514983771</v>
      </c>
      <c r="AM146">
        <v>15.85595679195205</v>
      </c>
      <c r="AN146">
        <v>11.390045311803682</v>
      </c>
      <c r="AO146">
        <v>14.877902405672531</v>
      </c>
      <c r="AP146">
        <v>17.244443805219202</v>
      </c>
      <c r="AQ146">
        <v>18.647984832866115</v>
      </c>
      <c r="AR146">
        <v>14.434333317025198</v>
      </c>
      <c r="AS146">
        <v>20.871252006018544</v>
      </c>
      <c r="AT146">
        <v>23.152494185597849</v>
      </c>
      <c r="AU146">
        <v>18.624999453210929</v>
      </c>
      <c r="AV146">
        <v>19.444430359224235</v>
      </c>
      <c r="AW146">
        <v>25.078159713643807</v>
      </c>
      <c r="AX146">
        <v>26.647706369394548</v>
      </c>
      <c r="AY146">
        <v>23.527854593703744</v>
      </c>
      <c r="AZ146">
        <v>13.355496612621742</v>
      </c>
      <c r="BA146">
        <v>24.860171441975734</v>
      </c>
      <c r="BB146">
        <v>21.370500702205394</v>
      </c>
      <c r="BC146">
        <v>23.414652486938458</v>
      </c>
      <c r="BD146">
        <v>25.402857455127009</v>
      </c>
      <c r="BE146">
        <v>24.617044145799113</v>
      </c>
      <c r="BF146">
        <v>23.163115474899058</v>
      </c>
      <c r="BG146">
        <v>17.685165188560951</v>
      </c>
      <c r="BH146">
        <v>16.457326907686863</v>
      </c>
      <c r="BI146">
        <v>13.900296359236039</v>
      </c>
    </row>
    <row r="147" spans="1:61">
      <c r="A147" t="s">
        <v>350</v>
      </c>
      <c r="B147" t="s">
        <v>351</v>
      </c>
      <c r="C147" t="s">
        <v>595</v>
      </c>
      <c r="D147" t="s">
        <v>596</v>
      </c>
      <c r="AR147">
        <v>6.9740687123681755E-2</v>
      </c>
      <c r="AS147">
        <v>9.9963041586319662E-2</v>
      </c>
      <c r="AT147">
        <v>0.17931612756832774</v>
      </c>
      <c r="AU147">
        <v>0.57687109967938666</v>
      </c>
      <c r="AV147">
        <v>0.48809526351185056</v>
      </c>
      <c r="AW147">
        <v>0.57663504792310027</v>
      </c>
      <c r="AX147">
        <v>0.48995893500789034</v>
      </c>
      <c r="AY147">
        <v>0.76401205740588785</v>
      </c>
      <c r="AZ147">
        <v>0.77872970494960192</v>
      </c>
      <c r="BA147">
        <v>0.87622794772609003</v>
      </c>
      <c r="BB147">
        <v>1.2552455513779337</v>
      </c>
      <c r="BC147">
        <v>0.95549413663651872</v>
      </c>
      <c r="BD147">
        <v>0.84502375497145565</v>
      </c>
      <c r="BE147">
        <v>0.92374401236556047</v>
      </c>
      <c r="BF147">
        <v>0.92343506477129533</v>
      </c>
      <c r="BG147">
        <v>0.81451954881135902</v>
      </c>
      <c r="BH147">
        <v>0.49203916104244216</v>
      </c>
      <c r="BI147">
        <v>7.7698509154847523E-2</v>
      </c>
    </row>
    <row r="148" spans="1:61">
      <c r="A148" t="s">
        <v>352</v>
      </c>
      <c r="B148" t="s">
        <v>353</v>
      </c>
      <c r="C148" t="s">
        <v>595</v>
      </c>
      <c r="D148" t="s">
        <v>596</v>
      </c>
      <c r="AM148">
        <v>1.7749394972043513</v>
      </c>
      <c r="AN148">
        <v>1.7556109938675457</v>
      </c>
      <c r="AO148">
        <v>2.0325488896548634</v>
      </c>
      <c r="AP148">
        <v>1.0570311267614261</v>
      </c>
      <c r="AQ148">
        <v>1.7215033413262626</v>
      </c>
      <c r="AR148">
        <v>2.9499600642056403</v>
      </c>
      <c r="AS148">
        <v>2.4719811032590142</v>
      </c>
      <c r="AT148">
        <v>1.3810861468149873</v>
      </c>
      <c r="AU148">
        <v>1.4757495752783596</v>
      </c>
      <c r="AV148">
        <v>1.3822623487888064</v>
      </c>
      <c r="AW148">
        <v>4.6197378127187942</v>
      </c>
      <c r="AX148">
        <v>8.91603328710897</v>
      </c>
      <c r="AY148">
        <v>5.2024421564883978</v>
      </c>
      <c r="AZ148">
        <v>3.6587181522585119</v>
      </c>
      <c r="BA148">
        <v>3.4583037727450057</v>
      </c>
      <c r="BB148">
        <v>5.0777638441130604</v>
      </c>
      <c r="BC148">
        <v>5.3252830386986032</v>
      </c>
      <c r="BD148">
        <v>8.3116245762922212</v>
      </c>
      <c r="BE148">
        <v>7.9330114727207457</v>
      </c>
      <c r="BF148">
        <v>7.7727458805378387</v>
      </c>
      <c r="BG148">
        <v>7.5865793936323023</v>
      </c>
      <c r="BI148">
        <v>4.4158484545911314</v>
      </c>
    </row>
    <row r="149" spans="1:61">
      <c r="A149" t="s">
        <v>354</v>
      </c>
      <c r="B149" t="s">
        <v>355</v>
      </c>
      <c r="C149" t="s">
        <v>595</v>
      </c>
      <c r="D149" t="s">
        <v>596</v>
      </c>
      <c r="S149">
        <v>1.986512213299874E-4</v>
      </c>
      <c r="Y149">
        <v>0</v>
      </c>
      <c r="Z149">
        <v>1.0162159508813556E-2</v>
      </c>
      <c r="AA149">
        <v>2.7633335253967561E-2</v>
      </c>
      <c r="AB149">
        <v>9.8454795201690856E-3</v>
      </c>
      <c r="AC149">
        <v>1.2620791284489601E-2</v>
      </c>
      <c r="AD149">
        <v>3.0445244299184798E-2</v>
      </c>
      <c r="AE149">
        <v>1.0033662571722068E-2</v>
      </c>
      <c r="AF149">
        <v>6.8901478051572257E-3</v>
      </c>
      <c r="AG149">
        <v>8.9513694168512053E-3</v>
      </c>
      <c r="AH149">
        <v>1.4562155075785892E-2</v>
      </c>
      <c r="AI149">
        <v>1.1367911019227938E-2</v>
      </c>
      <c r="AJ149">
        <v>2.264461272931274E-2</v>
      </c>
      <c r="AK149">
        <v>2.0738380450085123E-2</v>
      </c>
      <c r="AL149">
        <v>2.8134955902419202E-2</v>
      </c>
      <c r="AM149">
        <v>1.7474492486313664E-2</v>
      </c>
      <c r="AN149">
        <v>1.2060587248404317E-2</v>
      </c>
      <c r="AO149">
        <v>0.40649185350713063</v>
      </c>
      <c r="AP149">
        <v>0.42758262483355969</v>
      </c>
      <c r="AQ149">
        <v>1.4820579232569273E-5</v>
      </c>
      <c r="AR149">
        <v>0</v>
      </c>
      <c r="AS149">
        <v>0</v>
      </c>
      <c r="AT149">
        <v>1.1019588489746847E-3</v>
      </c>
      <c r="AU149">
        <v>3.4785680611544872E-5</v>
      </c>
      <c r="AV149">
        <v>0</v>
      </c>
      <c r="AW149">
        <v>7.5539035662992561E-5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G149">
        <v>0</v>
      </c>
      <c r="BH149">
        <v>0</v>
      </c>
    </row>
    <row r="150" spans="1:61">
      <c r="A150" t="s">
        <v>356</v>
      </c>
      <c r="B150" t="s">
        <v>357</v>
      </c>
      <c r="C150" t="s">
        <v>595</v>
      </c>
      <c r="D150" t="s">
        <v>596</v>
      </c>
    </row>
    <row r="151" spans="1:61">
      <c r="A151" t="s">
        <v>358</v>
      </c>
      <c r="B151" t="s">
        <v>359</v>
      </c>
      <c r="C151" t="s">
        <v>595</v>
      </c>
      <c r="D151" t="s">
        <v>596</v>
      </c>
      <c r="G151">
        <v>0.79120409669672276</v>
      </c>
      <c r="H151">
        <v>0.77270850317340445</v>
      </c>
      <c r="I151">
        <v>0.74910021132535887</v>
      </c>
      <c r="J151">
        <v>0.5854705001096806</v>
      </c>
      <c r="K151">
        <v>0.29988101329242917</v>
      </c>
      <c r="L151">
        <v>0.50127209444681065</v>
      </c>
      <c r="M151">
        <v>0.71731946300468197</v>
      </c>
      <c r="N151">
        <v>0.31808602347937726</v>
      </c>
      <c r="O151">
        <v>0.38286556001189948</v>
      </c>
      <c r="P151">
        <v>0.36553614684258784</v>
      </c>
      <c r="Q151">
        <v>0.20676633482614257</v>
      </c>
      <c r="R151">
        <v>0.53931724956971849</v>
      </c>
      <c r="S151">
        <v>0.69681340897792698</v>
      </c>
      <c r="T151">
        <v>0.91856730303618905</v>
      </c>
      <c r="U151">
        <v>1.4057205422941845</v>
      </c>
      <c r="V151">
        <v>1.5640762425612014</v>
      </c>
      <c r="W151">
        <v>1.4050658478727729</v>
      </c>
      <c r="X151">
        <v>3.6178480971713887</v>
      </c>
      <c r="Y151">
        <v>4.845530182256792</v>
      </c>
      <c r="Z151">
        <v>4.5251381935827828</v>
      </c>
      <c r="AA151">
        <v>4.2532283723071762</v>
      </c>
      <c r="AB151">
        <v>3.9673661609676754</v>
      </c>
      <c r="AC151">
        <v>3.9552490028734502</v>
      </c>
      <c r="AD151">
        <v>3.8877272283328304</v>
      </c>
      <c r="AE151">
        <v>2.5511774277198316</v>
      </c>
      <c r="AF151">
        <v>2.7434263352721207</v>
      </c>
      <c r="AG151">
        <v>2.0601149175871063</v>
      </c>
      <c r="AH151">
        <v>2.5917420506179019</v>
      </c>
      <c r="AI151">
        <v>3.5865662405976093</v>
      </c>
      <c r="AJ151">
        <v>2.5116541566208292</v>
      </c>
      <c r="AK151">
        <v>3.1462774588682194</v>
      </c>
      <c r="AL151">
        <v>2.6609357299519956</v>
      </c>
      <c r="AM151">
        <v>2.0811981955452459</v>
      </c>
      <c r="AN151">
        <v>2.2026595723327049</v>
      </c>
      <c r="AO151">
        <v>1.6268839782208875</v>
      </c>
      <c r="AP151">
        <v>1.944219779204438</v>
      </c>
      <c r="AQ151">
        <v>1.4606609757539286</v>
      </c>
      <c r="AR151">
        <v>2.7037871398801432</v>
      </c>
      <c r="AS151">
        <v>3.6571081775777268</v>
      </c>
      <c r="AT151">
        <v>4.2297515600047007</v>
      </c>
      <c r="AU151">
        <v>2.8187985937662261</v>
      </c>
      <c r="AV151">
        <v>1.0630573455902403</v>
      </c>
      <c r="AW151">
        <v>2.0087579086773477</v>
      </c>
      <c r="AX151">
        <v>2.381458465740566</v>
      </c>
      <c r="AY151">
        <v>1.851717672658479</v>
      </c>
      <c r="AZ151">
        <v>2.267670929805222</v>
      </c>
      <c r="BA151">
        <v>2.1541552456215998</v>
      </c>
      <c r="BB151">
        <v>2.3324972069440877</v>
      </c>
      <c r="BC151">
        <v>1.0727783780605327</v>
      </c>
      <c r="BD151">
        <v>2.6129094579578704</v>
      </c>
      <c r="BE151">
        <v>3.9701257922573521</v>
      </c>
      <c r="BF151">
        <v>5.0279510403332672</v>
      </c>
      <c r="BG151">
        <v>3.2922975007283988</v>
      </c>
      <c r="BH151">
        <v>1.4844968831801488</v>
      </c>
    </row>
    <row r="152" spans="1:61">
      <c r="A152" t="s">
        <v>360</v>
      </c>
      <c r="B152" t="s">
        <v>361</v>
      </c>
      <c r="C152" t="s">
        <v>595</v>
      </c>
      <c r="D152" t="s">
        <v>596</v>
      </c>
    </row>
    <row r="153" spans="1:61">
      <c r="A153" t="s">
        <v>362</v>
      </c>
      <c r="B153" t="s">
        <v>363</v>
      </c>
      <c r="C153" t="s">
        <v>595</v>
      </c>
      <c r="D153" t="s">
        <v>596</v>
      </c>
      <c r="AM153">
        <v>2.5342703799558981</v>
      </c>
      <c r="AN153">
        <v>0.8778834651286469</v>
      </c>
      <c r="AQ153">
        <v>1.9109850444172306E-3</v>
      </c>
      <c r="AR153">
        <v>2.7709199092518996E-2</v>
      </c>
      <c r="AS153">
        <v>9.0425396100401498E-2</v>
      </c>
      <c r="AT153">
        <v>1.7539483895631241E-2</v>
      </c>
      <c r="AU153">
        <v>2.6638351786638065E-2</v>
      </c>
      <c r="AV153">
        <v>0.59726411346391872</v>
      </c>
      <c r="AW153">
        <v>1.6037355278429928</v>
      </c>
      <c r="AX153">
        <v>0.19642984859206533</v>
      </c>
      <c r="AY153">
        <v>0.32642669500262955</v>
      </c>
      <c r="AZ153">
        <v>0.24390325708530031</v>
      </c>
      <c r="BA153">
        <v>0.28794538482636028</v>
      </c>
      <c r="BB153">
        <v>0.35570620952175952</v>
      </c>
      <c r="BC153">
        <v>0.33600125072663195</v>
      </c>
      <c r="BD153">
        <v>0.68756438996502489</v>
      </c>
      <c r="BE153">
        <v>0.31202652947217591</v>
      </c>
      <c r="BF153">
        <v>0.19320004113479974</v>
      </c>
      <c r="BG153">
        <v>0.25396989562871647</v>
      </c>
      <c r="BH153">
        <v>0.13280947853101804</v>
      </c>
    </row>
    <row r="154" spans="1:61">
      <c r="A154" t="s">
        <v>364</v>
      </c>
      <c r="B154" t="s">
        <v>365</v>
      </c>
      <c r="C154" t="s">
        <v>595</v>
      </c>
      <c r="D154" t="s">
        <v>596</v>
      </c>
      <c r="G154">
        <v>1.7785699589367345E-2</v>
      </c>
      <c r="H154">
        <v>1.2796277127668907E-2</v>
      </c>
      <c r="I154">
        <v>4.4387820086712621E-3</v>
      </c>
      <c r="J154">
        <v>9.3714390821993E-3</v>
      </c>
      <c r="K154">
        <v>0.69017014821282308</v>
      </c>
      <c r="L154">
        <v>3.8240302912926203</v>
      </c>
      <c r="M154">
        <v>3.4435418785942846</v>
      </c>
      <c r="N154">
        <v>3.5788011127471937</v>
      </c>
      <c r="O154">
        <v>3.865129427570404</v>
      </c>
      <c r="P154">
        <v>3.604910488290018</v>
      </c>
      <c r="Q154">
        <v>3.9920435683086937</v>
      </c>
      <c r="R154">
        <v>5.0962494006026526</v>
      </c>
      <c r="S154">
        <v>9.6448129540720693</v>
      </c>
      <c r="T154">
        <v>8.5881824778423788</v>
      </c>
      <c r="U154">
        <v>8.3037551457806966</v>
      </c>
      <c r="V154">
        <v>3.8061609313465361</v>
      </c>
      <c r="W154">
        <v>2.4091632240064329</v>
      </c>
      <c r="X154">
        <v>4.6947055138090636</v>
      </c>
      <c r="Y154">
        <v>5.9642197832803081</v>
      </c>
      <c r="Z154">
        <v>7.8614592239364107</v>
      </c>
      <c r="AA154">
        <v>7.6996589831851798</v>
      </c>
      <c r="AB154">
        <v>6.6664947055040047</v>
      </c>
      <c r="AC154">
        <v>2.3475099247892652</v>
      </c>
      <c r="AD154">
        <v>3.947602759179297</v>
      </c>
      <c r="AI154">
        <v>0.52290432008383314</v>
      </c>
      <c r="AJ154">
        <v>0.48339826984002116</v>
      </c>
      <c r="AK154">
        <v>3.48425735611066</v>
      </c>
      <c r="AL154">
        <v>3.2656810650726604</v>
      </c>
      <c r="AM154">
        <v>0.6216712285590893</v>
      </c>
      <c r="AN154">
        <v>1.4853569753393163</v>
      </c>
      <c r="AO154">
        <v>3.2424705552334685</v>
      </c>
      <c r="AP154">
        <v>2.8679558747338811</v>
      </c>
      <c r="AQ154">
        <v>4.2217677278553625</v>
      </c>
      <c r="AR154">
        <v>2.3920041759931947</v>
      </c>
      <c r="AS154">
        <v>3.8003213470060797</v>
      </c>
      <c r="AT154">
        <v>1.1669232598342674</v>
      </c>
      <c r="AU154">
        <v>1.9601125086161499</v>
      </c>
      <c r="AV154">
        <v>4.2810128475474016</v>
      </c>
      <c r="AW154">
        <v>1.7857751871216996</v>
      </c>
      <c r="AX154">
        <v>1.0539024721469206</v>
      </c>
      <c r="AY154">
        <v>5.5103893730542728</v>
      </c>
      <c r="AZ154">
        <v>4.7018413033558479</v>
      </c>
      <c r="BA154">
        <v>5.8461633423337256</v>
      </c>
      <c r="BB154">
        <v>4.9294174820711705</v>
      </c>
      <c r="BC154">
        <v>6.6547272529280495</v>
      </c>
      <c r="BD154">
        <v>6.8956604352903188</v>
      </c>
      <c r="BE154">
        <v>6.9599034401024147</v>
      </c>
      <c r="BF154">
        <v>4.6751394908093413</v>
      </c>
      <c r="BG154">
        <v>3.8649863526213633</v>
      </c>
      <c r="BH154">
        <v>3.0389225628530419</v>
      </c>
    </row>
    <row r="155" spans="1:61">
      <c r="A155" t="s">
        <v>366</v>
      </c>
      <c r="B155" t="s">
        <v>367</v>
      </c>
      <c r="C155" t="s">
        <v>595</v>
      </c>
      <c r="D155" t="s">
        <v>596</v>
      </c>
      <c r="AW155">
        <v>0</v>
      </c>
      <c r="AX155">
        <v>0</v>
      </c>
      <c r="BA155">
        <v>1.271174979249926E-2</v>
      </c>
      <c r="BB155">
        <v>7.2338960865090438E-2</v>
      </c>
      <c r="BC155">
        <v>2.3216059373168282E-2</v>
      </c>
      <c r="BD155">
        <v>2.9153908404493372E-2</v>
      </c>
      <c r="BE155">
        <v>3.4307353268168486E-2</v>
      </c>
      <c r="BF155">
        <v>4.6303721277374914E-2</v>
      </c>
      <c r="BG155">
        <v>4.6677738475998348E-2</v>
      </c>
    </row>
    <row r="156" spans="1:61">
      <c r="A156" t="s">
        <v>368</v>
      </c>
      <c r="B156" t="s">
        <v>369</v>
      </c>
      <c r="C156" t="s">
        <v>595</v>
      </c>
      <c r="D156" t="s">
        <v>596</v>
      </c>
      <c r="S156">
        <v>77.372348679452088</v>
      </c>
      <c r="T156">
        <v>79.029770799127462</v>
      </c>
      <c r="U156">
        <v>78.691584997658879</v>
      </c>
      <c r="W156">
        <v>82.912166871186159</v>
      </c>
      <c r="X156">
        <v>81.934217053702511</v>
      </c>
      <c r="AH156">
        <v>48.343989818719884</v>
      </c>
      <c r="AJ156">
        <v>57.868191893798141</v>
      </c>
      <c r="AK156">
        <v>56.39010943101745</v>
      </c>
      <c r="AL156">
        <v>56.651708804838997</v>
      </c>
      <c r="AQ156">
        <v>71.118151872904988</v>
      </c>
      <c r="AR156">
        <v>77.187905292387484</v>
      </c>
      <c r="AS156">
        <v>80.166279499126702</v>
      </c>
      <c r="AT156">
        <v>78.99246393756782</v>
      </c>
      <c r="AU156">
        <v>74.131241978460281</v>
      </c>
      <c r="AV156">
        <v>74.04759590651139</v>
      </c>
      <c r="AW156">
        <v>75.79120995626117</v>
      </c>
      <c r="AX156">
        <v>71.362421237200579</v>
      </c>
      <c r="AY156">
        <v>77.622808462334262</v>
      </c>
      <c r="AZ156">
        <v>74.912291101526066</v>
      </c>
      <c r="BA156">
        <v>74.779441803757464</v>
      </c>
      <c r="BB156">
        <v>73.079912310177136</v>
      </c>
      <c r="BC156">
        <v>74.885917510629611</v>
      </c>
      <c r="BD156">
        <v>74.34862954609909</v>
      </c>
      <c r="BE156">
        <v>65.819678977980743</v>
      </c>
      <c r="BF156">
        <v>68.713415959506051</v>
      </c>
      <c r="BG156">
        <v>65.620061345861757</v>
      </c>
    </row>
    <row r="157" spans="1:61">
      <c r="A157" t="s">
        <v>370</v>
      </c>
      <c r="B157" t="s">
        <v>371</v>
      </c>
      <c r="C157" t="s">
        <v>595</v>
      </c>
      <c r="D157" t="s">
        <v>596</v>
      </c>
      <c r="G157">
        <v>4.6092262842293437</v>
      </c>
      <c r="H157">
        <v>4.0261515464090412</v>
      </c>
      <c r="I157">
        <v>4.2201539512941917</v>
      </c>
      <c r="J157">
        <v>3.9851607639844695</v>
      </c>
      <c r="K157">
        <v>3.7875711103202301</v>
      </c>
      <c r="L157">
        <v>3.8497837517307252</v>
      </c>
      <c r="M157">
        <v>3.0611120283849624</v>
      </c>
      <c r="N157">
        <v>3.1942298705211791</v>
      </c>
      <c r="O157">
        <v>3.1831281597667251</v>
      </c>
      <c r="P157">
        <v>2.3728509989595139</v>
      </c>
      <c r="Q157">
        <v>1.178486451074245</v>
      </c>
      <c r="R157">
        <v>0.94729657227437958</v>
      </c>
      <c r="S157">
        <v>4.2092521268301857</v>
      </c>
      <c r="T157">
        <v>15.464536003258319</v>
      </c>
      <c r="U157">
        <v>15.978635922687378</v>
      </c>
      <c r="V157">
        <v>23.65779140104927</v>
      </c>
      <c r="W157">
        <v>28.628729997565607</v>
      </c>
      <c r="X157">
        <v>43.773324468007885</v>
      </c>
      <c r="Y157">
        <v>66.827671228679947</v>
      </c>
      <c r="Z157">
        <v>72.101818668749189</v>
      </c>
      <c r="AA157">
        <v>77.238449624701673</v>
      </c>
      <c r="AB157">
        <v>64.370254005378641</v>
      </c>
      <c r="AC157">
        <v>61.75628871381079</v>
      </c>
      <c r="AD157">
        <v>60.086613731103213</v>
      </c>
      <c r="AE157">
        <v>32.474855507683444</v>
      </c>
      <c r="AF157">
        <v>41.666570242756833</v>
      </c>
      <c r="AG157">
        <v>32.08655793413611</v>
      </c>
      <c r="AH157">
        <v>33.882189565963387</v>
      </c>
      <c r="AI157">
        <v>37.584093392471409</v>
      </c>
      <c r="AJ157">
        <v>30.021796572469782</v>
      </c>
      <c r="AK157">
        <v>17.589350913084935</v>
      </c>
      <c r="AL157">
        <v>14.045957666799744</v>
      </c>
      <c r="AM157">
        <v>11.903111514316853</v>
      </c>
      <c r="AN157">
        <v>10.270290559032288</v>
      </c>
      <c r="AO157">
        <v>11.988408548258265</v>
      </c>
      <c r="AP157">
        <v>10.038568422286195</v>
      </c>
      <c r="AQ157">
        <v>5.9506611544249113</v>
      </c>
      <c r="AR157">
        <v>7.1430308874942252</v>
      </c>
      <c r="AS157">
        <v>9.6664878343474818</v>
      </c>
      <c r="AT157">
        <v>7.9736028804407821</v>
      </c>
      <c r="AU157">
        <v>8.9031976141977101</v>
      </c>
      <c r="AV157">
        <v>11.243100453407795</v>
      </c>
      <c r="AW157">
        <v>12.395497831723281</v>
      </c>
      <c r="AX157">
        <v>14.906881563439992</v>
      </c>
      <c r="AY157">
        <v>15.525613858231429</v>
      </c>
      <c r="AZ157">
        <v>15.766839283120509</v>
      </c>
      <c r="BA157">
        <v>17.387683179988677</v>
      </c>
      <c r="BB157">
        <v>13.514560722590055</v>
      </c>
      <c r="BC157">
        <v>14.042296299284557</v>
      </c>
      <c r="BD157">
        <v>16.312993524528249</v>
      </c>
      <c r="BE157">
        <v>14.370336797297853</v>
      </c>
      <c r="BF157">
        <v>13.014001997135141</v>
      </c>
      <c r="BG157">
        <v>10.601613059649614</v>
      </c>
      <c r="BH157">
        <v>6.0673274155530468</v>
      </c>
      <c r="BI157">
        <v>4.8920428252551558</v>
      </c>
    </row>
    <row r="158" spans="1:61">
      <c r="A158" t="s">
        <v>372</v>
      </c>
      <c r="B158" t="s">
        <v>373</v>
      </c>
      <c r="C158" t="s">
        <v>595</v>
      </c>
      <c r="D158" t="s">
        <v>596</v>
      </c>
    </row>
    <row r="159" spans="1:61">
      <c r="A159" t="s">
        <v>374</v>
      </c>
      <c r="B159" t="s">
        <v>375</v>
      </c>
      <c r="C159" t="s">
        <v>595</v>
      </c>
      <c r="D159" t="s">
        <v>596</v>
      </c>
      <c r="AC159">
        <v>29.566509492315653</v>
      </c>
      <c r="AD159">
        <v>30.290502171575739</v>
      </c>
      <c r="AE159">
        <v>19.855202048009165</v>
      </c>
      <c r="AF159">
        <v>20.1813900724806</v>
      </c>
      <c r="AG159">
        <v>15.68706219363076</v>
      </c>
      <c r="AH159">
        <v>15.232055698543453</v>
      </c>
      <c r="AI159">
        <v>16.203217330151578</v>
      </c>
      <c r="AJ159">
        <v>16.940938738578282</v>
      </c>
      <c r="AK159">
        <v>11.012138879550756</v>
      </c>
      <c r="AL159">
        <v>10.116133389562266</v>
      </c>
      <c r="AM159">
        <v>8.9104567706487874</v>
      </c>
      <c r="AN159">
        <v>9.2630692932862218</v>
      </c>
      <c r="AO159">
        <v>15.041602114507354</v>
      </c>
      <c r="AP159">
        <v>17.334092839052829</v>
      </c>
      <c r="AQ159">
        <v>15.369321114204556</v>
      </c>
      <c r="AR159">
        <v>15.763119461098478</v>
      </c>
      <c r="AS159">
        <v>19.241142635559214</v>
      </c>
      <c r="AT159">
        <v>19.073537979599244</v>
      </c>
      <c r="AU159">
        <v>18.567003780703914</v>
      </c>
      <c r="AV159">
        <v>18.409449013424108</v>
      </c>
      <c r="AW159">
        <v>18.284793076611084</v>
      </c>
      <c r="AX159">
        <v>19.987322180347618</v>
      </c>
      <c r="AY159">
        <v>21.761026711083989</v>
      </c>
      <c r="AZ159">
        <v>20.547587897362764</v>
      </c>
      <c r="BA159">
        <v>22.332666021742703</v>
      </c>
      <c r="BB159">
        <v>21.970623778830603</v>
      </c>
      <c r="BC159">
        <v>23.114782512206606</v>
      </c>
      <c r="BD159">
        <v>22.749162082692401</v>
      </c>
      <c r="BE159">
        <v>22.346135340411443</v>
      </c>
      <c r="BF159">
        <v>22.149215943344096</v>
      </c>
      <c r="BG159">
        <v>20.432432947587344</v>
      </c>
      <c r="BH159">
        <v>16.385327547802113</v>
      </c>
    </row>
    <row r="160" spans="1:61">
      <c r="A160" t="s">
        <v>376</v>
      </c>
      <c r="B160" t="s">
        <v>377</v>
      </c>
      <c r="C160" t="s">
        <v>595</v>
      </c>
      <c r="D160" t="s">
        <v>596</v>
      </c>
      <c r="AM160">
        <v>0.13725431273398647</v>
      </c>
      <c r="AN160">
        <v>0.4299852162035912</v>
      </c>
      <c r="AO160">
        <v>0.87538845674020094</v>
      </c>
      <c r="AP160">
        <v>0.44952413382533279</v>
      </c>
      <c r="AQ160">
        <v>0.79810482084742718</v>
      </c>
      <c r="AR160">
        <v>1.8932006183529981</v>
      </c>
      <c r="AS160">
        <v>4.7668181246601451</v>
      </c>
      <c r="AT160">
        <v>3.7584762599061192</v>
      </c>
      <c r="AU160">
        <v>2.2488264757501359</v>
      </c>
      <c r="AV160">
        <v>5.4123858337887025</v>
      </c>
      <c r="AW160">
        <v>4.6836503259242415</v>
      </c>
      <c r="AX160">
        <v>8.0189990687453285</v>
      </c>
      <c r="AY160">
        <v>9.3845238200210961</v>
      </c>
      <c r="AZ160">
        <v>4.9222225085376312</v>
      </c>
      <c r="BB160">
        <v>1.1178510839103448</v>
      </c>
      <c r="BC160">
        <v>7.6822478444290896</v>
      </c>
      <c r="BD160">
        <v>8.7153020202489753</v>
      </c>
      <c r="BE160">
        <v>6.4389799677844417</v>
      </c>
      <c r="BF160">
        <v>2.4789698737538632</v>
      </c>
      <c r="BG160">
        <v>1.7551222009231506</v>
      </c>
      <c r="BH160">
        <v>1.1705285331354669</v>
      </c>
      <c r="BI160">
        <v>1.1484343690508052</v>
      </c>
    </row>
    <row r="161" spans="1:61">
      <c r="A161" t="s">
        <v>378</v>
      </c>
      <c r="B161" t="s">
        <v>379</v>
      </c>
      <c r="C161" t="s">
        <v>595</v>
      </c>
      <c r="D161" t="s">
        <v>596</v>
      </c>
      <c r="G161">
        <v>9.9717122466985643E-5</v>
      </c>
      <c r="H161">
        <v>6.040419081547458E-2</v>
      </c>
      <c r="I161">
        <v>1.1868939831334311</v>
      </c>
      <c r="J161">
        <v>0.35082835782124017</v>
      </c>
      <c r="K161">
        <v>3.623716784437462E-2</v>
      </c>
      <c r="L161">
        <v>0.1858211774808006</v>
      </c>
      <c r="M161">
        <v>0.14273276411034957</v>
      </c>
      <c r="N161">
        <v>1.0562239530076729</v>
      </c>
      <c r="O161">
        <v>9.0526618018398647E-2</v>
      </c>
      <c r="P161">
        <v>0.13190717413746339</v>
      </c>
      <c r="S161">
        <v>0.12906027445932899</v>
      </c>
      <c r="T161">
        <v>5.002224548948616E-2</v>
      </c>
      <c r="V161">
        <v>0.14229880702588069</v>
      </c>
      <c r="W161">
        <v>0.35844709319398538</v>
      </c>
      <c r="AO161">
        <v>0</v>
      </c>
      <c r="AP161">
        <v>2.7279968780295366E-3</v>
      </c>
      <c r="AQ161">
        <v>2.6672490483144747E-2</v>
      </c>
      <c r="AR161">
        <v>5.2005196067574696E-3</v>
      </c>
      <c r="AS161">
        <v>7.1919500469673367E-5</v>
      </c>
      <c r="AT161">
        <v>4.2172771369652784</v>
      </c>
      <c r="AU161">
        <v>3.5796341212818312</v>
      </c>
      <c r="AV161">
        <v>1.3002190374297466</v>
      </c>
      <c r="AW161">
        <v>0.76755771634745251</v>
      </c>
      <c r="AX161">
        <v>1.5733051423479583</v>
      </c>
      <c r="AY161">
        <v>2.2538128566429685</v>
      </c>
      <c r="AZ161">
        <v>1.9170273798220914</v>
      </c>
      <c r="BA161">
        <v>5.9883877802238317</v>
      </c>
      <c r="BC161">
        <v>0.12720420340661046</v>
      </c>
      <c r="BD161">
        <v>0.15470569023870703</v>
      </c>
      <c r="BE161">
        <v>0.29540803496569018</v>
      </c>
    </row>
    <row r="162" spans="1:61">
      <c r="A162" t="s">
        <v>380</v>
      </c>
      <c r="B162" t="s">
        <v>381</v>
      </c>
      <c r="C162" t="s">
        <v>595</v>
      </c>
      <c r="D162" t="s">
        <v>596</v>
      </c>
      <c r="J162">
        <v>3.5003260632953448E-2</v>
      </c>
      <c r="K162">
        <v>6.6917585094760881E-2</v>
      </c>
      <c r="L162">
        <v>4.4696902190657979E-2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4.2448589703136119E-4</v>
      </c>
      <c r="AD162">
        <v>0.36398643992171864</v>
      </c>
      <c r="AE162">
        <v>8.866990329372014E-3</v>
      </c>
      <c r="AF162">
        <v>1.0211092465131062E-2</v>
      </c>
      <c r="AG162">
        <v>9.2262252480796857E-4</v>
      </c>
      <c r="AH162">
        <v>3.4801839990772137E-3</v>
      </c>
      <c r="AI162">
        <v>3.4512942558488351E-2</v>
      </c>
      <c r="AJ162">
        <v>8.5262948050188348E-3</v>
      </c>
      <c r="AK162">
        <v>7.2678600963836867E-3</v>
      </c>
      <c r="AL162">
        <v>7.742306420697602E-4</v>
      </c>
      <c r="AM162">
        <v>6.4023475769687298E-3</v>
      </c>
      <c r="AO162">
        <v>9.4331647099271752E-3</v>
      </c>
      <c r="AP162">
        <v>4.4109230687685661E-3</v>
      </c>
      <c r="AQ162">
        <v>1.4954961415053396E-3</v>
      </c>
      <c r="AR162">
        <v>0</v>
      </c>
      <c r="AS162">
        <v>3.2766818329265588E-5</v>
      </c>
      <c r="AT162">
        <v>2.4083881280085265E-3</v>
      </c>
      <c r="AU162">
        <v>2.9173667611780765E-2</v>
      </c>
      <c r="AV162">
        <v>2.6752228668350149E-2</v>
      </c>
      <c r="AW162">
        <v>3.2065335143403408</v>
      </c>
      <c r="AX162">
        <v>1.0814649847543127</v>
      </c>
      <c r="AY162">
        <v>1.3445965324255611</v>
      </c>
      <c r="AZ162">
        <v>2.2888159929843264</v>
      </c>
      <c r="BA162">
        <v>2.1370095270776339</v>
      </c>
      <c r="BB162">
        <v>1.5534404148117036</v>
      </c>
      <c r="BC162">
        <v>25.656278759310659</v>
      </c>
      <c r="BD162">
        <v>42.590237315344005</v>
      </c>
      <c r="BE162">
        <v>45.176673837145238</v>
      </c>
      <c r="BF162">
        <v>42.483459154521668</v>
      </c>
      <c r="BG162">
        <v>43.057286831274347</v>
      </c>
      <c r="BH162">
        <v>12.31627527399116</v>
      </c>
    </row>
    <row r="163" spans="1:61">
      <c r="A163" t="s">
        <v>382</v>
      </c>
      <c r="B163" t="s">
        <v>383</v>
      </c>
      <c r="C163" t="s">
        <v>595</v>
      </c>
      <c r="D163" t="s">
        <v>596</v>
      </c>
      <c r="G163">
        <v>0.54801271230816195</v>
      </c>
      <c r="H163">
        <v>0.5335931301839214</v>
      </c>
      <c r="I163">
        <v>0.30864170236360955</v>
      </c>
      <c r="J163">
        <v>0.19684369854566539</v>
      </c>
      <c r="K163">
        <v>0.38072393260930953</v>
      </c>
      <c r="L163">
        <v>0.36428365952761765</v>
      </c>
      <c r="M163">
        <v>0.6916833084878401</v>
      </c>
      <c r="N163">
        <v>0.74025105065166596</v>
      </c>
      <c r="O163">
        <v>1.1946005336985717</v>
      </c>
      <c r="P163">
        <v>1.1482782233392042</v>
      </c>
      <c r="Q163">
        <v>1.7908813661529643</v>
      </c>
      <c r="R163">
        <v>1.5038357581253505</v>
      </c>
      <c r="S163">
        <v>1.0820910068655414</v>
      </c>
      <c r="T163">
        <v>1.0240290623738721</v>
      </c>
      <c r="U163">
        <v>0.96283059684381578</v>
      </c>
      <c r="AJ163">
        <v>0.23986981645215324</v>
      </c>
      <c r="AK163">
        <v>0.29709737938123892</v>
      </c>
      <c r="BC163">
        <v>38.503796782100579</v>
      </c>
    </row>
    <row r="164" spans="1:61">
      <c r="A164" t="s">
        <v>384</v>
      </c>
      <c r="B164" t="s">
        <v>385</v>
      </c>
      <c r="C164" t="s">
        <v>595</v>
      </c>
      <c r="D164" t="s">
        <v>596</v>
      </c>
      <c r="H164">
        <v>78.268887313161613</v>
      </c>
      <c r="K164">
        <v>63.114578654817834</v>
      </c>
      <c r="M164">
        <v>65.681098341421574</v>
      </c>
      <c r="N164">
        <v>65.20575644250826</v>
      </c>
      <c r="O164">
        <v>65.88590796113526</v>
      </c>
      <c r="P164">
        <v>66.027047862211603</v>
      </c>
      <c r="Q164">
        <v>53.534157370573389</v>
      </c>
      <c r="R164">
        <v>59.693620931173065</v>
      </c>
      <c r="S164">
        <v>66.488591796600417</v>
      </c>
      <c r="T164">
        <v>69.536936647348199</v>
      </c>
      <c r="U164">
        <v>70.850307122382645</v>
      </c>
      <c r="V164">
        <v>76.988326897643489</v>
      </c>
      <c r="AP164">
        <v>72.283224954986594</v>
      </c>
      <c r="AQ164">
        <v>68.550742064596861</v>
      </c>
      <c r="AR164">
        <v>67.536216626940302</v>
      </c>
      <c r="AS164">
        <v>74.647667082263041</v>
      </c>
      <c r="AT164">
        <v>71.378098080845902</v>
      </c>
      <c r="AU164">
        <v>68.339424127191208</v>
      </c>
      <c r="AV164">
        <v>65.531047452306538</v>
      </c>
      <c r="AW164">
        <v>70.52660014647627</v>
      </c>
      <c r="AX164">
        <v>72.986259689603045</v>
      </c>
      <c r="AY164">
        <v>72.864431615565806</v>
      </c>
      <c r="AZ164">
        <v>73.202513704431823</v>
      </c>
      <c r="BA164">
        <v>72.339094613738752</v>
      </c>
      <c r="BB164">
        <v>70.428453288212708</v>
      </c>
      <c r="BC164">
        <v>71.060607132570723</v>
      </c>
      <c r="BD164">
        <v>67.573262578278246</v>
      </c>
    </row>
    <row r="165" spans="1:61">
      <c r="A165" t="s">
        <v>386</v>
      </c>
      <c r="B165" t="s">
        <v>387</v>
      </c>
      <c r="C165" t="s">
        <v>595</v>
      </c>
      <c r="D165" t="s">
        <v>596</v>
      </c>
    </row>
    <row r="166" spans="1:61">
      <c r="A166" t="s">
        <v>388</v>
      </c>
      <c r="B166" t="s">
        <v>389</v>
      </c>
      <c r="C166" t="s">
        <v>595</v>
      </c>
      <c r="D166" t="s">
        <v>596</v>
      </c>
      <c r="AO166">
        <v>2.9427703619005093E-2</v>
      </c>
      <c r="AP166">
        <v>5.6406238082424752E-2</v>
      </c>
      <c r="AQ166">
        <v>0.22024975690108362</v>
      </c>
      <c r="AR166">
        <v>0.37089382565792822</v>
      </c>
      <c r="AS166">
        <v>0.49146165907848394</v>
      </c>
      <c r="AT166">
        <v>0.85710607479337031</v>
      </c>
      <c r="AU166">
        <v>0.84965084448526285</v>
      </c>
      <c r="AV166">
        <v>2.9158524888856352</v>
      </c>
      <c r="AW166">
        <v>4.0919892394688224</v>
      </c>
      <c r="AX166">
        <v>5.4865122734299439</v>
      </c>
      <c r="AY166">
        <v>5.532089878913399</v>
      </c>
      <c r="AZ166">
        <v>10.296857863802428</v>
      </c>
      <c r="BF166">
        <v>41.673407090452379</v>
      </c>
      <c r="BG166">
        <v>27.865240090465992</v>
      </c>
      <c r="BH166">
        <v>22.697230013577517</v>
      </c>
    </row>
    <row r="167" spans="1:61">
      <c r="A167" t="s">
        <v>390</v>
      </c>
      <c r="B167" t="s">
        <v>391</v>
      </c>
      <c r="C167" t="s">
        <v>595</v>
      </c>
      <c r="D167" t="s">
        <v>596</v>
      </c>
    </row>
    <row r="168" spans="1:61">
      <c r="A168" t="s">
        <v>392</v>
      </c>
      <c r="B168" t="s">
        <v>393</v>
      </c>
      <c r="C168" t="s">
        <v>595</v>
      </c>
      <c r="D168" t="s">
        <v>596</v>
      </c>
      <c r="AM168">
        <v>9.1476181626711277</v>
      </c>
      <c r="AN168">
        <v>2.0619034917836974</v>
      </c>
      <c r="AO168">
        <v>1.2413823679368667</v>
      </c>
      <c r="AP168">
        <v>0.5740722010506053</v>
      </c>
      <c r="AR168">
        <v>25.15590372447587</v>
      </c>
      <c r="AS168">
        <v>20.99447140086053</v>
      </c>
      <c r="AT168">
        <v>8.2504490786528208</v>
      </c>
      <c r="AU168">
        <v>13.342449229606663</v>
      </c>
      <c r="AV168">
        <v>13.027283741723137</v>
      </c>
      <c r="AW168">
        <v>12.432466834620149</v>
      </c>
      <c r="AX168">
        <v>14.916855709846585</v>
      </c>
      <c r="AY168">
        <v>14.674278971974841</v>
      </c>
      <c r="AZ168">
        <v>15.488808835705207</v>
      </c>
      <c r="BA168">
        <v>10.868344865421061</v>
      </c>
      <c r="BB168">
        <v>17.48176964248794</v>
      </c>
      <c r="BC168">
        <v>19.658842838959785</v>
      </c>
      <c r="BD168">
        <v>16.278982652030589</v>
      </c>
      <c r="BE168">
        <v>27.812958018463103</v>
      </c>
      <c r="BF168">
        <v>33.463549448336209</v>
      </c>
      <c r="BG168">
        <v>30.037912946003914</v>
      </c>
      <c r="BH168">
        <v>30.379624999956512</v>
      </c>
    </row>
    <row r="169" spans="1:61">
      <c r="A169" t="s">
        <v>394</v>
      </c>
      <c r="B169" t="s">
        <v>395</v>
      </c>
      <c r="C169" t="s">
        <v>595</v>
      </c>
      <c r="D169" t="s">
        <v>596</v>
      </c>
      <c r="G169">
        <v>5.5828892064046221</v>
      </c>
      <c r="H169">
        <v>1.0774431935791366</v>
      </c>
      <c r="I169">
        <v>0.30404422448761015</v>
      </c>
      <c r="J169">
        <v>0.18515662368815924</v>
      </c>
      <c r="K169">
        <v>0.26286321475064006</v>
      </c>
      <c r="L169">
        <v>0.34860261203010712</v>
      </c>
      <c r="M169">
        <v>0.29101335567699016</v>
      </c>
      <c r="O169">
        <v>7.4971396269913324E-2</v>
      </c>
      <c r="P169">
        <v>4.1642231143883864E-4</v>
      </c>
      <c r="Q169">
        <v>2.9696713006737495E-3</v>
      </c>
      <c r="AN169">
        <v>0.51926206303608335</v>
      </c>
      <c r="AO169">
        <v>7.9776148591413007E-2</v>
      </c>
      <c r="AZ169">
        <v>25.744300862609066</v>
      </c>
      <c r="BA169">
        <v>21.671895840386849</v>
      </c>
      <c r="BB169">
        <v>17.870294264825997</v>
      </c>
      <c r="BC169">
        <v>1.6546520313058502E-3</v>
      </c>
      <c r="BD169">
        <v>5.0552618621310286</v>
      </c>
      <c r="BE169">
        <v>14.963596436117363</v>
      </c>
      <c r="BF169">
        <v>2.9677647200170747</v>
      </c>
      <c r="BG169">
        <v>3.262655800868913</v>
      </c>
    </row>
    <row r="170" spans="1:61">
      <c r="A170" t="s">
        <v>396</v>
      </c>
      <c r="B170" t="s">
        <v>397</v>
      </c>
      <c r="C170" t="s">
        <v>595</v>
      </c>
      <c r="D170" t="s">
        <v>596</v>
      </c>
      <c r="O170">
        <v>0</v>
      </c>
      <c r="P170">
        <v>0</v>
      </c>
      <c r="Q170">
        <v>3.629275170070393E-3</v>
      </c>
      <c r="R170">
        <v>9.8038138899992906E-4</v>
      </c>
      <c r="S170">
        <v>0</v>
      </c>
      <c r="T170">
        <v>0</v>
      </c>
      <c r="U170">
        <v>0</v>
      </c>
      <c r="V170">
        <v>0</v>
      </c>
      <c r="W170">
        <v>0</v>
      </c>
      <c r="AI170">
        <v>1.3735495686972277</v>
      </c>
      <c r="AJ170">
        <v>1.7235329381607045</v>
      </c>
      <c r="AK170">
        <v>1.9183469668480742</v>
      </c>
      <c r="AL170">
        <v>3.5957624900483133E-3</v>
      </c>
      <c r="AM170">
        <v>1.2396992048878085E-2</v>
      </c>
      <c r="AN170">
        <v>7.4365451234400292E-3</v>
      </c>
      <c r="AO170">
        <v>7.5446979450399104E-5</v>
      </c>
      <c r="AP170">
        <v>3.3718614456124875E-2</v>
      </c>
      <c r="AQ170">
        <v>5.0373756309250242E-2</v>
      </c>
      <c r="AR170">
        <v>1.2697136874531615E-3</v>
      </c>
      <c r="AS170">
        <v>8.230978211367472E-3</v>
      </c>
      <c r="AT170">
        <v>5.127380257386625E-3</v>
      </c>
      <c r="AU170">
        <v>4.3101702292833E-2</v>
      </c>
      <c r="AV170">
        <v>5.1634006312214979E-2</v>
      </c>
      <c r="AW170">
        <v>8.8047507115446955E-2</v>
      </c>
      <c r="AX170">
        <v>6.5301341426192861E-4</v>
      </c>
      <c r="AY170">
        <v>0.10409166504754823</v>
      </c>
      <c r="AZ170">
        <v>0.14491406555847697</v>
      </c>
      <c r="BA170">
        <v>3.2709935021834585E-2</v>
      </c>
      <c r="BB170">
        <v>2.9883824889001397E-2</v>
      </c>
      <c r="BC170">
        <v>6.0061507978108103E-4</v>
      </c>
      <c r="BD170">
        <v>8.319269049346773E-4</v>
      </c>
      <c r="BE170">
        <v>7.5324445449235318E-4</v>
      </c>
      <c r="BF170">
        <v>5.5219290273173763E-4</v>
      </c>
      <c r="BG170">
        <v>9.2346230963622758E-4</v>
      </c>
      <c r="BH170">
        <v>2.1926577476618424E-3</v>
      </c>
    </row>
    <row r="171" spans="1:61">
      <c r="A171" t="s">
        <v>398</v>
      </c>
      <c r="B171" t="s">
        <v>399</v>
      </c>
      <c r="C171" t="s">
        <v>595</v>
      </c>
      <c r="D171" t="s">
        <v>596</v>
      </c>
      <c r="K171">
        <v>0</v>
      </c>
      <c r="L171">
        <v>0</v>
      </c>
      <c r="M171">
        <v>1.2252132700480301E-2</v>
      </c>
      <c r="N171">
        <v>4.949937541277015E-2</v>
      </c>
      <c r="O171">
        <v>5.65137107670549E-2</v>
      </c>
      <c r="P171">
        <v>5.668027750037255E-2</v>
      </c>
      <c r="Q171">
        <v>6.5208344821344119E-2</v>
      </c>
      <c r="R171">
        <v>5.9895586683343251E-2</v>
      </c>
      <c r="S171">
        <v>3.8529688704770519E-2</v>
      </c>
      <c r="T171">
        <v>3.1965767871904235E-2</v>
      </c>
      <c r="U171">
        <v>3.451211104744345E-2</v>
      </c>
      <c r="V171">
        <v>2.6043874497964636E-2</v>
      </c>
      <c r="W171">
        <v>4.1374680902058057E-2</v>
      </c>
      <c r="X171">
        <v>2.797922857301512E-2</v>
      </c>
      <c r="Y171">
        <v>2.1095763153083265E-2</v>
      </c>
      <c r="Z171">
        <v>3.4305123364167946E-2</v>
      </c>
      <c r="AA171">
        <v>2.5672833285384198E-2</v>
      </c>
      <c r="AB171">
        <v>4.024279136017566E-2</v>
      </c>
      <c r="AC171">
        <v>2.8934787802124638E-2</v>
      </c>
      <c r="AD171">
        <v>2.0129264060152776E-2</v>
      </c>
      <c r="AE171">
        <v>2.4738318968090336E-2</v>
      </c>
      <c r="AF171">
        <v>4.3125859801184426E-4</v>
      </c>
      <c r="AG171">
        <v>9.0085880258070398E-4</v>
      </c>
      <c r="AI171">
        <v>2.6359505873683321E-3</v>
      </c>
      <c r="AJ171">
        <v>2.5114877651767533E-3</v>
      </c>
      <c r="AM171">
        <v>2.0390313824786396E-2</v>
      </c>
      <c r="AN171">
        <v>7.9504643346318044E-2</v>
      </c>
      <c r="AO171">
        <v>0.37191124881161919</v>
      </c>
      <c r="AP171">
        <v>0.66095030214925232</v>
      </c>
      <c r="AQ171">
        <v>0.11613422531009955</v>
      </c>
      <c r="AR171">
        <v>0.27432998479659215</v>
      </c>
      <c r="AS171">
        <v>0.17534463366166514</v>
      </c>
      <c r="AT171">
        <v>0.13623209433385614</v>
      </c>
      <c r="AU171">
        <v>1.8039701982099508E-2</v>
      </c>
      <c r="AV171">
        <v>0.11216454284756847</v>
      </c>
      <c r="AW171">
        <v>0.29959537807962022</v>
      </c>
      <c r="AX171">
        <v>2.0465634727101889E-2</v>
      </c>
      <c r="AY171">
        <v>0.13938267653743147</v>
      </c>
      <c r="AZ171">
        <v>3.577558394909152E-2</v>
      </c>
      <c r="BA171">
        <v>2.6977959632336894E-2</v>
      </c>
      <c r="BB171">
        <v>0.11377631575548008</v>
      </c>
      <c r="BC171">
        <v>0.18568595052998851</v>
      </c>
      <c r="BD171">
        <v>9.8610271880163913E-2</v>
      </c>
      <c r="BE171">
        <v>9.4092842462414852E-2</v>
      </c>
      <c r="BF171">
        <v>3.6560840133463307E-2</v>
      </c>
      <c r="BG171">
        <v>4.4931583233134967E-2</v>
      </c>
      <c r="BH171">
        <v>2.024598035186569E-2</v>
      </c>
    </row>
    <row r="172" spans="1:61">
      <c r="A172" t="s">
        <v>400</v>
      </c>
      <c r="B172" t="s">
        <v>401</v>
      </c>
      <c r="C172" t="s">
        <v>595</v>
      </c>
      <c r="D172" t="s">
        <v>596</v>
      </c>
      <c r="I172">
        <v>4.8965043209974013</v>
      </c>
      <c r="J172">
        <v>4.6724685710961307</v>
      </c>
      <c r="K172">
        <v>5.1774979507783048</v>
      </c>
      <c r="L172">
        <v>5.6265441850383286</v>
      </c>
      <c r="M172">
        <v>8.7972768449843581</v>
      </c>
      <c r="N172">
        <v>6.9921598303701167</v>
      </c>
      <c r="O172">
        <v>7.3472731545387981</v>
      </c>
      <c r="P172">
        <v>10.335612406838932</v>
      </c>
      <c r="Q172">
        <v>6.8617929050030817</v>
      </c>
      <c r="R172">
        <v>5.4046934512968763</v>
      </c>
      <c r="S172">
        <v>8.4879531755800279</v>
      </c>
      <c r="T172">
        <v>10.881394779895926</v>
      </c>
      <c r="U172">
        <v>14.441235092796493</v>
      </c>
      <c r="V172">
        <v>14.280396093404699</v>
      </c>
      <c r="W172">
        <v>14.044459862077227</v>
      </c>
      <c r="X172">
        <v>18.243047359367278</v>
      </c>
      <c r="Y172">
        <v>24.719613794404605</v>
      </c>
      <c r="Z172">
        <v>26.622715676303631</v>
      </c>
      <c r="AA172">
        <v>28.668990523076292</v>
      </c>
      <c r="AB172">
        <v>28.706476159890727</v>
      </c>
      <c r="AC172">
        <v>29.929308611081378</v>
      </c>
      <c r="AD172">
        <v>31.537941329135432</v>
      </c>
      <c r="AE172">
        <v>22.851097967251082</v>
      </c>
      <c r="AF172">
        <v>19.946254510235971</v>
      </c>
      <c r="AG172">
        <v>15.794733829079895</v>
      </c>
      <c r="AH172">
        <v>16.249664762399867</v>
      </c>
      <c r="AI172">
        <v>18.301924463744278</v>
      </c>
      <c r="AJ172">
        <v>15.470824477369138</v>
      </c>
      <c r="AK172">
        <v>12.905472338322346</v>
      </c>
      <c r="AL172">
        <v>10.294045394986961</v>
      </c>
      <c r="AM172">
        <v>7.3711311040916332</v>
      </c>
      <c r="AN172">
        <v>6.9961713020100609</v>
      </c>
      <c r="AO172">
        <v>8.0675804466461045</v>
      </c>
      <c r="AP172">
        <v>8.1418525641259567</v>
      </c>
      <c r="AQ172">
        <v>6.1723542334135049</v>
      </c>
      <c r="AR172">
        <v>6.8063337392100767</v>
      </c>
      <c r="AS172">
        <v>9.6230734875021877</v>
      </c>
      <c r="AT172">
        <v>9.7253721611530484</v>
      </c>
      <c r="AU172">
        <v>8.5777185135090228</v>
      </c>
      <c r="AV172">
        <v>10.115783655711201</v>
      </c>
      <c r="AW172">
        <v>11.57660011098954</v>
      </c>
      <c r="AX172">
        <v>13.421228812305991</v>
      </c>
      <c r="AY172">
        <v>13.777563259217168</v>
      </c>
      <c r="AZ172">
        <v>14.412318824580172</v>
      </c>
      <c r="BA172">
        <v>18.396576782865232</v>
      </c>
      <c r="BB172">
        <v>14.811860333894488</v>
      </c>
      <c r="BC172">
        <v>15.856876825526731</v>
      </c>
      <c r="BD172">
        <v>17.751428066152243</v>
      </c>
      <c r="BE172">
        <v>20.436155586351962</v>
      </c>
      <c r="BF172">
        <v>22.258187587944615</v>
      </c>
      <c r="BG172">
        <v>22.011187692999794</v>
      </c>
      <c r="BH172">
        <v>16.093610008412067</v>
      </c>
    </row>
    <row r="173" spans="1:61">
      <c r="A173" t="s">
        <v>402</v>
      </c>
      <c r="B173" t="s">
        <v>403</v>
      </c>
      <c r="C173" t="s">
        <v>595</v>
      </c>
      <c r="D173" t="s">
        <v>596</v>
      </c>
      <c r="G173">
        <v>4.9231315064869818</v>
      </c>
      <c r="H173">
        <v>4.3343042738564419</v>
      </c>
      <c r="I173">
        <v>3.8354408936186637</v>
      </c>
      <c r="J173">
        <v>3.8734649755491692</v>
      </c>
      <c r="K173">
        <v>3.6341893944697756</v>
      </c>
      <c r="L173">
        <v>3.9507318901645947</v>
      </c>
      <c r="M173">
        <v>3.5671452375169688</v>
      </c>
      <c r="N173">
        <v>3.5727211017570126</v>
      </c>
      <c r="O173">
        <v>4.2793226119136714</v>
      </c>
      <c r="P173">
        <v>4.3023679097803837</v>
      </c>
      <c r="Q173">
        <v>4.4311983860750113</v>
      </c>
      <c r="R173">
        <v>4.0999620372415775</v>
      </c>
      <c r="S173">
        <v>6.3952605924344077</v>
      </c>
      <c r="T173">
        <v>7.0735343091696112</v>
      </c>
      <c r="U173">
        <v>6.0743861921853739</v>
      </c>
      <c r="V173">
        <v>5.6326792898414082</v>
      </c>
      <c r="W173">
        <v>4.6669386727888273</v>
      </c>
      <c r="X173">
        <v>5.5599912225672492</v>
      </c>
      <c r="Y173">
        <v>6.1882551801498416</v>
      </c>
      <c r="Z173">
        <v>6.7016314275721935</v>
      </c>
      <c r="AA173">
        <v>8.0716357247990622</v>
      </c>
      <c r="AB173">
        <v>6.9685091215883208</v>
      </c>
      <c r="AC173">
        <v>6.4392622306326555</v>
      </c>
      <c r="AD173">
        <v>6.9931043369608084</v>
      </c>
      <c r="AE173">
        <v>5.295032980629057</v>
      </c>
      <c r="AF173">
        <v>4.7829868349099574</v>
      </c>
      <c r="AG173">
        <v>4.1852651687857794</v>
      </c>
      <c r="AH173">
        <v>4.2996997793815748</v>
      </c>
      <c r="AI173">
        <v>4.8095216787398796</v>
      </c>
      <c r="AJ173">
        <v>4.8579674825447245</v>
      </c>
      <c r="AK173">
        <v>4.4331339396338505</v>
      </c>
      <c r="AL173">
        <v>4.1887827140827296</v>
      </c>
      <c r="AM173">
        <v>3.6841546050811682</v>
      </c>
      <c r="AN173">
        <v>3.5586909900333272</v>
      </c>
      <c r="AO173">
        <v>4.0357915858248026</v>
      </c>
      <c r="AP173">
        <v>3.8344669396329172</v>
      </c>
      <c r="AQ173">
        <v>3.1372848109459666</v>
      </c>
      <c r="AR173">
        <v>3.1653064864701843</v>
      </c>
      <c r="AS173">
        <v>4.7151179072602982</v>
      </c>
      <c r="AT173">
        <v>5.0312581867801383</v>
      </c>
      <c r="AU173">
        <v>4.3592513232058083</v>
      </c>
      <c r="AV173">
        <v>5.3716566548565492</v>
      </c>
      <c r="AW173">
        <v>6.1005841268528416</v>
      </c>
      <c r="AX173">
        <v>7.5367112178868707</v>
      </c>
      <c r="AY173">
        <v>7.8137258417727891</v>
      </c>
      <c r="AZ173">
        <v>8.2458663935477379</v>
      </c>
      <c r="BA173">
        <v>11.899696685468328</v>
      </c>
      <c r="BB173">
        <v>10.261163668685954</v>
      </c>
      <c r="BC173">
        <v>11.623772227560027</v>
      </c>
      <c r="BD173">
        <v>14.359955180308269</v>
      </c>
      <c r="BE173">
        <v>14.055215547747343</v>
      </c>
      <c r="BF173">
        <v>14.779094528307972</v>
      </c>
      <c r="BG173">
        <v>15.089582258268273</v>
      </c>
      <c r="BH173">
        <v>11.229573112823328</v>
      </c>
      <c r="BI173">
        <v>10.219780292309375</v>
      </c>
    </row>
    <row r="174" spans="1:61">
      <c r="A174" t="s">
        <v>404</v>
      </c>
      <c r="B174" t="s">
        <v>405</v>
      </c>
      <c r="C174" t="s">
        <v>595</v>
      </c>
      <c r="D174" t="s">
        <v>596</v>
      </c>
      <c r="AS174">
        <v>2.1096354685532415</v>
      </c>
      <c r="AT174">
        <v>0.6744770267974971</v>
      </c>
      <c r="AU174">
        <v>0.66537561456564343</v>
      </c>
      <c r="AV174">
        <v>1.0133167255038895</v>
      </c>
      <c r="AW174">
        <v>0.50745765273350263</v>
      </c>
      <c r="AX174">
        <v>0.42644202479246135</v>
      </c>
      <c r="AY174">
        <v>0.46543761841020515</v>
      </c>
      <c r="AZ174">
        <v>0.4316138123312564</v>
      </c>
      <c r="BA174">
        <v>0.47935618118874113</v>
      </c>
      <c r="BB174">
        <v>0.84059456661789644</v>
      </c>
      <c r="BC174">
        <v>1.3024472379039767</v>
      </c>
      <c r="BD174">
        <v>1.3180907140310636</v>
      </c>
      <c r="BE174">
        <v>0.99309266978161292</v>
      </c>
      <c r="BF174">
        <v>1.2615964417658618</v>
      </c>
      <c r="BG174">
        <v>1.4810226862021463</v>
      </c>
    </row>
    <row r="175" spans="1:61">
      <c r="A175" t="s">
        <v>406</v>
      </c>
      <c r="B175" t="s">
        <v>407</v>
      </c>
      <c r="C175" t="s">
        <v>595</v>
      </c>
      <c r="D175" t="s">
        <v>596</v>
      </c>
      <c r="T175">
        <v>7.3326933616782816E-2</v>
      </c>
      <c r="U175">
        <v>3.0678775009286032E-2</v>
      </c>
      <c r="V175">
        <v>3.7604459451958137E-2</v>
      </c>
      <c r="W175">
        <v>4.5630517955724266E-2</v>
      </c>
      <c r="X175">
        <v>2.9964993573642126E-2</v>
      </c>
      <c r="Y175">
        <v>3.8233992775680591E-2</v>
      </c>
      <c r="Z175">
        <v>4.0918450460576301E-2</v>
      </c>
      <c r="AA175">
        <v>0.11291279857962089</v>
      </c>
      <c r="AB175">
        <v>0.14092077124234914</v>
      </c>
      <c r="AR175">
        <v>0.8020979551230375</v>
      </c>
      <c r="AS175">
        <v>0.88337695535580396</v>
      </c>
      <c r="AT175">
        <v>1.1202193129450566</v>
      </c>
      <c r="AU175">
        <v>1.2154797627652802</v>
      </c>
      <c r="AV175">
        <v>1.2098288930928935</v>
      </c>
      <c r="AW175">
        <v>1.0626669268282811</v>
      </c>
      <c r="AX175">
        <v>1.3667935511366409</v>
      </c>
      <c r="AY175">
        <v>0.44330507268247454</v>
      </c>
      <c r="AZ175">
        <v>5.2013503069032446E-3</v>
      </c>
      <c r="BA175">
        <v>1.1218409475634515E-2</v>
      </c>
      <c r="BB175">
        <v>4.8779231188355032E-3</v>
      </c>
      <c r="BC175">
        <v>7.6254437372843528E-2</v>
      </c>
      <c r="BD175">
        <v>1.0468919669937859E-2</v>
      </c>
      <c r="BE175">
        <v>1.5202503146808835E-2</v>
      </c>
      <c r="BF175">
        <v>1.4776094018204485E-2</v>
      </c>
      <c r="BG175">
        <v>2.438451127376332E-3</v>
      </c>
      <c r="BH175">
        <v>1.3200711699004464E-2</v>
      </c>
    </row>
    <row r="176" spans="1:61">
      <c r="A176" t="s">
        <v>408</v>
      </c>
      <c r="B176" t="s">
        <v>409</v>
      </c>
      <c r="C176" t="s">
        <v>595</v>
      </c>
      <c r="D176" t="s">
        <v>596</v>
      </c>
      <c r="G176">
        <v>0.79035091765527754</v>
      </c>
      <c r="H176">
        <v>1.7026358225631876E-3</v>
      </c>
      <c r="I176">
        <v>3.8345091556063523E-3</v>
      </c>
      <c r="J176">
        <v>0.12389729080873188</v>
      </c>
      <c r="K176">
        <v>0.61889569405157996</v>
      </c>
      <c r="L176">
        <v>0.17280472302351732</v>
      </c>
      <c r="M176">
        <v>5.9052444557778812E-2</v>
      </c>
      <c r="N176">
        <v>0.21202704704685935</v>
      </c>
      <c r="O176">
        <v>1.5691270179860474E-2</v>
      </c>
      <c r="P176">
        <v>3.7284439804093426E-2</v>
      </c>
      <c r="Q176">
        <v>1.3692964301961513E-2</v>
      </c>
      <c r="R176">
        <v>9.7765404957147299E-3</v>
      </c>
      <c r="S176">
        <v>4.5846445226433883E-3</v>
      </c>
      <c r="T176">
        <v>1.8878009410966647E-2</v>
      </c>
      <c r="U176">
        <v>5.0012646979029254E-2</v>
      </c>
      <c r="V176">
        <v>4.9175399716335985E-2</v>
      </c>
      <c r="W176">
        <v>1.4282139508617475E-4</v>
      </c>
      <c r="X176">
        <v>1.9016331309876702E-2</v>
      </c>
      <c r="Z176">
        <v>0.86050944510558758</v>
      </c>
      <c r="AN176">
        <v>1.9360961269032556E-2</v>
      </c>
      <c r="AO176">
        <v>1.556518757328412E-4</v>
      </c>
      <c r="AP176">
        <v>9.7212206199485528E-4</v>
      </c>
      <c r="AQ176">
        <v>2.6749987171525606E-2</v>
      </c>
      <c r="AR176">
        <v>1.4495671828493029E-2</v>
      </c>
      <c r="AS176">
        <v>1.6399559192703861</v>
      </c>
      <c r="AT176">
        <v>2.0820188062005536</v>
      </c>
      <c r="AU176">
        <v>1.3842380463481201</v>
      </c>
      <c r="AV176">
        <v>1.4547609069161622</v>
      </c>
      <c r="AW176">
        <v>2.36683825549001</v>
      </c>
      <c r="AX176">
        <v>2.4484431371930961</v>
      </c>
      <c r="AY176">
        <v>2.1616108208714713</v>
      </c>
      <c r="AZ176">
        <v>2.5650659667410203</v>
      </c>
      <c r="BA176">
        <v>1.5854481727810597</v>
      </c>
      <c r="BB176">
        <v>1.2380253705736854</v>
      </c>
      <c r="BC176">
        <v>1.8521100558332801</v>
      </c>
      <c r="BD176">
        <v>1.1073910438065337</v>
      </c>
      <c r="BE176">
        <v>18.279816077312343</v>
      </c>
      <c r="BF176">
        <v>31.494213773349745</v>
      </c>
      <c r="BG176">
        <v>27.031870426697484</v>
      </c>
      <c r="BH176">
        <v>19.830681448043347</v>
      </c>
    </row>
    <row r="177" spans="1:61">
      <c r="A177" t="s">
        <v>410</v>
      </c>
      <c r="B177" t="s">
        <v>411</v>
      </c>
      <c r="C177" t="s">
        <v>595</v>
      </c>
      <c r="D177" t="s">
        <v>596</v>
      </c>
      <c r="G177">
        <v>10.298882573345146</v>
      </c>
      <c r="H177">
        <v>10.990462061033611</v>
      </c>
      <c r="I177">
        <v>13.413658958528224</v>
      </c>
      <c r="J177">
        <v>25.881656330182828</v>
      </c>
      <c r="K177">
        <v>33.418308417158315</v>
      </c>
      <c r="L177">
        <v>30.844188130058299</v>
      </c>
      <c r="M177">
        <v>18.135210917133499</v>
      </c>
      <c r="N177">
        <v>42.568311492609688</v>
      </c>
      <c r="O177">
        <v>58.148322815585338</v>
      </c>
      <c r="P177">
        <v>74.471602262065403</v>
      </c>
      <c r="Q177">
        <v>82.996041939590569</v>
      </c>
      <c r="R177">
        <v>83.814575781031024</v>
      </c>
      <c r="S177">
        <v>93.026478753580193</v>
      </c>
      <c r="T177">
        <v>93.304607079660371</v>
      </c>
      <c r="U177">
        <v>94.311500066030817</v>
      </c>
      <c r="V177">
        <v>93.063173074509592</v>
      </c>
      <c r="W177">
        <v>90.274013903087365</v>
      </c>
      <c r="X177">
        <v>95.101215597730942</v>
      </c>
      <c r="Z177">
        <v>97.063448089458646</v>
      </c>
      <c r="AB177">
        <v>94.407014411003189</v>
      </c>
      <c r="AC177">
        <v>95.151981180195534</v>
      </c>
      <c r="AD177">
        <v>96.715502834741599</v>
      </c>
      <c r="AE177">
        <v>93.111613681672068</v>
      </c>
      <c r="AF177">
        <v>95.370306862253997</v>
      </c>
      <c r="AJ177">
        <v>96.632550737645801</v>
      </c>
      <c r="AO177">
        <v>95.578902767256082</v>
      </c>
      <c r="AP177">
        <v>96.277179373007471</v>
      </c>
      <c r="AQ177">
        <v>96.979165408827257</v>
      </c>
      <c r="AR177">
        <v>98.942308296871857</v>
      </c>
      <c r="AS177">
        <v>99.635033879376039</v>
      </c>
      <c r="AT177">
        <v>99.656498550661809</v>
      </c>
      <c r="AU177">
        <v>94.037464385227906</v>
      </c>
      <c r="AV177">
        <v>97.896615554941334</v>
      </c>
      <c r="AY177">
        <v>98.238856362993999</v>
      </c>
      <c r="AZ177">
        <v>93.666363736582653</v>
      </c>
      <c r="BA177">
        <v>91.743409298898754</v>
      </c>
      <c r="BB177">
        <v>90.361531347458268</v>
      </c>
      <c r="BC177">
        <v>87.131679092679775</v>
      </c>
      <c r="BD177">
        <v>89.126472851510059</v>
      </c>
      <c r="BE177">
        <v>84.038927616375162</v>
      </c>
      <c r="BF177">
        <v>87.620664636391353</v>
      </c>
      <c r="BG177">
        <v>90.854186859808991</v>
      </c>
    </row>
    <row r="178" spans="1:61">
      <c r="A178" t="s">
        <v>412</v>
      </c>
      <c r="B178" t="s">
        <v>413</v>
      </c>
      <c r="C178" t="s">
        <v>595</v>
      </c>
      <c r="D178" t="s">
        <v>596</v>
      </c>
      <c r="J178">
        <v>8.4278985586379515E-3</v>
      </c>
      <c r="M178">
        <v>7.3405785299096825E-3</v>
      </c>
      <c r="N178">
        <v>2.1354430231753284E-2</v>
      </c>
      <c r="O178">
        <v>0.13260414176029023</v>
      </c>
      <c r="P178">
        <v>0.21485079584708675</v>
      </c>
      <c r="Q178">
        <v>0.7256089094987237</v>
      </c>
      <c r="R178">
        <v>0.49941402142524666</v>
      </c>
      <c r="S178">
        <v>0.42114579184179729</v>
      </c>
      <c r="T178">
        <v>0.37158083527104407</v>
      </c>
      <c r="U178">
        <v>0.39397735498344144</v>
      </c>
      <c r="V178">
        <v>0.19027333878429831</v>
      </c>
      <c r="W178">
        <v>0.17673697001300176</v>
      </c>
      <c r="X178">
        <v>0.84694418398912152</v>
      </c>
      <c r="Y178">
        <v>2.4834020984295839</v>
      </c>
      <c r="Z178">
        <v>1.9494713288689089</v>
      </c>
      <c r="AA178">
        <v>1.2671527713110153</v>
      </c>
      <c r="AB178">
        <v>4.7195894019254524E-2</v>
      </c>
      <c r="AC178">
        <v>1.5259238636201874E-2</v>
      </c>
      <c r="AD178">
        <v>5.6782358093480728E-2</v>
      </c>
      <c r="AE178">
        <v>2.4490456360301674E-4</v>
      </c>
      <c r="AG178">
        <v>5.0699611177439076E-2</v>
      </c>
      <c r="AH178">
        <v>1.7712223640460771</v>
      </c>
      <c r="AI178">
        <v>0.28865185181617903</v>
      </c>
      <c r="AJ178">
        <v>1.236389684591416</v>
      </c>
      <c r="AK178">
        <v>0.95639501641255364</v>
      </c>
      <c r="AL178">
        <v>1.8359007235863496</v>
      </c>
      <c r="AM178">
        <v>0.99119206138916383</v>
      </c>
      <c r="AN178">
        <v>0.54871835299843208</v>
      </c>
      <c r="AO178">
        <v>0.68149992127904357</v>
      </c>
      <c r="AP178">
        <v>0.96694458369756509</v>
      </c>
      <c r="AQ178">
        <v>0.50683688881513644</v>
      </c>
      <c r="AR178">
        <v>0.82462303853113006</v>
      </c>
      <c r="AS178">
        <v>1.5786823167262911</v>
      </c>
      <c r="AT178">
        <v>1.6245758187058084</v>
      </c>
      <c r="AU178">
        <v>1.8333593029037629</v>
      </c>
      <c r="AV178">
        <v>1.1204212828679718</v>
      </c>
      <c r="AW178">
        <v>0.88053154109942644</v>
      </c>
      <c r="AX178">
        <v>1.2982413658114016</v>
      </c>
      <c r="AY178">
        <v>0.5545662105014102</v>
      </c>
      <c r="AZ178">
        <v>0.87827613936793203</v>
      </c>
      <c r="BA178">
        <v>0.39168424564652982</v>
      </c>
      <c r="BB178">
        <v>0.85732902107927211</v>
      </c>
      <c r="BC178">
        <v>1.372119765839326</v>
      </c>
      <c r="BD178">
        <v>0.77390210780808355</v>
      </c>
      <c r="BE178">
        <v>0.38404377561978692</v>
      </c>
      <c r="BF178">
        <v>0.46137453477570356</v>
      </c>
      <c r="BG178">
        <v>0.33530366438221521</v>
      </c>
      <c r="BH178">
        <v>0.29657761399490373</v>
      </c>
    </row>
    <row r="179" spans="1:61">
      <c r="A179" t="s">
        <v>414</v>
      </c>
      <c r="B179" t="s">
        <v>415</v>
      </c>
      <c r="C179" t="s">
        <v>595</v>
      </c>
      <c r="D179" t="s">
        <v>596</v>
      </c>
      <c r="G179">
        <v>23.584109976673542</v>
      </c>
      <c r="H179">
        <v>10.305173211913257</v>
      </c>
      <c r="I179">
        <v>9.2199214255927728</v>
      </c>
      <c r="J179">
        <v>8.8263460181374622</v>
      </c>
      <c r="K179">
        <v>7.082576243228524</v>
      </c>
      <c r="L179">
        <v>7.9212376212330904</v>
      </c>
      <c r="M179">
        <v>7.7421776679090017</v>
      </c>
      <c r="N179">
        <v>8.3141448562693672</v>
      </c>
      <c r="O179">
        <v>10.722002079171968</v>
      </c>
      <c r="P179">
        <v>12.507634012345484</v>
      </c>
      <c r="Q179">
        <v>12.007221200227184</v>
      </c>
      <c r="R179">
        <v>13.039600282610857</v>
      </c>
      <c r="S179">
        <v>16.014391347584557</v>
      </c>
      <c r="T179">
        <v>17.071345067525694</v>
      </c>
      <c r="U179">
        <v>17.677447120125475</v>
      </c>
      <c r="V179">
        <v>18.201744903405487</v>
      </c>
      <c r="W179">
        <v>15.997540621346204</v>
      </c>
      <c r="X179">
        <v>18.818703872793179</v>
      </c>
      <c r="Y179">
        <v>21.841937081059136</v>
      </c>
      <c r="Z179">
        <v>23.860311395922622</v>
      </c>
      <c r="AA179">
        <v>23.851538276840888</v>
      </c>
      <c r="AB179">
        <v>23.162527947525728</v>
      </c>
      <c r="AC179">
        <v>22.585809943066963</v>
      </c>
      <c r="AD179">
        <v>22.693459968562141</v>
      </c>
      <c r="AE179">
        <v>15.16169118053838</v>
      </c>
      <c r="AF179">
        <v>10.862550165187251</v>
      </c>
      <c r="AG179">
        <v>8.4200405513871033</v>
      </c>
      <c r="AH179">
        <v>8.9348412604446725</v>
      </c>
      <c r="AI179">
        <v>9.5992249147788833</v>
      </c>
      <c r="AJ179">
        <v>9.749148479275215</v>
      </c>
      <c r="AK179">
        <v>8.4756128977109402</v>
      </c>
      <c r="AL179">
        <v>8.8836175037074199</v>
      </c>
      <c r="AM179">
        <v>7.4942286437886558</v>
      </c>
      <c r="AN179">
        <v>7.0329823812734631</v>
      </c>
      <c r="AO179">
        <v>8.1436241307960877</v>
      </c>
      <c r="AP179">
        <v>7.1320743348566804</v>
      </c>
      <c r="AQ179">
        <v>6.3460983034919956</v>
      </c>
      <c r="AR179">
        <v>6.6187659795748353</v>
      </c>
      <c r="AS179">
        <v>8.2279311842480674</v>
      </c>
      <c r="AT179">
        <v>6.0519777008683384</v>
      </c>
      <c r="AU179">
        <v>5.4637318661024361</v>
      </c>
      <c r="AV179">
        <v>5.5447684729364637</v>
      </c>
      <c r="AW179">
        <v>5.7331330539765837</v>
      </c>
      <c r="AX179">
        <v>7.3540050162982968</v>
      </c>
      <c r="AY179">
        <v>8.4529051505967292</v>
      </c>
      <c r="AZ179">
        <v>8.7278702647379642</v>
      </c>
      <c r="BA179">
        <v>10.594269513346561</v>
      </c>
      <c r="BB179">
        <v>8.1544164661757712</v>
      </c>
      <c r="BC179">
        <v>10.008938427992605</v>
      </c>
      <c r="BD179">
        <v>13.392173951742613</v>
      </c>
      <c r="BE179">
        <v>14.069125056832091</v>
      </c>
      <c r="BF179">
        <v>19.510364127018072</v>
      </c>
      <c r="BG179">
        <v>16.594001668305769</v>
      </c>
    </row>
    <row r="180" spans="1:61">
      <c r="A180" t="s">
        <v>416</v>
      </c>
      <c r="B180" t="s">
        <v>417</v>
      </c>
      <c r="C180" t="s">
        <v>595</v>
      </c>
      <c r="D180" t="s">
        <v>596</v>
      </c>
      <c r="G180">
        <v>3.2610842097722013</v>
      </c>
      <c r="H180">
        <v>4.8039415166020794</v>
      </c>
      <c r="I180">
        <v>4.6606595766665455</v>
      </c>
      <c r="J180">
        <v>2.0859120472470822</v>
      </c>
      <c r="K180">
        <v>1.6108033939357078</v>
      </c>
      <c r="L180">
        <v>1.648468201847066</v>
      </c>
      <c r="M180">
        <v>1.9656846979348011</v>
      </c>
      <c r="N180">
        <v>1.4614567880156033</v>
      </c>
      <c r="O180">
        <v>0.92339087761990779</v>
      </c>
      <c r="P180">
        <v>1.1680863523886011</v>
      </c>
      <c r="Q180">
        <v>1.2162944116943089</v>
      </c>
      <c r="R180">
        <v>1.2538055409732214</v>
      </c>
      <c r="S180">
        <v>5.52166556012775</v>
      </c>
      <c r="T180">
        <v>13.736082022996293</v>
      </c>
      <c r="U180">
        <v>16.696176143887392</v>
      </c>
      <c r="V180">
        <v>16.765823195603517</v>
      </c>
      <c r="W180">
        <v>20.476689162472148</v>
      </c>
      <c r="X180">
        <v>36.05237248208828</v>
      </c>
      <c r="Y180">
        <v>48.742284290803767</v>
      </c>
      <c r="Z180">
        <v>50.735981010838159</v>
      </c>
      <c r="AA180">
        <v>52.349913334610285</v>
      </c>
      <c r="AB180">
        <v>52.75194973848302</v>
      </c>
      <c r="AC180">
        <v>54.575360078934587</v>
      </c>
      <c r="AD180">
        <v>53.751681152741028</v>
      </c>
      <c r="AG180">
        <v>36.520865395621257</v>
      </c>
      <c r="AH180">
        <v>42.538113241348377</v>
      </c>
      <c r="AI180">
        <v>47.776057276256381</v>
      </c>
      <c r="AJ180">
        <v>48.760760771093452</v>
      </c>
      <c r="AK180">
        <v>49.669097382862525</v>
      </c>
      <c r="AL180">
        <v>51.256156976871658</v>
      </c>
      <c r="AM180">
        <v>49.615310345104184</v>
      </c>
      <c r="AN180">
        <v>47.304430554209382</v>
      </c>
      <c r="AO180">
        <v>54.68363556413793</v>
      </c>
      <c r="AP180">
        <v>53.796959845979266</v>
      </c>
      <c r="AQ180">
        <v>43.281299192791927</v>
      </c>
      <c r="AR180">
        <v>49.951893635697829</v>
      </c>
      <c r="AS180">
        <v>63.896048617258451</v>
      </c>
      <c r="AT180">
        <v>61.771151155593898</v>
      </c>
      <c r="AU180">
        <v>60.65006438823788</v>
      </c>
      <c r="AV180">
        <v>61.175899414315538</v>
      </c>
      <c r="AW180">
        <v>63.612388266996447</v>
      </c>
      <c r="AX180">
        <v>67.685680760344539</v>
      </c>
      <c r="AY180">
        <v>67.827162714154568</v>
      </c>
      <c r="AZ180">
        <v>64.319568329969229</v>
      </c>
      <c r="BA180">
        <v>68.896673422129155</v>
      </c>
      <c r="BB180">
        <v>63.03891077034627</v>
      </c>
      <c r="BC180">
        <v>63.757320323287381</v>
      </c>
      <c r="BD180">
        <v>68.163356297417749</v>
      </c>
      <c r="BE180">
        <v>69.999448118899039</v>
      </c>
      <c r="BF180">
        <v>67.689794803521252</v>
      </c>
      <c r="BG180">
        <v>64.905217050932066</v>
      </c>
      <c r="BH180">
        <v>57.728487285796618</v>
      </c>
      <c r="BI180">
        <v>52.984949373451627</v>
      </c>
    </row>
    <row r="181" spans="1:61">
      <c r="A181" t="s">
        <v>418</v>
      </c>
      <c r="B181" t="s">
        <v>419</v>
      </c>
      <c r="C181" t="s">
        <v>595</v>
      </c>
      <c r="D181" t="s">
        <v>596</v>
      </c>
      <c r="AD181">
        <v>3.4561274728117457E-3</v>
      </c>
      <c r="AE181">
        <v>3.3307864355120035E-5</v>
      </c>
      <c r="AM181">
        <v>2.7414074571937154E-4</v>
      </c>
      <c r="AR181">
        <v>2.1621432250058382E-3</v>
      </c>
      <c r="AV181">
        <v>3.5757914679801555E-3</v>
      </c>
      <c r="BB181">
        <v>1.6875201518896808E-3</v>
      </c>
      <c r="BC181">
        <v>4.5184108995034047E-5</v>
      </c>
      <c r="BD181">
        <v>5.178300487377015E-6</v>
      </c>
      <c r="BE181">
        <v>1.2744540156967316E-2</v>
      </c>
      <c r="BF181">
        <v>3.1733694248497302E-3</v>
      </c>
      <c r="BG181">
        <v>4.2769197140458742E-3</v>
      </c>
      <c r="BH181">
        <v>2.1175979098090784E-4</v>
      </c>
    </row>
    <row r="182" spans="1:61">
      <c r="A182" t="s">
        <v>420</v>
      </c>
      <c r="B182" t="s">
        <v>421</v>
      </c>
      <c r="C182" t="s">
        <v>595</v>
      </c>
      <c r="D182" t="s">
        <v>596</v>
      </c>
    </row>
    <row r="183" spans="1:61">
      <c r="A183" t="s">
        <v>422</v>
      </c>
      <c r="B183" t="s">
        <v>423</v>
      </c>
      <c r="C183" t="s">
        <v>595</v>
      </c>
      <c r="D183" t="s">
        <v>596</v>
      </c>
      <c r="I183">
        <v>0.18348603009743272</v>
      </c>
      <c r="J183">
        <v>0.41744296555892835</v>
      </c>
      <c r="K183">
        <v>0.65861855505770872</v>
      </c>
      <c r="L183">
        <v>0.60576866979853405</v>
      </c>
      <c r="M183">
        <v>0.60227833724367419</v>
      </c>
      <c r="N183">
        <v>0.61203671555847927</v>
      </c>
      <c r="O183">
        <v>0.47974845148173217</v>
      </c>
      <c r="P183">
        <v>0.75210314723377236</v>
      </c>
      <c r="Q183">
        <v>0.87899604651461116</v>
      </c>
      <c r="R183">
        <v>0.41095056989391404</v>
      </c>
      <c r="S183">
        <v>0.54973059747894948</v>
      </c>
      <c r="T183">
        <v>1.2950088654918934</v>
      </c>
      <c r="U183">
        <v>1.258794850041872</v>
      </c>
      <c r="V183">
        <v>1.2532445596712951</v>
      </c>
      <c r="W183">
        <v>1.0739477372935413</v>
      </c>
      <c r="X183">
        <v>1.2889788334142809</v>
      </c>
      <c r="Y183">
        <v>1.1311872725272736</v>
      </c>
      <c r="Z183">
        <v>1.2236554280024945</v>
      </c>
      <c r="AA183">
        <v>0.26931044357319855</v>
      </c>
      <c r="AB183">
        <v>0.27008972398688597</v>
      </c>
      <c r="AC183">
        <v>0.41475086539345274</v>
      </c>
      <c r="AD183">
        <v>1.6518897794696272</v>
      </c>
      <c r="AE183">
        <v>0.83859339582904457</v>
      </c>
      <c r="AF183">
        <v>0.91961978036928704</v>
      </c>
      <c r="AG183">
        <v>1.3888338095984487</v>
      </c>
      <c r="AH183">
        <v>2.0819204190142488</v>
      </c>
      <c r="AI183">
        <v>3.9411569940512119</v>
      </c>
      <c r="AJ183">
        <v>3.3204741377874276</v>
      </c>
      <c r="AK183">
        <v>2.5963467299938188</v>
      </c>
      <c r="AL183">
        <v>2.6175948409054683</v>
      </c>
      <c r="AM183">
        <v>2.0958916212881213</v>
      </c>
      <c r="AN183">
        <v>1.6517163352044679</v>
      </c>
      <c r="AO183">
        <v>2.3405007031394565</v>
      </c>
      <c r="AP183">
        <v>2.1720533568244229</v>
      </c>
      <c r="AQ183">
        <v>2.0862215607966283</v>
      </c>
      <c r="AR183">
        <v>1.8960862566631018</v>
      </c>
      <c r="AS183">
        <v>3.0049112538377902</v>
      </c>
      <c r="AT183">
        <v>2.702767816343052</v>
      </c>
      <c r="AU183">
        <v>2.3856077538804188</v>
      </c>
      <c r="AV183">
        <v>1.9335055609275806</v>
      </c>
      <c r="AW183">
        <v>1.9619152949013448</v>
      </c>
      <c r="AX183">
        <v>2.5428729994563546</v>
      </c>
      <c r="AY183">
        <v>2.8374061310110075</v>
      </c>
      <c r="AZ183">
        <v>4.5977700088593974</v>
      </c>
      <c r="BA183">
        <v>7.2096502754574718</v>
      </c>
      <c r="BB183">
        <v>5.0918444862764387</v>
      </c>
      <c r="BC183">
        <v>5.0009688715665872</v>
      </c>
      <c r="BD183">
        <v>5.4369947839460853</v>
      </c>
      <c r="BE183">
        <v>4.9382265669445387</v>
      </c>
      <c r="BF183">
        <v>3.7290246978939101</v>
      </c>
      <c r="BG183">
        <v>3.2742314713784282</v>
      </c>
      <c r="BH183">
        <v>1.9180416570125463</v>
      </c>
      <c r="BI183">
        <v>1.4519067097032139</v>
      </c>
    </row>
    <row r="184" spans="1:61">
      <c r="A184" t="s">
        <v>424</v>
      </c>
      <c r="B184" t="s">
        <v>425</v>
      </c>
      <c r="C184" t="s">
        <v>595</v>
      </c>
      <c r="D184" t="s">
        <v>596</v>
      </c>
      <c r="G184">
        <v>5.3349737278146305</v>
      </c>
      <c r="H184">
        <v>4.0564761443375996</v>
      </c>
      <c r="I184">
        <v>3.5842206070502187</v>
      </c>
      <c r="J184">
        <v>3.4306013771914925</v>
      </c>
      <c r="K184">
        <v>3.0949978440536747</v>
      </c>
      <c r="L184">
        <v>3.0963958953646609</v>
      </c>
      <c r="M184">
        <v>3.3339978660263938</v>
      </c>
      <c r="N184">
        <v>3.1610110057870133</v>
      </c>
      <c r="O184">
        <v>3.466267741525324</v>
      </c>
      <c r="P184">
        <v>3.6213822984564135</v>
      </c>
      <c r="Q184">
        <v>3.1646222516750933</v>
      </c>
      <c r="R184">
        <v>3.313509547950352</v>
      </c>
      <c r="S184">
        <v>4.9127611189817078</v>
      </c>
      <c r="T184">
        <v>5.4173089465134998</v>
      </c>
      <c r="U184">
        <v>5.3322837219113319</v>
      </c>
      <c r="V184">
        <v>5.5825833556743847</v>
      </c>
      <c r="W184">
        <v>5.362317916819844</v>
      </c>
      <c r="X184">
        <v>6.8355441688915981</v>
      </c>
      <c r="Y184">
        <v>8.5537745298647323</v>
      </c>
      <c r="Z184">
        <v>9.6111074551581765</v>
      </c>
      <c r="AA184">
        <v>10.255384094613277</v>
      </c>
      <c r="AB184">
        <v>9.7530326023921372</v>
      </c>
      <c r="AC184">
        <v>9.7137213855274158</v>
      </c>
      <c r="AD184">
        <v>9.480335234459325</v>
      </c>
      <c r="AE184">
        <v>5.6825091236562457</v>
      </c>
      <c r="AF184">
        <v>5.4984995529378091</v>
      </c>
      <c r="AG184">
        <v>4.9066539449887188</v>
      </c>
      <c r="AH184">
        <v>5.1208249159926682</v>
      </c>
      <c r="AI184">
        <v>5.6758254118645732</v>
      </c>
      <c r="AJ184">
        <v>5.597057545578271</v>
      </c>
      <c r="AK184">
        <v>4.8377189715791449</v>
      </c>
      <c r="AL184">
        <v>4.7569118629431486</v>
      </c>
      <c r="AM184">
        <v>4.2552855892409314</v>
      </c>
      <c r="AN184">
        <v>3.9510290449393377</v>
      </c>
      <c r="AO184">
        <v>4.4815124028296909</v>
      </c>
      <c r="AP184">
        <v>4.2710610683053849</v>
      </c>
      <c r="AQ184">
        <v>3.5165404863072323</v>
      </c>
      <c r="AR184">
        <v>3.8092984582632798</v>
      </c>
      <c r="AS184">
        <v>5.0793934603990749</v>
      </c>
      <c r="AT184">
        <v>4.8282543567562204</v>
      </c>
      <c r="AU184">
        <v>4.6436452850793533</v>
      </c>
      <c r="AV184">
        <v>4.9633086925973053</v>
      </c>
      <c r="AW184">
        <v>5.4225578200445188</v>
      </c>
      <c r="AX184">
        <v>6.5448659841411603</v>
      </c>
      <c r="AY184">
        <v>6.8947023520422226</v>
      </c>
      <c r="AZ184">
        <v>6.8214739801153268</v>
      </c>
      <c r="BA184">
        <v>8.7757226018680541</v>
      </c>
      <c r="BB184">
        <v>7.3480090993825264</v>
      </c>
      <c r="BC184">
        <v>7.9879233869774655</v>
      </c>
      <c r="BD184">
        <v>9.3620419998858111</v>
      </c>
      <c r="BE184">
        <v>9.5577926817287349</v>
      </c>
      <c r="BF184">
        <v>9.7415560427261969</v>
      </c>
      <c r="BG184">
        <v>9.1892791792042718</v>
      </c>
      <c r="BH184">
        <v>7.0101092533979781</v>
      </c>
      <c r="BI184">
        <v>6.0987900982066048</v>
      </c>
    </row>
    <row r="185" spans="1:61">
      <c r="A185" t="s">
        <v>426</v>
      </c>
      <c r="B185" t="s">
        <v>427</v>
      </c>
      <c r="C185" t="s">
        <v>595</v>
      </c>
      <c r="D185" t="s">
        <v>596</v>
      </c>
      <c r="T185">
        <v>99.788811265585409</v>
      </c>
      <c r="X185">
        <v>94.71523859541206</v>
      </c>
      <c r="Y185">
        <v>96.162085752483904</v>
      </c>
      <c r="Z185">
        <v>94.127687283346916</v>
      </c>
      <c r="AA185">
        <v>92.329511681452061</v>
      </c>
      <c r="AB185">
        <v>91.787326368552868</v>
      </c>
      <c r="AC185">
        <v>91.722879753672345</v>
      </c>
      <c r="AD185">
        <v>93.003847075830606</v>
      </c>
      <c r="AE185">
        <v>89.994961252864485</v>
      </c>
      <c r="AF185">
        <v>91.653835243990471</v>
      </c>
      <c r="AG185">
        <v>87.968438322995695</v>
      </c>
      <c r="AH185">
        <v>89.155462340771635</v>
      </c>
      <c r="AI185">
        <v>91.881492180408969</v>
      </c>
      <c r="AJ185">
        <v>87.418187544787457</v>
      </c>
      <c r="AK185">
        <v>83.767783284285713</v>
      </c>
      <c r="AL185">
        <v>78.908154555366139</v>
      </c>
      <c r="AM185">
        <v>76.495279170000344</v>
      </c>
      <c r="AN185">
        <v>78.675243883605233</v>
      </c>
      <c r="AO185">
        <v>80.498751336940899</v>
      </c>
      <c r="AP185">
        <v>76.700210093855759</v>
      </c>
      <c r="AQ185">
        <v>68.090655753880853</v>
      </c>
      <c r="AR185">
        <v>76.989103724411251</v>
      </c>
      <c r="AS185">
        <v>82.537585754317959</v>
      </c>
      <c r="AT185">
        <v>80.529905901288572</v>
      </c>
      <c r="AU185">
        <v>77.265099911354568</v>
      </c>
      <c r="AV185">
        <v>76.833698171782615</v>
      </c>
      <c r="AW185">
        <v>91.107842219630982</v>
      </c>
      <c r="AX185">
        <v>91.842607635951794</v>
      </c>
      <c r="AY185">
        <v>91.395128172017053</v>
      </c>
      <c r="AZ185">
        <v>89.074685389386048</v>
      </c>
      <c r="BA185">
        <v>86.389095585623821</v>
      </c>
      <c r="BB185">
        <v>75.025638316553938</v>
      </c>
      <c r="BC185">
        <v>77.843840934196905</v>
      </c>
      <c r="BD185">
        <v>74.375706429803117</v>
      </c>
      <c r="BE185">
        <v>83.549548190259685</v>
      </c>
      <c r="BF185">
        <v>82.537099292656464</v>
      </c>
      <c r="BG185">
        <v>83.534072712154909</v>
      </c>
      <c r="BH185">
        <v>62.003643084409966</v>
      </c>
    </row>
    <row r="186" spans="1:61">
      <c r="A186" t="s">
        <v>428</v>
      </c>
      <c r="B186" t="s">
        <v>429</v>
      </c>
      <c r="C186" t="s">
        <v>595</v>
      </c>
      <c r="D186" t="s">
        <v>596</v>
      </c>
      <c r="Q186">
        <v>155.69923284587628</v>
      </c>
      <c r="S186">
        <v>89.610535122974227</v>
      </c>
      <c r="T186">
        <v>87.980452284971122</v>
      </c>
      <c r="U186">
        <v>88.083730020541552</v>
      </c>
      <c r="W186">
        <v>86.85288295518221</v>
      </c>
      <c r="X186">
        <v>69.207501268599003</v>
      </c>
      <c r="AH186">
        <v>64.640861332585786</v>
      </c>
      <c r="AI186">
        <v>64.714956622747351</v>
      </c>
      <c r="AJ186">
        <v>65.274876205892767</v>
      </c>
      <c r="AK186">
        <v>65.583023136625954</v>
      </c>
      <c r="AL186">
        <v>65.700383530358636</v>
      </c>
      <c r="AM186">
        <v>67.583957436612948</v>
      </c>
      <c r="AN186">
        <v>63.466091751885209</v>
      </c>
      <c r="AO186">
        <v>58.316584942938597</v>
      </c>
      <c r="AQ186">
        <v>68.586414513275557</v>
      </c>
      <c r="AR186">
        <v>69.493155453218364</v>
      </c>
      <c r="AS186">
        <v>57.364229049853584</v>
      </c>
      <c r="AT186">
        <v>66.908970458586282</v>
      </c>
      <c r="AU186">
        <v>65.557412460718766</v>
      </c>
      <c r="AV186">
        <v>63.430290460070424</v>
      </c>
      <c r="AW186">
        <v>64.604658482140351</v>
      </c>
      <c r="AX186">
        <v>62.693318367039737</v>
      </c>
      <c r="AY186">
        <v>68.988998746414737</v>
      </c>
      <c r="AZ186">
        <v>66.705913888298241</v>
      </c>
      <c r="BA186">
        <v>66.910816312175442</v>
      </c>
      <c r="BB186">
        <v>56.657967949879584</v>
      </c>
      <c r="BC186">
        <v>67.04121725419634</v>
      </c>
      <c r="BD186">
        <v>67.629841632303382</v>
      </c>
      <c r="BF186">
        <v>65.836536655064805</v>
      </c>
      <c r="BG186">
        <v>65.094779102812183</v>
      </c>
      <c r="BH186">
        <v>62.589150906245557</v>
      </c>
    </row>
    <row r="187" spans="1:61">
      <c r="A187" t="s">
        <v>430</v>
      </c>
      <c r="B187" t="s">
        <v>431</v>
      </c>
      <c r="C187" t="s">
        <v>595</v>
      </c>
      <c r="D187" t="s">
        <v>596</v>
      </c>
      <c r="G187">
        <v>5.864290748011678E-5</v>
      </c>
      <c r="H187">
        <v>2.2368690958372003E-2</v>
      </c>
      <c r="I187">
        <v>0.81184516428487075</v>
      </c>
      <c r="J187">
        <v>0.93773520342326222</v>
      </c>
      <c r="K187">
        <v>0.56028834607643996</v>
      </c>
      <c r="L187">
        <v>0.59663887181067443</v>
      </c>
      <c r="M187">
        <v>1.2289189259098598</v>
      </c>
      <c r="N187">
        <v>1.2477905087817744</v>
      </c>
      <c r="O187">
        <v>1.2075919612075088</v>
      </c>
      <c r="P187">
        <v>1.1587238496128021</v>
      </c>
      <c r="Q187">
        <v>1.5967607647817648</v>
      </c>
      <c r="R187">
        <v>0.76387083149911905</v>
      </c>
      <c r="S187">
        <v>2.2869462092652886</v>
      </c>
      <c r="T187">
        <v>1.0719861538129793</v>
      </c>
      <c r="U187">
        <v>2.117504572090247</v>
      </c>
      <c r="V187">
        <v>4.2863665051249171</v>
      </c>
      <c r="W187">
        <v>3.1399775483552572</v>
      </c>
      <c r="X187">
        <v>6.7781417918332405</v>
      </c>
      <c r="Y187">
        <v>7.1272450632681226</v>
      </c>
      <c r="Z187">
        <v>6.554324120420957</v>
      </c>
      <c r="AA187">
        <v>5.9493687510655091</v>
      </c>
      <c r="AB187">
        <v>1.8620426889413626</v>
      </c>
      <c r="AC187">
        <v>0.98786747362504312</v>
      </c>
      <c r="AD187">
        <v>1.4267963790563452</v>
      </c>
      <c r="AE187">
        <v>0.71929773246581674</v>
      </c>
      <c r="AF187">
        <v>0.6779060730589429</v>
      </c>
      <c r="AG187">
        <v>0.48274757154928771</v>
      </c>
      <c r="AH187">
        <v>0.91434021200361049</v>
      </c>
      <c r="AI187">
        <v>1.2739508087058484</v>
      </c>
      <c r="AJ187">
        <v>1.4772132449839639</v>
      </c>
      <c r="AK187">
        <v>1.2129381585629508</v>
      </c>
      <c r="AL187">
        <v>0.96230931307501577</v>
      </c>
      <c r="AN187">
        <v>0.97736071264744284</v>
      </c>
      <c r="AO187">
        <v>0.75573317391050021</v>
      </c>
      <c r="AP187">
        <v>0.86610147932358272</v>
      </c>
      <c r="AQ187">
        <v>0.31284007781866663</v>
      </c>
      <c r="AR187">
        <v>0.91229433262674298</v>
      </c>
      <c r="AS187">
        <v>1.4263751807645855</v>
      </c>
      <c r="AT187">
        <v>2.1341012997664337</v>
      </c>
      <c r="AU187">
        <v>1.926437715065086</v>
      </c>
      <c r="AV187">
        <v>2.2784703632525001</v>
      </c>
      <c r="AW187">
        <v>2.5852740359163779</v>
      </c>
      <c r="AX187">
        <v>4.1822247365386787</v>
      </c>
      <c r="AY187">
        <v>4.941180529160297</v>
      </c>
      <c r="AZ187">
        <v>5.6330760405975004</v>
      </c>
      <c r="BA187">
        <v>5.7928263415625274</v>
      </c>
      <c r="BB187">
        <v>4.1154900358338891</v>
      </c>
      <c r="BC187">
        <v>5.709912538276166</v>
      </c>
      <c r="BD187">
        <v>5.2157727348368406</v>
      </c>
      <c r="BE187">
        <v>1.3510941536323224</v>
      </c>
      <c r="BF187">
        <v>2.1054092618074276</v>
      </c>
      <c r="BG187">
        <v>2.6421981068514877</v>
      </c>
      <c r="BH187">
        <v>1.2108963725692525</v>
      </c>
    </row>
    <row r="188" spans="1:61">
      <c r="A188" t="s">
        <v>432</v>
      </c>
      <c r="B188" t="s">
        <v>433</v>
      </c>
      <c r="C188" t="s">
        <v>595</v>
      </c>
      <c r="D188" t="s">
        <v>596</v>
      </c>
      <c r="G188">
        <v>35.02987684023833</v>
      </c>
      <c r="H188">
        <v>48.620267119685913</v>
      </c>
      <c r="I188">
        <v>40.897408636705826</v>
      </c>
      <c r="J188">
        <v>33.801598836546454</v>
      </c>
      <c r="K188">
        <v>32.969986432705483</v>
      </c>
      <c r="L188">
        <v>26.893275414256568</v>
      </c>
      <c r="M188">
        <v>20.103490375514042</v>
      </c>
      <c r="N188">
        <v>22.11660157157451</v>
      </c>
      <c r="O188">
        <v>19.643114880452888</v>
      </c>
      <c r="P188">
        <v>21.603844060351172</v>
      </c>
      <c r="Q188">
        <v>17.61019756892814</v>
      </c>
      <c r="R188">
        <v>17.74501082640074</v>
      </c>
      <c r="S188">
        <v>41.005105473890751</v>
      </c>
      <c r="T188">
        <v>44.778796128383455</v>
      </c>
      <c r="U188">
        <v>28.026725748936322</v>
      </c>
      <c r="V188">
        <v>27.385785731041736</v>
      </c>
      <c r="W188">
        <v>24.622748265969506</v>
      </c>
      <c r="X188">
        <v>24.829522095565082</v>
      </c>
      <c r="Y188">
        <v>23.159010469513987</v>
      </c>
      <c r="Z188">
        <v>18.293780771428985</v>
      </c>
      <c r="AA188">
        <v>22.65509352815727</v>
      </c>
      <c r="AB188">
        <v>12.062103906106755</v>
      </c>
      <c r="AC188">
        <v>2.1704994202393215</v>
      </c>
      <c r="AD188">
        <v>7.2411832923337931</v>
      </c>
      <c r="AE188">
        <v>8.9531237529654514E-2</v>
      </c>
      <c r="AF188">
        <v>6.4231600484972368E-2</v>
      </c>
      <c r="AG188">
        <v>4.3333027871771797E-2</v>
      </c>
      <c r="AH188">
        <v>0.12961543158287167</v>
      </c>
      <c r="AI188">
        <v>0.14394945119841027</v>
      </c>
      <c r="AJ188">
        <v>0.26483745068477371</v>
      </c>
      <c r="AK188">
        <v>0.6593181572186626</v>
      </c>
      <c r="AL188">
        <v>2.0109606998288463</v>
      </c>
      <c r="AM188">
        <v>2.4200253080628582</v>
      </c>
      <c r="AN188">
        <v>3.1740773967583054</v>
      </c>
      <c r="AO188">
        <v>5.0197651933147522</v>
      </c>
      <c r="AP188">
        <v>3.9555520771056054</v>
      </c>
      <c r="AQ188">
        <v>3.5911648625222212</v>
      </c>
      <c r="AR188">
        <v>9.0709854217231047</v>
      </c>
      <c r="AS188">
        <v>6.9450136379966168</v>
      </c>
      <c r="AT188">
        <v>7.0857835413925239</v>
      </c>
      <c r="AU188">
        <v>6.1770238996122488</v>
      </c>
      <c r="AV188">
        <v>0.49602766007690469</v>
      </c>
      <c r="AW188">
        <v>0.54573653148143864</v>
      </c>
      <c r="AX188">
        <v>0.73672056099868655</v>
      </c>
      <c r="AY188">
        <v>0.77339264055180656</v>
      </c>
      <c r="AZ188">
        <v>0.68046148864759093</v>
      </c>
      <c r="BA188">
        <v>0.65001940505740219</v>
      </c>
      <c r="BB188">
        <v>0.91375176842481909</v>
      </c>
      <c r="BC188">
        <v>0.31270758848964336</v>
      </c>
      <c r="BD188">
        <v>1.2631554862021636E-2</v>
      </c>
      <c r="BE188">
        <v>8.8869381754794738E-2</v>
      </c>
      <c r="BF188">
        <v>0.46795448182196214</v>
      </c>
      <c r="BG188">
        <v>0.16361911708096061</v>
      </c>
      <c r="BH188">
        <v>0.10303445230006228</v>
      </c>
    </row>
    <row r="189" spans="1:61">
      <c r="A189" t="s">
        <v>434</v>
      </c>
      <c r="B189" t="s">
        <v>435</v>
      </c>
      <c r="C189" t="s">
        <v>595</v>
      </c>
      <c r="D189" t="s">
        <v>596</v>
      </c>
      <c r="G189">
        <v>2.349946294446501</v>
      </c>
      <c r="H189">
        <v>1.8205708143033832</v>
      </c>
      <c r="I189">
        <v>1.4399045653217357</v>
      </c>
      <c r="J189">
        <v>1.4179480020800879</v>
      </c>
      <c r="K189">
        <v>0.96994959939882341</v>
      </c>
      <c r="L189">
        <v>1.1295300272679341</v>
      </c>
      <c r="M189">
        <v>1.2842147556870553</v>
      </c>
      <c r="N189">
        <v>0.71916585728182014</v>
      </c>
      <c r="O189">
        <v>0.71836682550089337</v>
      </c>
      <c r="P189">
        <v>0.62876827374671418</v>
      </c>
      <c r="Q189">
        <v>0.84717516188845177</v>
      </c>
      <c r="R189">
        <v>1.2258864095060551</v>
      </c>
      <c r="S189">
        <v>1.2001944585554087</v>
      </c>
      <c r="T189">
        <v>1.6852650045592654</v>
      </c>
      <c r="U189">
        <v>2.4030329969160173</v>
      </c>
      <c r="V189">
        <v>3.2444899919865731</v>
      </c>
      <c r="W189">
        <v>9.8419816419550994</v>
      </c>
      <c r="X189">
        <v>15.430000238676749</v>
      </c>
      <c r="Y189">
        <v>20.605815824885365</v>
      </c>
      <c r="AA189">
        <v>26.902351670557085</v>
      </c>
      <c r="AB189">
        <v>23.089774196747683</v>
      </c>
      <c r="AC189">
        <v>26.482521782740704</v>
      </c>
      <c r="AD189">
        <v>23.895466158424608</v>
      </c>
      <c r="AE189">
        <v>12.651527588457775</v>
      </c>
      <c r="AF189">
        <v>13.064122789144653</v>
      </c>
      <c r="AG189">
        <v>6.6740202041372028</v>
      </c>
      <c r="AH189">
        <v>7.0966379500881818</v>
      </c>
      <c r="AI189">
        <v>10.029393556824774</v>
      </c>
      <c r="AJ189">
        <v>5.5129994582350266</v>
      </c>
      <c r="AK189">
        <v>6.4718420735856412</v>
      </c>
      <c r="AL189">
        <v>6.3687603668136488</v>
      </c>
      <c r="AM189">
        <v>4.3742781713319623</v>
      </c>
      <c r="AN189">
        <v>5.3902659402530748</v>
      </c>
      <c r="AO189">
        <v>7.36395047861987</v>
      </c>
      <c r="AP189">
        <v>6.5718960241191349</v>
      </c>
      <c r="AQ189">
        <v>5.3452527391388207</v>
      </c>
      <c r="AR189">
        <v>5.2776031328394435</v>
      </c>
      <c r="AS189">
        <v>7.055122339483118</v>
      </c>
      <c r="AT189">
        <v>7.3156198139931083</v>
      </c>
      <c r="AU189">
        <v>7.7690949944377001</v>
      </c>
      <c r="AV189">
        <v>9.5884442838831507</v>
      </c>
      <c r="AW189">
        <v>6.7243393961249929</v>
      </c>
      <c r="AX189">
        <v>11.365529722419646</v>
      </c>
      <c r="AY189">
        <v>9.6244135732327152</v>
      </c>
      <c r="AZ189">
        <v>10.082499765834079</v>
      </c>
      <c r="BA189">
        <v>11.118427987110399</v>
      </c>
      <c r="BB189">
        <v>10.348760684949175</v>
      </c>
      <c r="BC189">
        <v>11.915180674060913</v>
      </c>
      <c r="BD189">
        <v>13.479116464780013</v>
      </c>
      <c r="BE189">
        <v>14.662847048615776</v>
      </c>
      <c r="BF189">
        <v>16.064324492983452</v>
      </c>
      <c r="BG189">
        <v>14.475808938165466</v>
      </c>
      <c r="BH189">
        <v>8.7409711488550137</v>
      </c>
      <c r="BI189">
        <v>7.8393181583993456</v>
      </c>
    </row>
    <row r="190" spans="1:61">
      <c r="A190" t="s">
        <v>436</v>
      </c>
      <c r="B190" t="s">
        <v>437</v>
      </c>
      <c r="C190" t="s">
        <v>595</v>
      </c>
      <c r="D190" t="s">
        <v>596</v>
      </c>
      <c r="G190">
        <v>0.38491401516063023</v>
      </c>
      <c r="H190">
        <v>0.39586725714478821</v>
      </c>
      <c r="I190">
        <v>0.48340333518800788</v>
      </c>
      <c r="J190">
        <v>0.73980046778039443</v>
      </c>
      <c r="K190">
        <v>1.101673316644302</v>
      </c>
      <c r="L190">
        <v>1.6163587450196062</v>
      </c>
      <c r="M190">
        <v>1.856983217445795</v>
      </c>
      <c r="N190">
        <v>1.5250003664795735</v>
      </c>
      <c r="O190">
        <v>1.6258483129944754</v>
      </c>
      <c r="P190">
        <v>2.1659640896971522</v>
      </c>
      <c r="Q190">
        <v>0.99985469321889553</v>
      </c>
      <c r="R190">
        <v>0.87909549813229748</v>
      </c>
      <c r="S190">
        <v>0.65953430704751403</v>
      </c>
      <c r="T190">
        <v>1.69183809429941</v>
      </c>
      <c r="U190">
        <v>1.3603128182948574</v>
      </c>
      <c r="V190">
        <v>0.60527262647924407</v>
      </c>
      <c r="W190">
        <v>0.28490758127647359</v>
      </c>
      <c r="X190">
        <v>0.24119751912667933</v>
      </c>
      <c r="Y190">
        <v>0.66426456846674786</v>
      </c>
      <c r="Z190">
        <v>0.73885525409895469</v>
      </c>
      <c r="AA190">
        <v>0.32978825831419406</v>
      </c>
      <c r="AB190">
        <v>2.2021511814767325</v>
      </c>
      <c r="AC190">
        <v>1.5652385932470678</v>
      </c>
      <c r="AD190">
        <v>0.75078501914654694</v>
      </c>
      <c r="AE190">
        <v>1.3001052592274414</v>
      </c>
      <c r="AF190">
        <v>1.6900875918298384</v>
      </c>
      <c r="AG190">
        <v>2.0633655060356646</v>
      </c>
      <c r="AH190">
        <v>1.5103678729696095</v>
      </c>
      <c r="AI190">
        <v>2.233549594063049</v>
      </c>
      <c r="AJ190">
        <v>2.6275937776216507</v>
      </c>
      <c r="AK190">
        <v>2.431024626354219</v>
      </c>
      <c r="AL190">
        <v>2.0407344062020374</v>
      </c>
      <c r="AM190">
        <v>1.6464946841965307</v>
      </c>
      <c r="AN190">
        <v>1.5446395213142132</v>
      </c>
      <c r="AO190">
        <v>1.8802189718954063</v>
      </c>
      <c r="AP190">
        <v>1.3983540969200328</v>
      </c>
      <c r="AQ190">
        <v>0.5402565903259483</v>
      </c>
      <c r="AR190">
        <v>0.7347861671127508</v>
      </c>
      <c r="AS190">
        <v>1.3341091094103317</v>
      </c>
      <c r="AT190">
        <v>0.8490985968797653</v>
      </c>
      <c r="AU190">
        <v>1.1879615843992291</v>
      </c>
      <c r="AV190">
        <v>1.5649731952132699</v>
      </c>
      <c r="AW190">
        <v>1.2649940866525378</v>
      </c>
      <c r="AX190">
        <v>1.8806573412311516</v>
      </c>
      <c r="AY190">
        <v>2.3201745996838605</v>
      </c>
      <c r="AZ190">
        <v>2.817994058163706</v>
      </c>
      <c r="BA190">
        <v>3.3049823262537221</v>
      </c>
      <c r="BB190">
        <v>1.7937382728684674</v>
      </c>
      <c r="BC190">
        <v>1.8821934192104508</v>
      </c>
      <c r="BD190">
        <v>2.6840471370244914</v>
      </c>
      <c r="BE190">
        <v>2.3923252911487616</v>
      </c>
      <c r="BF190">
        <v>3.7095655072454408</v>
      </c>
      <c r="BG190">
        <v>2.9593589207101623</v>
      </c>
      <c r="BH190">
        <v>1.3012920932518024</v>
      </c>
      <c r="BI190">
        <v>1.3379293891721116</v>
      </c>
    </row>
    <row r="191" spans="1:61">
      <c r="A191" t="s">
        <v>438</v>
      </c>
      <c r="B191" t="s">
        <v>439</v>
      </c>
      <c r="C191" t="s">
        <v>595</v>
      </c>
      <c r="D191" t="s">
        <v>596</v>
      </c>
      <c r="BE191">
        <v>0.11475059683659916</v>
      </c>
    </row>
    <row r="192" spans="1:61">
      <c r="A192" t="s">
        <v>440</v>
      </c>
      <c r="B192" t="s">
        <v>441</v>
      </c>
      <c r="C192" t="s">
        <v>595</v>
      </c>
      <c r="D192" t="s">
        <v>596</v>
      </c>
      <c r="P192">
        <v>0</v>
      </c>
      <c r="Q192">
        <v>0</v>
      </c>
      <c r="R192">
        <v>1.7136460391509858E-5</v>
      </c>
      <c r="S192">
        <v>2.1052648800963831E-6</v>
      </c>
      <c r="T192">
        <v>0</v>
      </c>
      <c r="U192">
        <v>0</v>
      </c>
      <c r="Z192">
        <v>1.737707855159314E-2</v>
      </c>
      <c r="AA192">
        <v>6.699740007251774E-2</v>
      </c>
      <c r="AB192">
        <v>4.9953499320225928E-2</v>
      </c>
      <c r="AC192">
        <v>4.8709683118892719E-2</v>
      </c>
      <c r="AD192">
        <v>0.6156487259009048</v>
      </c>
      <c r="AE192">
        <v>0.33298025894812516</v>
      </c>
      <c r="AF192">
        <v>0.36239112293731029</v>
      </c>
      <c r="AG192">
        <v>0.19859708378450494</v>
      </c>
      <c r="AH192">
        <v>9.3542036103760356E-2</v>
      </c>
      <c r="AI192">
        <v>0.16020243317714863</v>
      </c>
      <c r="AJ192">
        <v>0.33249162417188671</v>
      </c>
      <c r="AK192">
        <v>0.16164546652167214</v>
      </c>
      <c r="AL192">
        <v>38.131879707871974</v>
      </c>
      <c r="AQ192">
        <v>15.947778712067917</v>
      </c>
      <c r="AS192">
        <v>28.752875268917599</v>
      </c>
      <c r="AT192">
        <v>39.72304025215157</v>
      </c>
      <c r="AU192">
        <v>27.318475300825444</v>
      </c>
      <c r="AV192">
        <v>21.701021080887376</v>
      </c>
      <c r="AW192">
        <v>29.076503109145058</v>
      </c>
      <c r="BD192">
        <v>0.60786659025350065</v>
      </c>
      <c r="BE192">
        <v>1.6660909586108732</v>
      </c>
    </row>
    <row r="193" spans="1:61">
      <c r="A193" t="s">
        <v>442</v>
      </c>
      <c r="B193" t="s">
        <v>443</v>
      </c>
      <c r="C193" t="s">
        <v>595</v>
      </c>
      <c r="D193" t="s">
        <v>596</v>
      </c>
      <c r="AC193">
        <v>19.363700194200341</v>
      </c>
      <c r="AF193">
        <v>12.687308313127266</v>
      </c>
      <c r="AG193">
        <v>11.464318096558843</v>
      </c>
      <c r="AH193">
        <v>10.684058068600818</v>
      </c>
      <c r="AI193">
        <v>11.538497852658901</v>
      </c>
      <c r="AJ193">
        <v>11.715299357044476</v>
      </c>
      <c r="AK193">
        <v>9.9245301564968873</v>
      </c>
      <c r="AL193">
        <v>8.8387086417518024</v>
      </c>
      <c r="AM193">
        <v>8.944401785645189</v>
      </c>
      <c r="AN193">
        <v>8.0179772936736526</v>
      </c>
      <c r="AO193">
        <v>6.7614988109280212</v>
      </c>
      <c r="AP193">
        <v>6.5915080716076453</v>
      </c>
      <c r="AQ193">
        <v>5.392637617642178</v>
      </c>
      <c r="AR193">
        <v>4.899067377548616</v>
      </c>
      <c r="AS193">
        <v>5.0852140108117689</v>
      </c>
      <c r="AT193">
        <v>5.650863106386752</v>
      </c>
      <c r="AU193">
        <v>4.9445174212867444</v>
      </c>
      <c r="AV193">
        <v>4.2271000108434622</v>
      </c>
      <c r="AW193">
        <v>5.3503312333312216</v>
      </c>
      <c r="AX193">
        <v>5.0329608102976868</v>
      </c>
      <c r="AY193">
        <v>4.3722811196266891</v>
      </c>
      <c r="AZ193">
        <v>3.6656843992910546</v>
      </c>
      <c r="BA193">
        <v>4.1734209835066771</v>
      </c>
      <c r="BB193">
        <v>3.0349911457248266</v>
      </c>
      <c r="BC193">
        <v>4.0995931609898824</v>
      </c>
      <c r="BD193">
        <v>4.8514121438952618</v>
      </c>
      <c r="BE193">
        <v>4.9207639238998162</v>
      </c>
      <c r="BF193">
        <v>4.5936612042931175</v>
      </c>
      <c r="BG193">
        <v>4.0466338387947047</v>
      </c>
      <c r="BH193">
        <v>3.2503984154771133</v>
      </c>
      <c r="BI193">
        <v>2.5214714810520209</v>
      </c>
    </row>
    <row r="194" spans="1:61">
      <c r="A194" t="s">
        <v>444</v>
      </c>
      <c r="B194" t="s">
        <v>445</v>
      </c>
      <c r="C194" t="s">
        <v>595</v>
      </c>
      <c r="D194" t="s">
        <v>596</v>
      </c>
      <c r="O194">
        <v>27.863866921822183</v>
      </c>
      <c r="P194">
        <v>37.3425601559927</v>
      </c>
      <c r="Q194">
        <v>34.884744033456684</v>
      </c>
      <c r="R194">
        <v>37.531108917780131</v>
      </c>
      <c r="S194">
        <v>48.864676261547814</v>
      </c>
      <c r="T194">
        <v>52.427983952555898</v>
      </c>
      <c r="U194">
        <v>52.977919769066851</v>
      </c>
      <c r="W194">
        <v>57.90710619013857</v>
      </c>
      <c r="X194">
        <v>61.792578631864281</v>
      </c>
      <c r="AS194">
        <v>75.860982766063017</v>
      </c>
      <c r="AT194">
        <v>72.952943744690856</v>
      </c>
      <c r="AU194">
        <v>72.360380090217546</v>
      </c>
      <c r="AY194">
        <v>78.498825606315961</v>
      </c>
      <c r="AZ194">
        <v>78.888282879082666</v>
      </c>
      <c r="BA194">
        <v>74.015528095867182</v>
      </c>
      <c r="BB194">
        <v>77.771990919782311</v>
      </c>
      <c r="BC194">
        <v>76.674233346372489</v>
      </c>
      <c r="BD194">
        <v>78.285988140965244</v>
      </c>
      <c r="BE194">
        <v>77.655222120222376</v>
      </c>
      <c r="BF194">
        <v>76.985157341004964</v>
      </c>
      <c r="BG194">
        <v>78.797882519987468</v>
      </c>
    </row>
    <row r="195" spans="1:61">
      <c r="A195" t="s">
        <v>446</v>
      </c>
      <c r="B195" t="s">
        <v>447</v>
      </c>
      <c r="C195" t="s">
        <v>595</v>
      </c>
      <c r="D195" t="s">
        <v>596</v>
      </c>
    </row>
    <row r="196" spans="1:61">
      <c r="A196" t="s">
        <v>448</v>
      </c>
      <c r="B196" t="s">
        <v>449</v>
      </c>
      <c r="C196" t="s">
        <v>595</v>
      </c>
      <c r="D196" t="s">
        <v>596</v>
      </c>
    </row>
    <row r="197" spans="1:61">
      <c r="A197" t="s">
        <v>450</v>
      </c>
      <c r="B197" t="s">
        <v>451</v>
      </c>
      <c r="C197" t="s">
        <v>595</v>
      </c>
      <c r="D197" t="s">
        <v>596</v>
      </c>
      <c r="G197">
        <v>1.5280526888651609</v>
      </c>
      <c r="H197">
        <v>1.9087956699146962</v>
      </c>
      <c r="I197">
        <v>1.7665136370800503</v>
      </c>
      <c r="J197">
        <v>1.4695461878251705</v>
      </c>
      <c r="K197">
        <v>1.654219741858822</v>
      </c>
      <c r="L197">
        <v>1.4091387521288874</v>
      </c>
      <c r="M197">
        <v>1.2043191812818888</v>
      </c>
      <c r="N197">
        <v>1.1255520700238968</v>
      </c>
      <c r="O197">
        <v>2.3423673459508159</v>
      </c>
      <c r="P197">
        <v>2.1861104674553848</v>
      </c>
      <c r="Q197">
        <v>1.7079064264585793</v>
      </c>
      <c r="R197">
        <v>1.1983183787670115</v>
      </c>
      <c r="S197">
        <v>2.843420647893987</v>
      </c>
      <c r="T197">
        <v>2.0401065524894428</v>
      </c>
      <c r="U197">
        <v>2.1280514498225327</v>
      </c>
      <c r="V197">
        <v>1.6802816482570955</v>
      </c>
      <c r="W197">
        <v>1.825719784060003</v>
      </c>
      <c r="X197">
        <v>9.4840147621657434E-2</v>
      </c>
      <c r="Y197">
        <v>5.5153672112478391</v>
      </c>
      <c r="Z197">
        <v>7.138239849632348</v>
      </c>
      <c r="AA197">
        <v>3.9000826074518318</v>
      </c>
      <c r="AB197">
        <v>5.0181717926878049</v>
      </c>
      <c r="AC197">
        <v>3.5647296300847979</v>
      </c>
      <c r="AD197">
        <v>4.1451889115628493</v>
      </c>
      <c r="AE197">
        <v>3.0302668353672195</v>
      </c>
      <c r="AF197">
        <v>1.628049872367749</v>
      </c>
      <c r="AG197">
        <v>2.5147806372011576</v>
      </c>
      <c r="AH197">
        <v>2.9710690241940672</v>
      </c>
      <c r="AI197">
        <v>3.102906675365416</v>
      </c>
      <c r="AJ197">
        <v>2.4131797187534847</v>
      </c>
      <c r="AK197">
        <v>2.7684371060263273</v>
      </c>
      <c r="AL197">
        <v>3.0896607578881534</v>
      </c>
      <c r="AM197">
        <v>3.8189170446574758</v>
      </c>
      <c r="AN197">
        <v>2.9821238669331356</v>
      </c>
      <c r="AO197">
        <v>2.2321763445395675</v>
      </c>
      <c r="AP197">
        <v>2.0897429714385169</v>
      </c>
      <c r="AQ197">
        <v>1.4459514015318817</v>
      </c>
      <c r="AR197">
        <v>1.6694292149327918</v>
      </c>
      <c r="AS197">
        <v>2.2613225944752564</v>
      </c>
      <c r="AT197">
        <v>1.6943149022817641</v>
      </c>
      <c r="AU197">
        <v>1.795217419744749</v>
      </c>
      <c r="AV197">
        <v>2.2515223102763469</v>
      </c>
      <c r="AW197">
        <v>2.1550585519782746</v>
      </c>
      <c r="AX197">
        <v>3.7385242993245758</v>
      </c>
      <c r="AY197">
        <v>5.0490372839696356</v>
      </c>
      <c r="AZ197">
        <v>4.1519706461439636</v>
      </c>
      <c r="BA197">
        <v>5.3323807959935907</v>
      </c>
      <c r="BB197">
        <v>4.7106071578049589</v>
      </c>
      <c r="BC197">
        <v>6.1033349902074416</v>
      </c>
      <c r="BD197">
        <v>6.864604483982566</v>
      </c>
      <c r="BE197">
        <v>8.1382231537497329</v>
      </c>
      <c r="BF197">
        <v>10.213195663837627</v>
      </c>
      <c r="BG197">
        <v>7.9469302949754699</v>
      </c>
      <c r="BI197">
        <v>5.9326241883832269</v>
      </c>
    </row>
    <row r="198" spans="1:61">
      <c r="A198" t="s">
        <v>452</v>
      </c>
      <c r="B198" t="s">
        <v>453</v>
      </c>
      <c r="C198" t="s">
        <v>595</v>
      </c>
      <c r="D198" t="s">
        <v>596</v>
      </c>
      <c r="L198">
        <v>0.17224345798204788</v>
      </c>
      <c r="M198">
        <v>0.44697689301862453</v>
      </c>
      <c r="Q198">
        <v>0.20790188446654123</v>
      </c>
      <c r="S198">
        <v>1.1757102722059742</v>
      </c>
      <c r="T198">
        <v>1.2378374706645161</v>
      </c>
      <c r="U198">
        <v>1.1286015233640372</v>
      </c>
      <c r="V198">
        <v>0.51424911635944104</v>
      </c>
      <c r="W198">
        <v>0.43232135981786013</v>
      </c>
      <c r="X198">
        <v>0.35705697702059513</v>
      </c>
      <c r="Z198">
        <v>1.3710464866236751E-3</v>
      </c>
      <c r="AF198">
        <v>2.3340495311118615E-3</v>
      </c>
      <c r="AJ198">
        <v>9.5989423518522812E-2</v>
      </c>
      <c r="AK198">
        <v>0.46136640663922901</v>
      </c>
      <c r="AL198">
        <v>0.21894278070883291</v>
      </c>
      <c r="AM198">
        <v>0.25527315976556308</v>
      </c>
      <c r="AN198">
        <v>0.20239954499764387</v>
      </c>
      <c r="AO198">
        <v>0.61805324724310529</v>
      </c>
      <c r="AP198">
        <v>5.824177220287767E-2</v>
      </c>
      <c r="AQ198">
        <v>8.3635517073332652E-3</v>
      </c>
      <c r="AR198">
        <v>0.14219468984382486</v>
      </c>
      <c r="AS198">
        <v>60.533488092604195</v>
      </c>
      <c r="AT198">
        <v>57.995726514630228</v>
      </c>
      <c r="AU198">
        <v>59.318507748737382</v>
      </c>
      <c r="AV198">
        <v>49.536123667421791</v>
      </c>
      <c r="AW198">
        <v>45.970092863575552</v>
      </c>
      <c r="AX198">
        <v>47.500824998945475</v>
      </c>
      <c r="AY198">
        <v>46.91721951881032</v>
      </c>
      <c r="AZ198">
        <v>40.363874927005249</v>
      </c>
      <c r="BA198">
        <v>30.348995599399554</v>
      </c>
      <c r="BB198">
        <v>37.794328031920884</v>
      </c>
      <c r="BC198">
        <v>30.49632683191204</v>
      </c>
      <c r="BD198">
        <v>29.402077470984008</v>
      </c>
      <c r="BE198">
        <v>31.154850464393384</v>
      </c>
      <c r="BF198">
        <v>24.053742685736896</v>
      </c>
      <c r="BG198">
        <v>22.748514663724741</v>
      </c>
      <c r="BH198">
        <v>25.204358963188696</v>
      </c>
      <c r="BI198">
        <v>25.756651637219719</v>
      </c>
    </row>
    <row r="199" spans="1:61">
      <c r="A199" t="s">
        <v>454</v>
      </c>
      <c r="B199" t="s">
        <v>455</v>
      </c>
      <c r="C199" t="s">
        <v>595</v>
      </c>
      <c r="D199" t="s">
        <v>596</v>
      </c>
      <c r="AS199">
        <v>0.66106013956003429</v>
      </c>
      <c r="AT199">
        <v>0.80432999151960716</v>
      </c>
      <c r="AU199">
        <v>1.2963966098681281</v>
      </c>
      <c r="AV199">
        <v>1.3649287417386828</v>
      </c>
      <c r="AW199">
        <v>1.1238825004736606</v>
      </c>
      <c r="AX199">
        <v>0.84967546338731692</v>
      </c>
      <c r="AY199">
        <v>0.69200512845601492</v>
      </c>
      <c r="AZ199">
        <v>4.6515320485696919E-2</v>
      </c>
      <c r="BA199">
        <v>0.38818675130254898</v>
      </c>
      <c r="BB199">
        <v>0.21593550557137239</v>
      </c>
      <c r="BC199">
        <v>9.1166487019422551E-2</v>
      </c>
      <c r="BD199">
        <v>8.6633166842056408E-2</v>
      </c>
      <c r="BE199">
        <v>0.23957864838523202</v>
      </c>
      <c r="BF199">
        <v>0.23212061752007465</v>
      </c>
      <c r="BG199">
        <v>0.19122987960721904</v>
      </c>
      <c r="BH199">
        <v>0.16461318749621873</v>
      </c>
    </row>
    <row r="200" spans="1:61">
      <c r="A200" t="s">
        <v>456</v>
      </c>
      <c r="B200" t="s">
        <v>457</v>
      </c>
      <c r="C200" t="s">
        <v>595</v>
      </c>
      <c r="D200" t="s">
        <v>596</v>
      </c>
      <c r="N200">
        <v>0</v>
      </c>
      <c r="Q200">
        <v>0</v>
      </c>
      <c r="R200">
        <v>3.2803770024108538E-3</v>
      </c>
      <c r="S200">
        <v>6.3595498414287927E-4</v>
      </c>
      <c r="T200">
        <v>2.5652378483169435E-2</v>
      </c>
      <c r="U200">
        <v>4.8372977978856891E-4</v>
      </c>
      <c r="V200">
        <v>1.1494056035920405E-2</v>
      </c>
      <c r="W200">
        <v>5.5635773045116022E-4</v>
      </c>
      <c r="Y200">
        <v>0</v>
      </c>
      <c r="Z200">
        <v>5.4177850654451318E-4</v>
      </c>
      <c r="AA200">
        <v>4.5885952650891907E-5</v>
      </c>
      <c r="AB200">
        <v>1.0228145355606147E-3</v>
      </c>
      <c r="AC200">
        <v>9.2809992942314063E-5</v>
      </c>
      <c r="AD200">
        <v>1.309027166555551E-3</v>
      </c>
      <c r="AI200">
        <v>2.1908364395055598E-3</v>
      </c>
      <c r="AS200">
        <v>1.3152993378420133E-3</v>
      </c>
      <c r="AT200">
        <v>1.8915730764861277E-2</v>
      </c>
      <c r="AU200">
        <v>5.6995937283718955E-2</v>
      </c>
      <c r="AV200">
        <v>3.796868651818773E-2</v>
      </c>
      <c r="AW200">
        <v>3.0870883164414276E-2</v>
      </c>
      <c r="AX200">
        <v>9.0186562318955929E-2</v>
      </c>
      <c r="AY200">
        <v>0.13379729060767551</v>
      </c>
      <c r="AZ200">
        <v>9.5848076193984028E-2</v>
      </c>
      <c r="BA200">
        <v>5.6815027038142549E-2</v>
      </c>
      <c r="BB200">
        <v>0.16515290633049323</v>
      </c>
      <c r="BC200">
        <v>9.3959847435261604E-2</v>
      </c>
      <c r="BD200">
        <v>0.12759758778528615</v>
      </c>
      <c r="BE200">
        <v>4.3284749925235309E-2</v>
      </c>
      <c r="BF200">
        <v>0.16641906124270778</v>
      </c>
      <c r="BG200">
        <v>5.8778637204931821E-3</v>
      </c>
      <c r="BH200">
        <v>1.5692856974967788</v>
      </c>
    </row>
    <row r="201" spans="1:61">
      <c r="A201" t="s">
        <v>458</v>
      </c>
      <c r="B201" t="s">
        <v>459</v>
      </c>
      <c r="C201" t="s">
        <v>595</v>
      </c>
      <c r="D201" t="s">
        <v>596</v>
      </c>
      <c r="G201">
        <v>5.7321303338934708</v>
      </c>
      <c r="H201">
        <v>4.4897256465679574</v>
      </c>
      <c r="I201">
        <v>4.0780126952723492</v>
      </c>
      <c r="J201">
        <v>4.0111962638206098</v>
      </c>
      <c r="K201">
        <v>3.8359102324929943</v>
      </c>
      <c r="L201">
        <v>3.9299961184425065</v>
      </c>
      <c r="M201">
        <v>4.2711111371465185</v>
      </c>
      <c r="N201">
        <v>3.9681334263107799</v>
      </c>
      <c r="O201">
        <v>4.2211175573405981</v>
      </c>
      <c r="P201">
        <v>4.5106741477576664</v>
      </c>
      <c r="Q201">
        <v>4.0293574445445355</v>
      </c>
      <c r="R201">
        <v>3.981467048664654</v>
      </c>
      <c r="S201">
        <v>5.9067169584497261</v>
      </c>
      <c r="T201">
        <v>6.1232670448829971</v>
      </c>
      <c r="U201">
        <v>5.888542522669673</v>
      </c>
      <c r="V201">
        <v>5.8923697333606313</v>
      </c>
      <c r="W201">
        <v>5.4421442182317881</v>
      </c>
      <c r="X201">
        <v>6.2163723641875155</v>
      </c>
      <c r="Y201">
        <v>7.1617952460436296</v>
      </c>
      <c r="Z201">
        <v>8.0968725114464792</v>
      </c>
      <c r="AA201">
        <v>8.5187538868133235</v>
      </c>
      <c r="AB201">
        <v>8.5014220802164342</v>
      </c>
      <c r="AC201">
        <v>8.2639783912486973</v>
      </c>
      <c r="AD201">
        <v>8.3449321405871171</v>
      </c>
      <c r="AE201">
        <v>5.2994446977953755</v>
      </c>
      <c r="AF201">
        <v>4.4788264252475232</v>
      </c>
      <c r="AG201">
        <v>4.1044697282249167</v>
      </c>
      <c r="AH201">
        <v>4.3901686388946262</v>
      </c>
      <c r="AI201">
        <v>4.9152940538793297</v>
      </c>
      <c r="AJ201">
        <v>5.0616683577761439</v>
      </c>
      <c r="AK201">
        <v>4.6365003514101879</v>
      </c>
      <c r="AL201">
        <v>4.6641333216668182</v>
      </c>
      <c r="AM201">
        <v>4.1212171261109214</v>
      </c>
      <c r="AN201">
        <v>3.7754969060813326</v>
      </c>
      <c r="AO201">
        <v>4.3804584586042967</v>
      </c>
      <c r="AP201">
        <v>4.237506909440917</v>
      </c>
      <c r="AQ201">
        <v>3.5967547446421388</v>
      </c>
      <c r="AR201">
        <v>3.8672731091196617</v>
      </c>
      <c r="AS201">
        <v>5.0776622149555459</v>
      </c>
      <c r="AT201">
        <v>4.8850411044405133</v>
      </c>
      <c r="AU201">
        <v>4.6922807059141816</v>
      </c>
      <c r="AV201">
        <v>5.0095977117648722</v>
      </c>
      <c r="AW201">
        <v>5.4851228646622845</v>
      </c>
      <c r="AX201">
        <v>6.6309820370046637</v>
      </c>
      <c r="AY201">
        <v>6.9972486334586783</v>
      </c>
      <c r="AZ201">
        <v>6.946683076368342</v>
      </c>
      <c r="BA201">
        <v>9.0750198946709837</v>
      </c>
      <c r="BB201">
        <v>7.760548426195669</v>
      </c>
      <c r="BC201">
        <v>8.3407655437816715</v>
      </c>
      <c r="BD201">
        <v>9.8104403651785237</v>
      </c>
      <c r="BE201">
        <v>9.9655556601559834</v>
      </c>
      <c r="BF201">
        <v>10.158853083394764</v>
      </c>
      <c r="BG201">
        <v>9.6649571955256626</v>
      </c>
      <c r="BH201">
        <v>7.5647913172110508</v>
      </c>
      <c r="BI201">
        <v>6.473432583927254</v>
      </c>
    </row>
    <row r="202" spans="1:61">
      <c r="A202" t="s">
        <v>460</v>
      </c>
      <c r="B202" t="s">
        <v>461</v>
      </c>
      <c r="C202" t="s">
        <v>595</v>
      </c>
      <c r="D202" t="s">
        <v>596</v>
      </c>
      <c r="G202">
        <v>5.096354717168828E-2</v>
      </c>
      <c r="R202">
        <v>0.14440069509385436</v>
      </c>
      <c r="S202">
        <v>9.3386379363447639E-2</v>
      </c>
      <c r="T202">
        <v>8.3442188142820034E-2</v>
      </c>
      <c r="U202">
        <v>7.1353159954298973E-2</v>
      </c>
      <c r="V202">
        <v>0.18964127783805401</v>
      </c>
      <c r="W202">
        <v>7.8258190497517935E-2</v>
      </c>
      <c r="X202">
        <v>6.9727132265144529E-2</v>
      </c>
      <c r="Y202">
        <v>4.6605472924091881E-2</v>
      </c>
      <c r="Z202">
        <v>8.5093935773577961E-2</v>
      </c>
      <c r="AA202">
        <v>6.5254381896352631E-2</v>
      </c>
      <c r="AB202">
        <v>3.0738353965152936E-2</v>
      </c>
      <c r="AG202">
        <v>3.6833901262047899E-2</v>
      </c>
      <c r="AO202">
        <v>1.1395366694003121E-2</v>
      </c>
      <c r="AP202">
        <v>1.3151045577847765E-2</v>
      </c>
      <c r="AQ202">
        <v>4.4964025922639749E-3</v>
      </c>
      <c r="AR202">
        <v>1.6501302150417794E-3</v>
      </c>
      <c r="AS202">
        <v>1.4254264699099311E-3</v>
      </c>
      <c r="AT202">
        <v>7.3509472636696539E-3</v>
      </c>
      <c r="AU202">
        <v>6.7366355846119027E-3</v>
      </c>
      <c r="AV202">
        <v>2.1618731584850615E-2</v>
      </c>
      <c r="AW202">
        <v>3.8340720878834297E-3</v>
      </c>
      <c r="AX202">
        <v>8.2530238737083331E-3</v>
      </c>
      <c r="AY202">
        <v>2.371996815224062E-2</v>
      </c>
      <c r="AZ202">
        <v>5.1759666115102743E-2</v>
      </c>
      <c r="BA202">
        <v>6.8134962685539341E-2</v>
      </c>
      <c r="BB202">
        <v>5.8134222866887082E-2</v>
      </c>
      <c r="BC202">
        <v>4.0566694474888539E-2</v>
      </c>
      <c r="BD202">
        <v>3.6293810717676997E-2</v>
      </c>
      <c r="BE202">
        <v>1.49683940176381E-2</v>
      </c>
      <c r="BF202">
        <v>2.2658938224467087E-2</v>
      </c>
      <c r="BG202">
        <v>1.0250995108099153E-2</v>
      </c>
      <c r="BH202">
        <v>1.2509960787831504E-2</v>
      </c>
    </row>
    <row r="203" spans="1:61">
      <c r="A203" t="s">
        <v>462</v>
      </c>
      <c r="B203" t="s">
        <v>463</v>
      </c>
      <c r="C203" t="s">
        <v>595</v>
      </c>
      <c r="D203" t="s">
        <v>596</v>
      </c>
      <c r="Q203">
        <v>193.03670446673181</v>
      </c>
      <c r="R203">
        <v>97.28786918362789</v>
      </c>
      <c r="S203">
        <v>98.172270270243459</v>
      </c>
      <c r="T203">
        <v>97.186780309072134</v>
      </c>
      <c r="U203">
        <v>98.578951151592221</v>
      </c>
      <c r="W203">
        <v>96.882669633969783</v>
      </c>
      <c r="X203">
        <v>92.028357546303127</v>
      </c>
      <c r="AH203">
        <v>82.047580099550871</v>
      </c>
      <c r="AI203">
        <v>84.081046119292978</v>
      </c>
      <c r="AJ203">
        <v>85.231691554753411</v>
      </c>
      <c r="AK203">
        <v>85.663309527622843</v>
      </c>
      <c r="AL203">
        <v>83.055924224358108</v>
      </c>
      <c r="AM203">
        <v>75.440191318518416</v>
      </c>
      <c r="AN203">
        <v>81.958846961869256</v>
      </c>
      <c r="AO203">
        <v>84.809972041696611</v>
      </c>
      <c r="AQ203">
        <v>86.141443948029945</v>
      </c>
      <c r="AR203">
        <v>90.133788213478454</v>
      </c>
      <c r="AS203">
        <v>91.226680787530313</v>
      </c>
      <c r="AT203">
        <v>92.430959857032065</v>
      </c>
      <c r="AU203">
        <v>89.304877128666007</v>
      </c>
      <c r="AV203">
        <v>92.324201829352134</v>
      </c>
      <c r="AW203">
        <v>87.603209734646356</v>
      </c>
      <c r="AX203">
        <v>85.060305021881504</v>
      </c>
      <c r="AY203">
        <v>90.853632137764947</v>
      </c>
      <c r="AZ203">
        <v>90.657824054586797</v>
      </c>
      <c r="BA203">
        <v>92.099040995587444</v>
      </c>
      <c r="BB203">
        <v>73.900994027665561</v>
      </c>
      <c r="BC203">
        <v>92.554855923310967</v>
      </c>
      <c r="BD203">
        <v>92.996199135098649</v>
      </c>
      <c r="BF203">
        <v>88.68062349735338</v>
      </c>
      <c r="BG203">
        <v>87.813679017685871</v>
      </c>
      <c r="BH203">
        <v>82.766923254239131</v>
      </c>
    </row>
    <row r="204" spans="1:61">
      <c r="A204" t="s">
        <v>464</v>
      </c>
      <c r="B204" t="s">
        <v>465</v>
      </c>
      <c r="C204" t="s">
        <v>595</v>
      </c>
      <c r="D204" t="s">
        <v>596</v>
      </c>
      <c r="AH204">
        <v>17.716884461795061</v>
      </c>
      <c r="AI204">
        <v>17.726048159749002</v>
      </c>
      <c r="AJ204">
        <v>12.483953681939083</v>
      </c>
      <c r="AK204">
        <v>11.22359971055122</v>
      </c>
      <c r="AL204">
        <v>9.9701522273465084</v>
      </c>
      <c r="AM204">
        <v>9.9768686950913281</v>
      </c>
      <c r="AN204">
        <v>7.9129220292291276</v>
      </c>
      <c r="AO204">
        <v>7.3445235038292367</v>
      </c>
      <c r="AP204">
        <v>6.1105433028346416</v>
      </c>
      <c r="AQ204">
        <v>4.6959908055125474</v>
      </c>
      <c r="AR204">
        <v>4.8647455837225033</v>
      </c>
      <c r="AS204">
        <v>7.1627202029879422</v>
      </c>
      <c r="AT204">
        <v>6.2060814165439995</v>
      </c>
      <c r="AU204">
        <v>7.9089866593085105</v>
      </c>
      <c r="AV204">
        <v>6.4739462100154288</v>
      </c>
      <c r="AW204">
        <v>6.7275357952757524</v>
      </c>
      <c r="AX204">
        <v>10.642141915650843</v>
      </c>
      <c r="AY204">
        <v>9.983086484698859</v>
      </c>
      <c r="AZ204">
        <v>7.5247005851761237</v>
      </c>
      <c r="BA204">
        <v>9.1081366890255406</v>
      </c>
      <c r="BB204">
        <v>5.8889081935155598</v>
      </c>
      <c r="BC204">
        <v>5.1956498865479093</v>
      </c>
      <c r="BD204">
        <v>5.4792948780723449</v>
      </c>
      <c r="BE204">
        <v>5.0877058743609611</v>
      </c>
      <c r="BF204">
        <v>4.8497645778093421</v>
      </c>
      <c r="BG204">
        <v>5.7585796170971797</v>
      </c>
      <c r="BH204">
        <v>4.4273403557786857</v>
      </c>
    </row>
    <row r="205" spans="1:61">
      <c r="A205" t="s">
        <v>466</v>
      </c>
      <c r="B205" t="s">
        <v>467</v>
      </c>
      <c r="C205" t="s">
        <v>595</v>
      </c>
      <c r="D205" t="s">
        <v>596</v>
      </c>
      <c r="AO205">
        <v>43.107547442589315</v>
      </c>
      <c r="AP205">
        <v>45.759616738393923</v>
      </c>
      <c r="AQ205">
        <v>39.249366198860223</v>
      </c>
      <c r="AR205">
        <v>41.760061072642664</v>
      </c>
      <c r="AS205">
        <v>50.5818149032661</v>
      </c>
      <c r="AT205">
        <v>51.803026179556269</v>
      </c>
      <c r="AU205">
        <v>52.473310718359436</v>
      </c>
      <c r="AV205">
        <v>54.494452413433848</v>
      </c>
      <c r="AW205">
        <v>54.687916596786465</v>
      </c>
      <c r="AX205">
        <v>61.774336898932944</v>
      </c>
      <c r="AY205">
        <v>62.875068336523029</v>
      </c>
      <c r="AZ205">
        <v>61.446981081131611</v>
      </c>
      <c r="BA205">
        <v>65.662002327659735</v>
      </c>
      <c r="BB205">
        <v>66.685307928340734</v>
      </c>
      <c r="BC205">
        <v>65.622431987486806</v>
      </c>
      <c r="BD205">
        <v>66.982445094209993</v>
      </c>
      <c r="BE205">
        <v>70.933743945367269</v>
      </c>
      <c r="BF205">
        <v>71.247555692170366</v>
      </c>
      <c r="BG205">
        <v>69.874292736139523</v>
      </c>
      <c r="BH205">
        <v>62.996297173707028</v>
      </c>
    </row>
    <row r="206" spans="1:61">
      <c r="A206" t="s">
        <v>468</v>
      </c>
      <c r="B206" t="s">
        <v>469</v>
      </c>
      <c r="C206" t="s">
        <v>595</v>
      </c>
      <c r="D206" t="s">
        <v>596</v>
      </c>
      <c r="AO206">
        <v>0.1784111582152911</v>
      </c>
      <c r="AP206">
        <v>0.12984647080216519</v>
      </c>
      <c r="AR206">
        <v>1.9460069638932095E-3</v>
      </c>
      <c r="AT206">
        <v>7.1131401147981575E-3</v>
      </c>
      <c r="AU206">
        <v>0</v>
      </c>
      <c r="AV206">
        <v>0</v>
      </c>
      <c r="AW206">
        <v>2.0710963725180512E-2</v>
      </c>
      <c r="AX206">
        <v>1.2688030742884937E-2</v>
      </c>
      <c r="AY206">
        <v>4.1623957784767312E-3</v>
      </c>
      <c r="AZ206">
        <v>1.0773229346836622E-2</v>
      </c>
      <c r="BA206">
        <v>0.2399342576632755</v>
      </c>
      <c r="BB206">
        <v>4.6689726229983956E-2</v>
      </c>
      <c r="BC206">
        <v>6.8530511673462802E-2</v>
      </c>
      <c r="BD206">
        <v>3.1789265840942868E-2</v>
      </c>
      <c r="BE206">
        <v>2.4070449348066996E-2</v>
      </c>
      <c r="BF206">
        <v>0.10969645665190525</v>
      </c>
      <c r="BG206">
        <v>0.1983149473739737</v>
      </c>
      <c r="BH206">
        <v>0.14981729205621325</v>
      </c>
    </row>
    <row r="207" spans="1:61">
      <c r="A207" t="s">
        <v>470</v>
      </c>
      <c r="B207" t="s">
        <v>471</v>
      </c>
      <c r="C207" t="s">
        <v>595</v>
      </c>
      <c r="D207" t="s">
        <v>596</v>
      </c>
      <c r="G207">
        <v>0.8636742744361543</v>
      </c>
      <c r="H207">
        <v>0.89902773346865628</v>
      </c>
      <c r="I207">
        <v>1.2631905472844658</v>
      </c>
      <c r="J207">
        <v>1.1319403049931422</v>
      </c>
      <c r="K207">
        <v>1.0803032993024242</v>
      </c>
      <c r="L207">
        <v>0.79260704006156135</v>
      </c>
      <c r="M207">
        <v>0.91700866460302988</v>
      </c>
      <c r="N207">
        <v>0.81170819710964315</v>
      </c>
      <c r="O207">
        <v>0.86167527603577343</v>
      </c>
      <c r="P207">
        <v>0.60005859092086522</v>
      </c>
      <c r="Q207">
        <v>0.74221902630473569</v>
      </c>
      <c r="R207">
        <v>1.3030997630204415</v>
      </c>
      <c r="S207">
        <v>1.0515621840461422</v>
      </c>
      <c r="T207">
        <v>0.90526095944847296</v>
      </c>
      <c r="U207">
        <v>0.79761917954576711</v>
      </c>
      <c r="V207">
        <v>0.91365340461313149</v>
      </c>
      <c r="W207">
        <v>0.82943796208463294</v>
      </c>
      <c r="X207">
        <v>1.1388301211753518</v>
      </c>
      <c r="Y207">
        <v>1.388740352656449</v>
      </c>
      <c r="Z207">
        <v>1.2625815817884878</v>
      </c>
      <c r="AA207">
        <v>13.196676431042349</v>
      </c>
      <c r="AB207">
        <v>14.106598888858278</v>
      </c>
      <c r="AC207">
        <v>13.275173369930327</v>
      </c>
      <c r="AD207">
        <v>5.51194037027782</v>
      </c>
      <c r="AE207">
        <v>3.1108543239630739</v>
      </c>
      <c r="AF207">
        <v>3.7246125697697336</v>
      </c>
      <c r="AG207">
        <v>2.2532809751220189</v>
      </c>
      <c r="AH207">
        <v>2.3572957991038148</v>
      </c>
      <c r="AI207">
        <v>2.6114629414269399</v>
      </c>
      <c r="AJ207">
        <v>2.2722886254142263</v>
      </c>
      <c r="AK207">
        <v>2.5126058641586919</v>
      </c>
      <c r="AL207">
        <v>2.0301086910984485</v>
      </c>
      <c r="AM207">
        <v>1.829923428806371</v>
      </c>
      <c r="AN207">
        <v>1.5181340633495128</v>
      </c>
      <c r="AO207">
        <v>1.3968847465367951</v>
      </c>
      <c r="AP207">
        <v>1.0704533898793713</v>
      </c>
      <c r="AQ207">
        <v>0.48147676327138</v>
      </c>
      <c r="AR207">
        <v>0.39042364796701162</v>
      </c>
      <c r="AS207">
        <v>2.9228469990237369</v>
      </c>
      <c r="AT207">
        <v>4.2169174709998067</v>
      </c>
      <c r="AU207">
        <v>3.9735802591421647</v>
      </c>
      <c r="AV207">
        <v>5.0801151436798504</v>
      </c>
      <c r="AW207">
        <v>6.8485677891391967</v>
      </c>
      <c r="AX207">
        <v>8.8941890111877182</v>
      </c>
      <c r="AY207">
        <v>12.59075914776073</v>
      </c>
      <c r="AZ207">
        <v>13.66467133141359</v>
      </c>
      <c r="BA207">
        <v>15.164360628104218</v>
      </c>
      <c r="BB207">
        <v>11.464668234055132</v>
      </c>
      <c r="BC207">
        <v>14.412592644170738</v>
      </c>
      <c r="BD207">
        <v>15.61651159543784</v>
      </c>
      <c r="BE207">
        <v>16.440272786195489</v>
      </c>
      <c r="BF207">
        <v>18.079366998531803</v>
      </c>
      <c r="BG207">
        <v>17.566591469522738</v>
      </c>
      <c r="BH207">
        <v>10.775027313263916</v>
      </c>
      <c r="BI207">
        <v>10.771244986516077</v>
      </c>
    </row>
    <row r="208" spans="1:61">
      <c r="A208" t="s">
        <v>472</v>
      </c>
      <c r="B208" t="s">
        <v>473</v>
      </c>
      <c r="C208" t="s">
        <v>595</v>
      </c>
      <c r="D208" t="s">
        <v>596</v>
      </c>
      <c r="M208">
        <v>99.738781338770281</v>
      </c>
      <c r="N208">
        <v>99.724689880166949</v>
      </c>
      <c r="S208">
        <v>99.776181763628273</v>
      </c>
      <c r="T208">
        <v>99.316611939800879</v>
      </c>
      <c r="U208">
        <v>99.691171643257022</v>
      </c>
      <c r="V208">
        <v>99.661429802622308</v>
      </c>
      <c r="W208">
        <v>99.184347454825641</v>
      </c>
      <c r="X208">
        <v>99.097803304211681</v>
      </c>
      <c r="Y208">
        <v>99.187501792496278</v>
      </c>
      <c r="Z208">
        <v>99.270397519195811</v>
      </c>
      <c r="AA208">
        <v>98.786369721259078</v>
      </c>
      <c r="AD208">
        <v>96.376137967978948</v>
      </c>
      <c r="AG208">
        <v>85.147454465509668</v>
      </c>
      <c r="AH208">
        <v>86.870031011611417</v>
      </c>
      <c r="AI208">
        <v>91.6764497096421</v>
      </c>
      <c r="AJ208">
        <v>94.098248712182311</v>
      </c>
      <c r="AK208">
        <v>89.184823723413004</v>
      </c>
      <c r="AL208">
        <v>92.868207968263391</v>
      </c>
      <c r="AM208">
        <v>91.476349065171064</v>
      </c>
      <c r="AN208">
        <v>88.458751676300636</v>
      </c>
      <c r="AO208">
        <v>89.549703835840262</v>
      </c>
      <c r="AQ208">
        <v>85.318774272273316</v>
      </c>
      <c r="AR208">
        <v>89.435323830914427</v>
      </c>
      <c r="AS208">
        <v>92.185960905928567</v>
      </c>
      <c r="AT208">
        <v>89.351666170917824</v>
      </c>
      <c r="AU208">
        <v>89.475217537655823</v>
      </c>
      <c r="AV208">
        <v>89.704686467697513</v>
      </c>
      <c r="AW208">
        <v>89.860266329016952</v>
      </c>
      <c r="AX208">
        <v>91.063149995014882</v>
      </c>
      <c r="AY208">
        <v>91.137635840111997</v>
      </c>
      <c r="AZ208">
        <v>90.129716410792852</v>
      </c>
      <c r="BA208">
        <v>91.369664997231808</v>
      </c>
      <c r="BB208">
        <v>87.88330187195406</v>
      </c>
      <c r="BC208">
        <v>87.541033973547243</v>
      </c>
      <c r="BD208">
        <v>88.619751927054764</v>
      </c>
      <c r="BE208">
        <v>88.501183035177462</v>
      </c>
      <c r="BF208">
        <v>87.425737887102557</v>
      </c>
      <c r="BG208">
        <v>84.937007215340515</v>
      </c>
      <c r="BH208">
        <v>78.395841093392946</v>
      </c>
    </row>
    <row r="209" spans="1:61">
      <c r="A209" t="s">
        <v>474</v>
      </c>
      <c r="B209" t="s">
        <v>475</v>
      </c>
      <c r="C209" t="s">
        <v>595</v>
      </c>
      <c r="D209" t="s">
        <v>596</v>
      </c>
      <c r="H209">
        <v>0</v>
      </c>
      <c r="I209">
        <v>0</v>
      </c>
      <c r="J209">
        <v>0</v>
      </c>
      <c r="K209">
        <v>2.4930397073713869E-6</v>
      </c>
      <c r="L209">
        <v>0</v>
      </c>
      <c r="M209">
        <v>3.0380418011894676E-3</v>
      </c>
      <c r="N209">
        <v>0.23114838325791381</v>
      </c>
      <c r="O209">
        <v>0.35618905773493842</v>
      </c>
      <c r="P209">
        <v>0.78106054348849518</v>
      </c>
      <c r="Q209">
        <v>0.73080974931480047</v>
      </c>
      <c r="R209">
        <v>0.95204239463076068</v>
      </c>
      <c r="S209">
        <v>3.8961850994795713</v>
      </c>
      <c r="T209">
        <v>3.6233373436859555</v>
      </c>
      <c r="U209">
        <v>1.7020525818496124</v>
      </c>
      <c r="W209">
        <v>1.3071893958367167</v>
      </c>
      <c r="X209">
        <v>2.8718770051886828</v>
      </c>
      <c r="Y209">
        <v>0.95453218240768789</v>
      </c>
      <c r="Z209">
        <v>4.3479563813084194</v>
      </c>
      <c r="AA209">
        <v>3.4672860618736028</v>
      </c>
      <c r="AD209">
        <v>0</v>
      </c>
      <c r="AM209">
        <v>0</v>
      </c>
      <c r="AN209">
        <v>0.25748228719343991</v>
      </c>
      <c r="AO209">
        <v>4.781919910968142E-4</v>
      </c>
      <c r="AP209">
        <v>1.255124448426142E-4</v>
      </c>
      <c r="AR209">
        <v>1.0897767056536534E-4</v>
      </c>
      <c r="AS209">
        <v>69.331439060154437</v>
      </c>
      <c r="AT209">
        <v>83.927762571034449</v>
      </c>
      <c r="AU209">
        <v>72.441652450123726</v>
      </c>
      <c r="AV209">
        <v>81.210428238943294</v>
      </c>
      <c r="AW209">
        <v>83.586225353407016</v>
      </c>
      <c r="AX209">
        <v>87.262721483573756</v>
      </c>
      <c r="AY209">
        <v>91.109354024002926</v>
      </c>
      <c r="BA209">
        <v>94.370132876799204</v>
      </c>
      <c r="BB209">
        <v>92.097529107221746</v>
      </c>
      <c r="BC209">
        <v>94.411267428225628</v>
      </c>
      <c r="BD209">
        <v>90.861747348996204</v>
      </c>
    </row>
    <row r="210" spans="1:61">
      <c r="A210" t="s">
        <v>476</v>
      </c>
      <c r="B210" t="s">
        <v>477</v>
      </c>
      <c r="C210" t="s">
        <v>595</v>
      </c>
      <c r="D210" t="s">
        <v>596</v>
      </c>
      <c r="G210">
        <v>4.1067726770858792E-2</v>
      </c>
      <c r="H210">
        <v>1.5773484402611063E-2</v>
      </c>
      <c r="I210">
        <v>3.2870051975657455E-2</v>
      </c>
      <c r="J210">
        <v>1.4663875148911737E-2</v>
      </c>
      <c r="K210">
        <v>0.16996683306714841</v>
      </c>
      <c r="L210">
        <v>3.4432341828747152E-2</v>
      </c>
      <c r="M210">
        <v>1.4956947876840045E-2</v>
      </c>
      <c r="N210">
        <v>2.453715339295806</v>
      </c>
      <c r="O210">
        <v>2.9464664967942418</v>
      </c>
      <c r="P210">
        <v>5.8505872848812768</v>
      </c>
      <c r="Q210">
        <v>4.0487174972782913</v>
      </c>
      <c r="R210">
        <v>5.8750785484049279</v>
      </c>
      <c r="S210">
        <v>5.647756586684296</v>
      </c>
      <c r="T210">
        <v>7.0107995038360391</v>
      </c>
      <c r="V210">
        <v>8.3523153295140435</v>
      </c>
      <c r="W210">
        <v>14.31850620656188</v>
      </c>
      <c r="X210">
        <v>12.41431507174425</v>
      </c>
      <c r="Y210">
        <v>18.782148384621607</v>
      </c>
      <c r="Z210">
        <v>37.412724800793029</v>
      </c>
      <c r="AE210">
        <v>19.493613947137405</v>
      </c>
      <c r="AF210">
        <v>18.877366250351987</v>
      </c>
      <c r="AH210">
        <v>11.253436490920334</v>
      </c>
      <c r="AI210">
        <v>12.327910967166002</v>
      </c>
      <c r="AJ210">
        <v>15.991592955133088</v>
      </c>
      <c r="AK210">
        <v>11.753528839202019</v>
      </c>
      <c r="AL210">
        <v>14.433700050493417</v>
      </c>
      <c r="AM210">
        <v>16.427333267518897</v>
      </c>
      <c r="AO210">
        <v>22.462574060912672</v>
      </c>
      <c r="AP210">
        <v>26.571381149129092</v>
      </c>
      <c r="AQ210">
        <v>18.01931414277</v>
      </c>
      <c r="AR210">
        <v>17.178715267503144</v>
      </c>
      <c r="AS210">
        <v>14.028534754514183</v>
      </c>
      <c r="AT210">
        <v>17.843395977675375</v>
      </c>
      <c r="AU210">
        <v>2.5908753680703549E-2</v>
      </c>
      <c r="AV210">
        <v>20.118751274831084</v>
      </c>
      <c r="AW210">
        <v>19.440218411739995</v>
      </c>
      <c r="AX210">
        <v>21.070549770932548</v>
      </c>
      <c r="AY210">
        <v>2.7753145962051078E-2</v>
      </c>
      <c r="AZ210">
        <v>19.444610093671482</v>
      </c>
      <c r="BA210">
        <v>34.312040850177361</v>
      </c>
      <c r="BB210">
        <v>24.008464264587957</v>
      </c>
      <c r="BC210">
        <v>23.191196133036783</v>
      </c>
      <c r="BD210">
        <v>16.33163027112565</v>
      </c>
      <c r="BE210">
        <v>16.552774772707568</v>
      </c>
      <c r="BF210">
        <v>19.072029400520641</v>
      </c>
      <c r="BG210">
        <v>19.187163705898527</v>
      </c>
      <c r="BH210">
        <v>15.389222972365014</v>
      </c>
      <c r="BI210">
        <v>12.225689501501719</v>
      </c>
    </row>
    <row r="211" spans="1:61">
      <c r="A211" t="s">
        <v>478</v>
      </c>
      <c r="B211" t="s">
        <v>479</v>
      </c>
      <c r="C211" t="s">
        <v>595</v>
      </c>
      <c r="D211" t="s">
        <v>596</v>
      </c>
      <c r="G211">
        <v>17.103463916305376</v>
      </c>
      <c r="H211">
        <v>16.854753278586838</v>
      </c>
      <c r="I211">
        <v>18.231907807131321</v>
      </c>
      <c r="J211">
        <v>19.921718807623574</v>
      </c>
      <c r="K211">
        <v>22.987833226514866</v>
      </c>
      <c r="L211">
        <v>25.712370402974223</v>
      </c>
      <c r="M211">
        <v>27.328044741934427</v>
      </c>
      <c r="N211">
        <v>24.408198557052373</v>
      </c>
      <c r="O211">
        <v>23.177061748262801</v>
      </c>
      <c r="P211">
        <v>25.72342917971455</v>
      </c>
      <c r="Q211">
        <v>24.584969494452331</v>
      </c>
      <c r="R211">
        <v>19.843334102099526</v>
      </c>
      <c r="S211">
        <v>32.100038286255518</v>
      </c>
      <c r="T211">
        <v>33.637923673053841</v>
      </c>
      <c r="U211">
        <v>29.692924805214787</v>
      </c>
      <c r="V211">
        <v>30.107961216388425</v>
      </c>
      <c r="W211">
        <v>28.288276422212171</v>
      </c>
      <c r="X211">
        <v>23.957305201894528</v>
      </c>
      <c r="Y211">
        <v>25.197721092839569</v>
      </c>
      <c r="Z211">
        <v>27.309611800967719</v>
      </c>
      <c r="AA211">
        <v>27.536820604346858</v>
      </c>
      <c r="AB211">
        <v>28.010413754805157</v>
      </c>
      <c r="AC211">
        <v>25.616795377396567</v>
      </c>
      <c r="AD211">
        <v>26.980729007662024</v>
      </c>
      <c r="AE211">
        <v>20.45325770500294</v>
      </c>
      <c r="AF211">
        <v>15.820596701880918</v>
      </c>
      <c r="AG211">
        <v>12.469660175156072</v>
      </c>
      <c r="AH211">
        <v>15.103800460661898</v>
      </c>
      <c r="AI211">
        <v>17.852547404452288</v>
      </c>
      <c r="AJ211">
        <v>16.98219622420191</v>
      </c>
      <c r="AK211">
        <v>13.045744762534584</v>
      </c>
      <c r="AL211">
        <v>12.226476356789824</v>
      </c>
      <c r="AM211">
        <v>9.4037983747438663</v>
      </c>
      <c r="AN211">
        <v>6.8317163205275744</v>
      </c>
      <c r="AO211">
        <v>9.5818082902930097</v>
      </c>
      <c r="AP211">
        <v>8.7877066173512812</v>
      </c>
      <c r="AQ211">
        <v>7.5326795023217219</v>
      </c>
      <c r="AR211">
        <v>7.9119342504816492</v>
      </c>
      <c r="AS211">
        <v>7.3369519444727009</v>
      </c>
      <c r="AT211">
        <v>7.5593682678053051</v>
      </c>
      <c r="AU211">
        <v>7.7021763857621854</v>
      </c>
      <c r="AV211">
        <v>8.436944580519441</v>
      </c>
      <c r="AW211">
        <v>9.8321511456896111</v>
      </c>
      <c r="AX211">
        <v>12.007021067676353</v>
      </c>
      <c r="AY211">
        <v>12.930373256029402</v>
      </c>
      <c r="AZ211">
        <v>13.74967840897475</v>
      </c>
      <c r="BA211">
        <v>18.498218714154564</v>
      </c>
      <c r="BB211">
        <v>15.369390562049844</v>
      </c>
      <c r="BC211">
        <v>16.231114379636168</v>
      </c>
      <c r="BD211">
        <v>19.776526728721773</v>
      </c>
      <c r="BE211">
        <v>18.509796127308579</v>
      </c>
      <c r="BF211">
        <v>17.379767642745634</v>
      </c>
      <c r="BG211">
        <v>16.69571848966357</v>
      </c>
      <c r="BH211">
        <v>12.600875689236036</v>
      </c>
    </row>
    <row r="212" spans="1:61">
      <c r="A212" t="s">
        <v>480</v>
      </c>
      <c r="B212" t="s">
        <v>481</v>
      </c>
      <c r="C212" t="s">
        <v>595</v>
      </c>
      <c r="D212" t="s">
        <v>596</v>
      </c>
      <c r="BF212">
        <v>7.3571057171869184E-3</v>
      </c>
      <c r="BG212">
        <v>7.5856702513805692E-4</v>
      </c>
      <c r="BH212">
        <v>4.6243564871389307E-4</v>
      </c>
    </row>
    <row r="213" spans="1:61">
      <c r="A213" t="s">
        <v>482</v>
      </c>
      <c r="B213" t="s">
        <v>483</v>
      </c>
      <c r="C213" t="s">
        <v>595</v>
      </c>
      <c r="D213" t="s">
        <v>596</v>
      </c>
      <c r="Q213">
        <v>1.7023867585211108</v>
      </c>
      <c r="R213">
        <v>1.0399171483070535</v>
      </c>
      <c r="S213">
        <v>1.1650676122947159</v>
      </c>
      <c r="T213">
        <v>5.8699012077511918</v>
      </c>
      <c r="U213">
        <v>5.3698659973744522</v>
      </c>
      <c r="AB213">
        <v>3.891774214495066</v>
      </c>
      <c r="AC213">
        <v>1.5503857468402822</v>
      </c>
      <c r="BG213">
        <v>1.2842457414163412E-2</v>
      </c>
      <c r="BH213">
        <v>0</v>
      </c>
    </row>
    <row r="214" spans="1:61">
      <c r="A214" t="s">
        <v>484</v>
      </c>
      <c r="B214" t="s">
        <v>485</v>
      </c>
      <c r="C214" t="s">
        <v>595</v>
      </c>
      <c r="D214" t="s">
        <v>596</v>
      </c>
      <c r="H214">
        <v>3.1217527191772247</v>
      </c>
      <c r="I214">
        <v>2.8772608829807429</v>
      </c>
      <c r="J214">
        <v>1.9666431795613084</v>
      </c>
      <c r="K214">
        <v>1.596591675144065</v>
      </c>
      <c r="L214">
        <v>2.0348202035075955</v>
      </c>
      <c r="M214">
        <v>1.7769281638514152</v>
      </c>
      <c r="N214">
        <v>1.408316184645648</v>
      </c>
      <c r="O214">
        <v>0.48133201352511429</v>
      </c>
      <c r="P214">
        <v>0.46731118792947651</v>
      </c>
      <c r="Q214">
        <v>0.57913143789918164</v>
      </c>
      <c r="R214">
        <v>0.53539386549290191</v>
      </c>
      <c r="S214">
        <v>0.84830077387526948</v>
      </c>
      <c r="T214">
        <v>1.2368682184004482</v>
      </c>
      <c r="U214">
        <v>0.83308841367630471</v>
      </c>
      <c r="V214">
        <v>0.68238120318194195</v>
      </c>
      <c r="W214">
        <v>0.92177170933554387</v>
      </c>
      <c r="X214">
        <v>0.84428040619443245</v>
      </c>
      <c r="Y214">
        <v>2.7976742085904229</v>
      </c>
      <c r="Z214">
        <v>4.3364094234296306</v>
      </c>
      <c r="AA214">
        <v>3.0520027225267534</v>
      </c>
      <c r="AB214">
        <v>2.6378557387054928</v>
      </c>
      <c r="AC214">
        <v>2.698734566321062</v>
      </c>
      <c r="AD214">
        <v>2.5140409275821485</v>
      </c>
      <c r="AE214">
        <v>1.0899961792769783</v>
      </c>
      <c r="AF214">
        <v>1.284114444060283</v>
      </c>
      <c r="AG214">
        <v>0.64359776588390094</v>
      </c>
      <c r="AH214">
        <v>1.4432967862962196</v>
      </c>
      <c r="AI214">
        <v>1.5097354163050323</v>
      </c>
      <c r="AJ214">
        <v>0.530727173334262</v>
      </c>
      <c r="AK214">
        <v>0.32817926128473313</v>
      </c>
      <c r="AL214">
        <v>0.150232011768721</v>
      </c>
      <c r="AM214">
        <v>0.53233402441073918</v>
      </c>
      <c r="AN214">
        <v>6.2222431287532277E-2</v>
      </c>
      <c r="AO214">
        <v>3.2369229157712183</v>
      </c>
      <c r="AP214">
        <v>3.287457089418218</v>
      </c>
      <c r="AQ214">
        <v>3.7836496014191687</v>
      </c>
      <c r="AR214">
        <v>4.6887806473593372</v>
      </c>
      <c r="AS214">
        <v>2.6452049325975824</v>
      </c>
      <c r="AT214">
        <v>2.8703250546883647</v>
      </c>
      <c r="AU214">
        <v>2.1626691193663947</v>
      </c>
      <c r="AV214">
        <v>2.0050170607265541</v>
      </c>
      <c r="AW214">
        <v>1.8607607039731175</v>
      </c>
      <c r="AX214">
        <v>1.8677705658592316</v>
      </c>
      <c r="AY214">
        <v>2.2727615334891191</v>
      </c>
      <c r="AZ214">
        <v>2.8649480862466126</v>
      </c>
      <c r="BA214">
        <v>3.4662240924562009</v>
      </c>
      <c r="BB214">
        <v>2.8052422907602055</v>
      </c>
      <c r="BC214">
        <v>2.9895110121483155</v>
      </c>
      <c r="BD214">
        <v>3.2366042049368495</v>
      </c>
      <c r="BE214">
        <v>3.2238186282614349</v>
      </c>
      <c r="BF214">
        <v>2.3633257443043285</v>
      </c>
      <c r="BG214">
        <v>2.5835348066865547</v>
      </c>
      <c r="BH214">
        <v>1.9221537661710335</v>
      </c>
      <c r="BI214">
        <v>1.7714266948084465</v>
      </c>
    </row>
    <row r="215" spans="1:61">
      <c r="A215" t="s">
        <v>486</v>
      </c>
      <c r="B215" t="s">
        <v>487</v>
      </c>
      <c r="C215" t="s">
        <v>595</v>
      </c>
      <c r="D215" t="s">
        <v>596</v>
      </c>
    </row>
    <row r="216" spans="1:61">
      <c r="A216" t="s">
        <v>488</v>
      </c>
      <c r="B216" t="s">
        <v>489</v>
      </c>
      <c r="C216" t="s">
        <v>595</v>
      </c>
      <c r="D216" t="s">
        <v>596</v>
      </c>
      <c r="G216">
        <v>3.000593893883827E-3</v>
      </c>
      <c r="K216">
        <v>0.14712669222908359</v>
      </c>
      <c r="O216">
        <v>1.9740105590461581E-4</v>
      </c>
      <c r="Q216">
        <v>1.1514059892324745E-2</v>
      </c>
      <c r="R216">
        <v>4.7458302054710445E-2</v>
      </c>
      <c r="S216">
        <v>5.9633913529407064E-4</v>
      </c>
      <c r="T216">
        <v>1.8207544877850045E-2</v>
      </c>
      <c r="U216">
        <v>5.8512459939624048E-2</v>
      </c>
      <c r="V216">
        <v>0.25516310072011572</v>
      </c>
      <c r="W216">
        <v>0.29367935203615181</v>
      </c>
      <c r="X216">
        <v>1.1679150828488629</v>
      </c>
      <c r="Y216">
        <v>4.8227340982371381</v>
      </c>
      <c r="Z216">
        <v>0.21156904095578732</v>
      </c>
      <c r="AA216">
        <v>1.1177815499869692</v>
      </c>
    </row>
    <row r="217" spans="1:61">
      <c r="A217" t="s">
        <v>490</v>
      </c>
      <c r="B217" t="s">
        <v>491</v>
      </c>
      <c r="C217" t="s">
        <v>595</v>
      </c>
      <c r="D217" t="s">
        <v>596</v>
      </c>
      <c r="AK217">
        <v>5.8290243665158918</v>
      </c>
      <c r="AO217">
        <v>2.1220080826257322</v>
      </c>
      <c r="AP217">
        <v>1.9572759977604179</v>
      </c>
      <c r="AQ217">
        <v>2.7303522455708884</v>
      </c>
      <c r="AR217">
        <v>2.3837237531005107</v>
      </c>
      <c r="AS217">
        <v>0.25521981384174441</v>
      </c>
      <c r="AT217">
        <v>2.6390587706573427</v>
      </c>
      <c r="AU217">
        <v>3.4080267381177491</v>
      </c>
      <c r="AW217">
        <v>2.4045108526482708</v>
      </c>
      <c r="AX217">
        <v>3.6598109513598236</v>
      </c>
      <c r="AY217">
        <v>3.5068902512619431</v>
      </c>
      <c r="AZ217">
        <v>2.621056653773489</v>
      </c>
    </row>
    <row r="218" spans="1:61">
      <c r="A218" t="s">
        <v>492</v>
      </c>
      <c r="B218" t="s">
        <v>493</v>
      </c>
      <c r="C218" t="s">
        <v>595</v>
      </c>
      <c r="D218" t="s">
        <v>596</v>
      </c>
      <c r="S218">
        <v>37.715002360764267</v>
      </c>
      <c r="T218">
        <v>37.112344678309789</v>
      </c>
      <c r="U218">
        <v>38.001445986737899</v>
      </c>
      <c r="V218">
        <v>38.48135112134603</v>
      </c>
      <c r="W218">
        <v>40.979925170686414</v>
      </c>
      <c r="X218">
        <v>44.497296360638472</v>
      </c>
      <c r="Z218">
        <v>48.467966660223603</v>
      </c>
      <c r="AO218">
        <v>39.903559789147415</v>
      </c>
      <c r="AP218">
        <v>37.85013179211451</v>
      </c>
      <c r="AR218">
        <v>40.209950279940941</v>
      </c>
      <c r="AS218">
        <v>42.933258952117782</v>
      </c>
      <c r="AT218">
        <v>42.856536784276926</v>
      </c>
      <c r="AU218">
        <v>42.00619908185471</v>
      </c>
      <c r="AV218">
        <v>39.98650706786691</v>
      </c>
      <c r="AY218">
        <v>44.246428056219003</v>
      </c>
      <c r="AZ218">
        <v>49.744139709873352</v>
      </c>
      <c r="BA218">
        <v>42.136322639933425</v>
      </c>
      <c r="BB218">
        <v>50.124495424830599</v>
      </c>
      <c r="BC218">
        <v>48.153482932044355</v>
      </c>
      <c r="BD218">
        <v>50.609917514713757</v>
      </c>
      <c r="BE218">
        <v>49.295858182120497</v>
      </c>
      <c r="BF218">
        <v>48.780287980613039</v>
      </c>
      <c r="BG218">
        <v>49.753184379423381</v>
      </c>
    </row>
    <row r="219" spans="1:61">
      <c r="A219" t="s">
        <v>494</v>
      </c>
      <c r="B219" t="s">
        <v>495</v>
      </c>
      <c r="C219" t="s">
        <v>595</v>
      </c>
      <c r="D219" t="s">
        <v>596</v>
      </c>
    </row>
    <row r="220" spans="1:61">
      <c r="A220" t="s">
        <v>496</v>
      </c>
      <c r="B220" t="s">
        <v>497</v>
      </c>
      <c r="C220" t="s">
        <v>595</v>
      </c>
      <c r="D220" t="s">
        <v>596</v>
      </c>
      <c r="S220">
        <v>37.715002360764274</v>
      </c>
      <c r="T220">
        <v>37.112344678309789</v>
      </c>
      <c r="U220">
        <v>37.942740082585956</v>
      </c>
      <c r="V220">
        <v>38.420103406177347</v>
      </c>
      <c r="W220">
        <v>40.979925170686421</v>
      </c>
      <c r="X220">
        <v>44.497296360638465</v>
      </c>
      <c r="Z220">
        <v>48.46796666022361</v>
      </c>
      <c r="AO220">
        <v>39.841421006592398</v>
      </c>
      <c r="AP220">
        <v>37.792166685817776</v>
      </c>
      <c r="AR220">
        <v>40.146867671645218</v>
      </c>
      <c r="AS220">
        <v>42.869126468804453</v>
      </c>
      <c r="AT220">
        <v>42.793639995674646</v>
      </c>
      <c r="AU220">
        <v>41.942692291301803</v>
      </c>
      <c r="AV220">
        <v>39.926820149639241</v>
      </c>
      <c r="AY220">
        <v>44.180097448131313</v>
      </c>
      <c r="AZ220">
        <v>49.682389283212316</v>
      </c>
      <c r="BA220">
        <v>42.076621385055461</v>
      </c>
      <c r="BB220">
        <v>50.124495424830592</v>
      </c>
      <c r="BC220">
        <v>48.093788418262079</v>
      </c>
      <c r="BD220">
        <v>50.548475288897272</v>
      </c>
      <c r="BE220">
        <v>49.231466488480258</v>
      </c>
      <c r="BF220">
        <v>48.71734189770121</v>
      </c>
      <c r="BG220">
        <v>49.686186274882672</v>
      </c>
    </row>
    <row r="221" spans="1:61">
      <c r="A221" t="s">
        <v>498</v>
      </c>
      <c r="B221" t="s">
        <v>499</v>
      </c>
      <c r="C221" t="s">
        <v>595</v>
      </c>
      <c r="D221" t="s">
        <v>596</v>
      </c>
      <c r="Q221">
        <v>144.0636330438231</v>
      </c>
      <c r="R221">
        <v>84.704549066037828</v>
      </c>
      <c r="S221">
        <v>86.932234479010475</v>
      </c>
      <c r="T221">
        <v>85.109474828393161</v>
      </c>
      <c r="U221">
        <v>85.461987721553371</v>
      </c>
      <c r="W221">
        <v>84.217781605284131</v>
      </c>
      <c r="X221">
        <v>68.860071219419524</v>
      </c>
      <c r="AH221">
        <v>61.895840529461481</v>
      </c>
      <c r="AI221">
        <v>62.522578299300882</v>
      </c>
      <c r="AJ221">
        <v>62.973398247946513</v>
      </c>
      <c r="AK221">
        <v>62.820839010347932</v>
      </c>
      <c r="AL221">
        <v>63.287150257987371</v>
      </c>
      <c r="AM221">
        <v>63.444999523736513</v>
      </c>
      <c r="AN221">
        <v>59.496378822080672</v>
      </c>
      <c r="AO221">
        <v>55.982709730983252</v>
      </c>
      <c r="AQ221">
        <v>63.570883932325771</v>
      </c>
      <c r="AR221">
        <v>65.950766917488096</v>
      </c>
      <c r="AS221">
        <v>55.267415260361773</v>
      </c>
      <c r="AT221">
        <v>62.942647746115156</v>
      </c>
      <c r="AU221">
        <v>62.537716005730864</v>
      </c>
      <c r="AV221">
        <v>60.583565722875221</v>
      </c>
      <c r="AW221">
        <v>61.528132190659335</v>
      </c>
      <c r="AX221">
        <v>60.688658802529048</v>
      </c>
      <c r="AY221">
        <v>66.677065746871051</v>
      </c>
      <c r="AZ221">
        <v>63.843186288020696</v>
      </c>
      <c r="BA221">
        <v>64.441560519061383</v>
      </c>
      <c r="BB221">
        <v>55.983171145843563</v>
      </c>
      <c r="BC221">
        <v>64.207016621553819</v>
      </c>
      <c r="BD221">
        <v>64.62879146993474</v>
      </c>
      <c r="BF221">
        <v>62.948515557571007</v>
      </c>
      <c r="BG221">
        <v>62.155167141119051</v>
      </c>
      <c r="BH221">
        <v>60.425164571630553</v>
      </c>
    </row>
    <row r="222" spans="1:61">
      <c r="A222" t="s">
        <v>500</v>
      </c>
      <c r="B222" t="s">
        <v>501</v>
      </c>
      <c r="C222" t="s">
        <v>595</v>
      </c>
      <c r="D222" t="s">
        <v>596</v>
      </c>
      <c r="AU222">
        <v>1.2023657748986905E-4</v>
      </c>
      <c r="AV222">
        <v>5.3100808112838006E-3</v>
      </c>
      <c r="AZ222">
        <v>0</v>
      </c>
      <c r="BA222">
        <v>0</v>
      </c>
      <c r="BB222">
        <v>0</v>
      </c>
      <c r="BD222">
        <v>0</v>
      </c>
      <c r="BE222">
        <v>0.74641773397385547</v>
      </c>
    </row>
    <row r="223" spans="1:61">
      <c r="A223" t="s">
        <v>502</v>
      </c>
      <c r="B223" t="s">
        <v>503</v>
      </c>
      <c r="C223" t="s">
        <v>595</v>
      </c>
      <c r="D223" t="s">
        <v>596</v>
      </c>
      <c r="J223">
        <v>0</v>
      </c>
      <c r="R223">
        <v>2.2807491305118378E-3</v>
      </c>
      <c r="AG223">
        <v>0.90942930487491225</v>
      </c>
      <c r="AH223">
        <v>1.1072993548478223</v>
      </c>
      <c r="AI223">
        <v>1.4998123037459223</v>
      </c>
      <c r="AJ223">
        <v>1.7199633360375581</v>
      </c>
      <c r="AK223">
        <v>1.2989779322564405</v>
      </c>
      <c r="AM223">
        <v>1.7892274571247375</v>
      </c>
      <c r="AN223">
        <v>2.3058879791124127</v>
      </c>
      <c r="AO223">
        <v>3.3774991169261082</v>
      </c>
      <c r="AP223">
        <v>4.9464562866896049</v>
      </c>
      <c r="AQ223">
        <v>4.4595672645899693</v>
      </c>
      <c r="AS223">
        <v>0.52803615096971157</v>
      </c>
      <c r="AT223">
        <v>0.80696386298781919</v>
      </c>
      <c r="AU223">
        <v>2.351532825453702</v>
      </c>
      <c r="AV223">
        <v>1.4766836419319149</v>
      </c>
      <c r="AW223">
        <v>2.1106285208750064</v>
      </c>
      <c r="AX223">
        <v>2.8774457174628698</v>
      </c>
      <c r="AY223">
        <v>4.7343180396572242</v>
      </c>
      <c r="AZ223">
        <v>4.5035800860612722</v>
      </c>
      <c r="BA223">
        <v>10.990780384612151</v>
      </c>
      <c r="BB223">
        <v>4.4974014538135876</v>
      </c>
      <c r="BC223">
        <v>13.01558858469469</v>
      </c>
      <c r="BD223">
        <v>8.9664715930972143</v>
      </c>
      <c r="BE223">
        <v>5.3157388292004297</v>
      </c>
      <c r="BF223">
        <v>8.0144578089394791</v>
      </c>
      <c r="BG223">
        <v>10.634748032506678</v>
      </c>
    </row>
    <row r="224" spans="1:61">
      <c r="A224" t="s">
        <v>504</v>
      </c>
      <c r="B224" t="s">
        <v>505</v>
      </c>
      <c r="C224" t="s">
        <v>595</v>
      </c>
      <c r="D224" t="s">
        <v>596</v>
      </c>
      <c r="AM224">
        <v>4.5981205870899959</v>
      </c>
      <c r="AN224">
        <v>4.2667684617601775</v>
      </c>
      <c r="AO224">
        <v>5.5629520808715904</v>
      </c>
      <c r="AP224">
        <v>4.5676833907812702</v>
      </c>
      <c r="AQ224">
        <v>3.4553970137790304</v>
      </c>
      <c r="AR224">
        <v>4.7141885659971887</v>
      </c>
      <c r="AS224">
        <v>6.9578488419504883</v>
      </c>
      <c r="AT224">
        <v>6.5368488611098021</v>
      </c>
      <c r="AU224">
        <v>5.9843608714861665</v>
      </c>
      <c r="AV224">
        <v>5.0734580317566325</v>
      </c>
      <c r="AW224">
        <v>6.2982370202163063</v>
      </c>
      <c r="AX224">
        <v>5.80665755493931</v>
      </c>
      <c r="AY224">
        <v>5.454146211088247</v>
      </c>
      <c r="AZ224">
        <v>4.4715228784007817</v>
      </c>
      <c r="BA224">
        <v>4.9799458822990337</v>
      </c>
      <c r="BB224">
        <v>4.5223620309727641</v>
      </c>
      <c r="BC224">
        <v>4.765342591496716</v>
      </c>
      <c r="BD224">
        <v>6.3188929244827303</v>
      </c>
      <c r="BE224">
        <v>5.8102312263969678</v>
      </c>
      <c r="BF224">
        <v>5.489999643472899</v>
      </c>
      <c r="BG224">
        <v>4.6117600147544175</v>
      </c>
      <c r="BH224">
        <v>3.5689187603387165</v>
      </c>
      <c r="BI224">
        <v>3.2447036420305513</v>
      </c>
    </row>
    <row r="225" spans="1:61">
      <c r="A225" t="s">
        <v>506</v>
      </c>
      <c r="B225" t="s">
        <v>507</v>
      </c>
      <c r="C225" t="s">
        <v>595</v>
      </c>
      <c r="D225" t="s">
        <v>596</v>
      </c>
      <c r="AK225">
        <v>2.6079654747764316</v>
      </c>
      <c r="AL225">
        <v>5.1377501661362261</v>
      </c>
      <c r="AN225">
        <v>1.199784943200781</v>
      </c>
      <c r="AO225">
        <v>0.93611555209383124</v>
      </c>
      <c r="AP225">
        <v>1.2155629083509156</v>
      </c>
      <c r="AQ225">
        <v>0.99170858037712462</v>
      </c>
      <c r="AR225">
        <v>0.61787060430268059</v>
      </c>
      <c r="AS225">
        <v>0.66712862213415336</v>
      </c>
      <c r="AT225">
        <v>0.9741830284002202</v>
      </c>
      <c r="AU225">
        <v>1.106132320843477</v>
      </c>
      <c r="AV225">
        <v>1.3745988318264779</v>
      </c>
      <c r="AW225">
        <v>1.6141984030717447</v>
      </c>
      <c r="AX225">
        <v>2.0991577540128978</v>
      </c>
      <c r="AY225">
        <v>2.703621846750758</v>
      </c>
      <c r="AZ225">
        <v>1.9652424039720613</v>
      </c>
      <c r="BA225">
        <v>3.040418631512896</v>
      </c>
      <c r="BB225">
        <v>3.2903531614993526</v>
      </c>
      <c r="BC225">
        <v>4.2824069820312758</v>
      </c>
      <c r="BD225">
        <v>5.7912261798597795</v>
      </c>
      <c r="BE225">
        <v>6.4974325117940799</v>
      </c>
      <c r="BF225">
        <v>6.6971343972407409</v>
      </c>
      <c r="BG225">
        <v>6.1879933233685236</v>
      </c>
      <c r="BH225">
        <v>5.3598038783903821</v>
      </c>
    </row>
    <row r="226" spans="1:61">
      <c r="A226" t="s">
        <v>508</v>
      </c>
      <c r="B226" t="s">
        <v>509</v>
      </c>
      <c r="C226" t="s">
        <v>595</v>
      </c>
      <c r="D226" t="s">
        <v>596</v>
      </c>
      <c r="G226">
        <v>0.40732757563751859</v>
      </c>
      <c r="H226">
        <v>0.43945025291934103</v>
      </c>
      <c r="I226">
        <v>0.51040532317101195</v>
      </c>
      <c r="J226">
        <v>0.55462896460517941</v>
      </c>
      <c r="K226">
        <v>0.62031389336430742</v>
      </c>
      <c r="L226">
        <v>0.78742939254456168</v>
      </c>
      <c r="M226">
        <v>1.2521120475569627</v>
      </c>
      <c r="N226">
        <v>0.96489349808880454</v>
      </c>
      <c r="O226">
        <v>0.91009622092412013</v>
      </c>
      <c r="P226">
        <v>0.91908969781925276</v>
      </c>
      <c r="Q226">
        <v>0.99639902759050447</v>
      </c>
      <c r="R226">
        <v>0.86951930782953379</v>
      </c>
      <c r="S226">
        <v>1.3054663760013958</v>
      </c>
      <c r="T226">
        <v>1.5184011538928395</v>
      </c>
      <c r="U226">
        <v>1.5337045446342052</v>
      </c>
      <c r="V226">
        <v>1.8356416260733568</v>
      </c>
      <c r="W226">
        <v>1.877211796211967</v>
      </c>
      <c r="X226">
        <v>2.9947971185620208</v>
      </c>
      <c r="Y226">
        <v>4.3427081312773712</v>
      </c>
      <c r="Z226">
        <v>4.4293593598774033</v>
      </c>
      <c r="AA226">
        <v>5.1891445415867254</v>
      </c>
      <c r="AB226">
        <v>6.2007239177889124</v>
      </c>
      <c r="AC226">
        <v>5.569545324032477</v>
      </c>
      <c r="AD226">
        <v>4.7878639168199362</v>
      </c>
      <c r="AE226">
        <v>2.7987072830698843</v>
      </c>
      <c r="AF226">
        <v>2.8606447436566156</v>
      </c>
      <c r="AG226">
        <v>2.1290839359930156</v>
      </c>
      <c r="AH226">
        <v>2.7341293848724035</v>
      </c>
      <c r="AI226">
        <v>2.9740411610911566</v>
      </c>
      <c r="AJ226">
        <v>3.1657549319326113</v>
      </c>
      <c r="AK226">
        <v>3.1393098643038511</v>
      </c>
      <c r="AL226">
        <v>3.3634592811717807</v>
      </c>
      <c r="AM226">
        <v>2.5002180389502899</v>
      </c>
      <c r="AN226">
        <v>1.8539685678815179</v>
      </c>
      <c r="AO226">
        <v>2.1489689687312841</v>
      </c>
      <c r="AP226">
        <v>2.1475618024187484</v>
      </c>
      <c r="AQ226">
        <v>1.8173236808890103</v>
      </c>
      <c r="AR226">
        <v>2.1125385119737268</v>
      </c>
      <c r="AS226">
        <v>3.193357336812956</v>
      </c>
      <c r="AT226">
        <v>3.1941376031183717</v>
      </c>
      <c r="AU226">
        <v>2.7712553203864094</v>
      </c>
      <c r="AV226">
        <v>3.0168609840100156</v>
      </c>
      <c r="AW226">
        <v>3.6926745150197968</v>
      </c>
      <c r="AX226">
        <v>4.8040088261741856</v>
      </c>
      <c r="AY226">
        <v>5.4378481040879496</v>
      </c>
      <c r="AZ226">
        <v>4.8491805271032327</v>
      </c>
      <c r="BA226">
        <v>7.2259025527607541</v>
      </c>
      <c r="BB226">
        <v>6.054848490313387</v>
      </c>
      <c r="BC226">
        <v>6.8689231105633812</v>
      </c>
      <c r="BD226">
        <v>7.1962893997548987</v>
      </c>
      <c r="BE226">
        <v>9.2449477070138997</v>
      </c>
      <c r="BF226">
        <v>7.6866412040275334</v>
      </c>
      <c r="BG226">
        <v>7.9832163802597611</v>
      </c>
      <c r="BH226">
        <v>6.1579580071986069</v>
      </c>
      <c r="BI226">
        <v>5.6488874140133332</v>
      </c>
    </row>
    <row r="227" spans="1:61">
      <c r="A227" t="s">
        <v>510</v>
      </c>
      <c r="B227" t="s">
        <v>511</v>
      </c>
      <c r="C227" t="s">
        <v>595</v>
      </c>
      <c r="D227" t="s">
        <v>596</v>
      </c>
      <c r="AS227">
        <v>0.69614915643273656</v>
      </c>
      <c r="AT227">
        <v>0.81211625282152433</v>
      </c>
      <c r="AU227">
        <v>0.70254090505974232</v>
      </c>
      <c r="AV227">
        <v>0.65177239432322231</v>
      </c>
      <c r="AW227">
        <v>0.65335224496463151</v>
      </c>
      <c r="AX227">
        <v>0.5822542295522638</v>
      </c>
      <c r="AY227">
        <v>0.91942762520403831</v>
      </c>
      <c r="AZ227">
        <v>1.2583671073643137</v>
      </c>
    </row>
    <row r="228" spans="1:61">
      <c r="A228" t="s">
        <v>512</v>
      </c>
      <c r="B228" t="s">
        <v>513</v>
      </c>
      <c r="C228" t="s">
        <v>595</v>
      </c>
      <c r="D228" t="s">
        <v>596</v>
      </c>
    </row>
    <row r="229" spans="1:61">
      <c r="A229" t="s">
        <v>514</v>
      </c>
      <c r="B229" t="s">
        <v>515</v>
      </c>
      <c r="C229" t="s">
        <v>595</v>
      </c>
      <c r="D229" t="s">
        <v>596</v>
      </c>
      <c r="U229">
        <v>0</v>
      </c>
      <c r="V229">
        <v>0</v>
      </c>
      <c r="AA229">
        <v>0</v>
      </c>
      <c r="AB229">
        <v>0</v>
      </c>
      <c r="AC229">
        <v>78.929982154751045</v>
      </c>
      <c r="AD229">
        <v>82.187849729167439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2.9075228424881761E-3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7.5798069215334636E-4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2.3959870838902966E-3</v>
      </c>
      <c r="BC229">
        <v>5.4871137126671233E-3</v>
      </c>
      <c r="BD229">
        <v>1.8226821200196692</v>
      </c>
      <c r="BE229">
        <v>1.4926158330494422E-3</v>
      </c>
      <c r="BF229">
        <v>1.9280664694158623E-3</v>
      </c>
      <c r="BG229">
        <v>2.5140292460659715E-3</v>
      </c>
      <c r="BH229">
        <v>2.205837773003642E-3</v>
      </c>
    </row>
    <row r="230" spans="1:61">
      <c r="A230" t="s">
        <v>516</v>
      </c>
      <c r="B230" t="s">
        <v>517</v>
      </c>
      <c r="C230" t="s">
        <v>595</v>
      </c>
      <c r="D230" t="s">
        <v>596</v>
      </c>
      <c r="S230">
        <v>55.179478986220921</v>
      </c>
      <c r="T230">
        <v>70.307966758182289</v>
      </c>
      <c r="U230">
        <v>64.697573527538481</v>
      </c>
      <c r="V230">
        <v>60.579161357872181</v>
      </c>
      <c r="W230">
        <v>62.802700519043661</v>
      </c>
      <c r="X230">
        <v>72.130453530642853</v>
      </c>
      <c r="Y230">
        <v>78.855608256564764</v>
      </c>
      <c r="Z230">
        <v>79.012205002851431</v>
      </c>
      <c r="AA230">
        <v>74.703773200426852</v>
      </c>
      <c r="AB230">
        <v>68.847130823988635</v>
      </c>
      <c r="AC230">
        <v>63.061019309848731</v>
      </c>
      <c r="AD230">
        <v>74.052943361722726</v>
      </c>
      <c r="AE230">
        <v>42.03140904534331</v>
      </c>
      <c r="AF230">
        <v>51.813000136211748</v>
      </c>
      <c r="AH230">
        <v>39.160096823198529</v>
      </c>
      <c r="AI230">
        <v>45.170333141310657</v>
      </c>
      <c r="AK230">
        <v>69.586026416569439</v>
      </c>
      <c r="AN230">
        <v>62.525063178264752</v>
      </c>
      <c r="AO230">
        <v>68.227216717204371</v>
      </c>
      <c r="AP230">
        <v>65.132043300938221</v>
      </c>
      <c r="AQ230">
        <v>57.054493289862982</v>
      </c>
      <c r="AR230">
        <v>68.381214911625705</v>
      </c>
      <c r="AS230">
        <v>76.361414190329171</v>
      </c>
      <c r="AT230">
        <v>77.436651355407832</v>
      </c>
      <c r="AU230">
        <v>72.166481894683884</v>
      </c>
      <c r="AV230">
        <v>71.347008749831588</v>
      </c>
      <c r="AW230">
        <v>67.62874286463736</v>
      </c>
      <c r="AX230">
        <v>67.656441396164752</v>
      </c>
      <c r="AY230">
        <v>40.354269468165931</v>
      </c>
      <c r="AZ230">
        <v>41.107169392474539</v>
      </c>
      <c r="BA230">
        <v>38.575803564238932</v>
      </c>
      <c r="BB230">
        <v>37.824512797457103</v>
      </c>
      <c r="BC230">
        <v>49.887073743464889</v>
      </c>
    </row>
    <row r="231" spans="1:61">
      <c r="A231" t="s">
        <v>518</v>
      </c>
      <c r="B231" t="s">
        <v>519</v>
      </c>
      <c r="C231" t="s">
        <v>595</v>
      </c>
      <c r="D231" t="s">
        <v>596</v>
      </c>
      <c r="AR231">
        <v>4.2685392107360214E-2</v>
      </c>
      <c r="AS231">
        <v>0.26635153504206516</v>
      </c>
      <c r="AT231">
        <v>0.70460384923805841</v>
      </c>
      <c r="AU231">
        <v>0.2448878923824904</v>
      </c>
      <c r="AV231">
        <v>2.9749303680360732E-3</v>
      </c>
      <c r="AW231">
        <v>5.9023856733456947E-2</v>
      </c>
      <c r="BD231">
        <v>2.1798720227606767E-2</v>
      </c>
      <c r="BE231">
        <v>5.6972533659863156E-2</v>
      </c>
    </row>
    <row r="232" spans="1:61">
      <c r="A232" t="s">
        <v>520</v>
      </c>
      <c r="B232" t="s">
        <v>521</v>
      </c>
      <c r="C232" t="s">
        <v>595</v>
      </c>
      <c r="D232" t="s">
        <v>596</v>
      </c>
      <c r="G232">
        <v>3.9503518347738305</v>
      </c>
      <c r="H232">
        <v>0.45927599040041972</v>
      </c>
      <c r="I232">
        <v>2.5564644576593523</v>
      </c>
      <c r="J232">
        <v>3.534373280557495</v>
      </c>
      <c r="K232">
        <v>0.63857790069567644</v>
      </c>
      <c r="L232">
        <v>0.4846625292089326</v>
      </c>
      <c r="M232">
        <v>1.9606421703599812E-3</v>
      </c>
      <c r="N232">
        <v>6.9807926820437214E-3</v>
      </c>
      <c r="O232">
        <v>6.5464620330698303E-2</v>
      </c>
      <c r="P232">
        <v>9.652429844660736E-3</v>
      </c>
      <c r="Q232">
        <v>7.6687312383541331</v>
      </c>
      <c r="R232">
        <v>10.553680286328687</v>
      </c>
      <c r="S232">
        <v>9.7324483256581225</v>
      </c>
      <c r="T232">
        <v>7.9429344749642556</v>
      </c>
    </row>
    <row r="233" spans="1:61">
      <c r="A233" t="s">
        <v>522</v>
      </c>
      <c r="B233" t="s">
        <v>523</v>
      </c>
      <c r="C233" t="s">
        <v>595</v>
      </c>
      <c r="D233" t="s">
        <v>596</v>
      </c>
      <c r="AC233">
        <v>24.569701009331315</v>
      </c>
      <c r="AD233">
        <v>26.401711571453323</v>
      </c>
      <c r="AE233">
        <v>14.536125284901274</v>
      </c>
      <c r="AF233">
        <v>13.721221992797862</v>
      </c>
      <c r="AG233">
        <v>11.287790866266981</v>
      </c>
      <c r="AH233">
        <v>10.365572681524247</v>
      </c>
      <c r="AI233">
        <v>10.962766147310418</v>
      </c>
      <c r="AJ233">
        <v>9.0013403529096614</v>
      </c>
      <c r="AK233">
        <v>7.6494101851736716</v>
      </c>
      <c r="AL233">
        <v>6.440227057035723</v>
      </c>
      <c r="AM233">
        <v>5.1137035596944687</v>
      </c>
      <c r="AN233">
        <v>5.1633170493178397</v>
      </c>
      <c r="AO233">
        <v>5.6150767032695601</v>
      </c>
      <c r="AP233">
        <v>5.9128839255873169</v>
      </c>
      <c r="AQ233">
        <v>4.5025095284531895</v>
      </c>
      <c r="AR233">
        <v>4.7005172388827106</v>
      </c>
      <c r="AS233">
        <v>6.0009173521795587</v>
      </c>
      <c r="AT233">
        <v>5.8972896383229019</v>
      </c>
      <c r="AU233">
        <v>5.2420027503076394</v>
      </c>
      <c r="AV233">
        <v>5.4116894435990872</v>
      </c>
      <c r="AW233">
        <v>5.638271424451001</v>
      </c>
      <c r="AX233">
        <v>5.9378285819598107</v>
      </c>
      <c r="AY233">
        <v>5.6291025583710654</v>
      </c>
      <c r="AZ233">
        <v>5.3327273505282715</v>
      </c>
      <c r="BA233">
        <v>6.468136665352195</v>
      </c>
      <c r="BB233">
        <v>5.4634170538538749</v>
      </c>
      <c r="BC233">
        <v>5.5904457309746798</v>
      </c>
      <c r="BD233">
        <v>6.0056882021851896</v>
      </c>
      <c r="BE233">
        <v>6.0844781417231664</v>
      </c>
      <c r="BF233">
        <v>6.1078424387161698</v>
      </c>
      <c r="BG233">
        <v>5.6996246912216719</v>
      </c>
      <c r="BH233">
        <v>4.3938919404438934</v>
      </c>
    </row>
    <row r="234" spans="1:61">
      <c r="A234" t="s">
        <v>524</v>
      </c>
      <c r="B234" t="s">
        <v>525</v>
      </c>
      <c r="C234" t="s">
        <v>595</v>
      </c>
      <c r="D234" t="s">
        <v>596</v>
      </c>
      <c r="AO234">
        <v>25.349245730116987</v>
      </c>
      <c r="AP234">
        <v>26.697550588893986</v>
      </c>
      <c r="AQ234">
        <v>23.333253935205459</v>
      </c>
      <c r="AR234">
        <v>25.293818948506001</v>
      </c>
      <c r="AS234">
        <v>30.166434869971489</v>
      </c>
      <c r="AT234">
        <v>31.017736334075124</v>
      </c>
      <c r="AU234">
        <v>31.50028438948306</v>
      </c>
      <c r="AV234">
        <v>32.647818914742579</v>
      </c>
      <c r="AW234">
        <v>32.861882450146702</v>
      </c>
      <c r="AX234">
        <v>36.664717677473142</v>
      </c>
      <c r="AY234">
        <v>37.224471171635741</v>
      </c>
      <c r="AZ234">
        <v>35.977109701551655</v>
      </c>
      <c r="BA234">
        <v>39.312973605968153</v>
      </c>
      <c r="BB234">
        <v>38.893675502097786</v>
      </c>
      <c r="BC234">
        <v>38.659506752503766</v>
      </c>
      <c r="BD234">
        <v>39.788620253096873</v>
      </c>
      <c r="BE234">
        <v>41.303583317878577</v>
      </c>
      <c r="BF234">
        <v>41.405562302547587</v>
      </c>
      <c r="BG234">
        <v>40.57380581334337</v>
      </c>
      <c r="BH234">
        <v>36.251983159146903</v>
      </c>
    </row>
    <row r="235" spans="1:61">
      <c r="A235" t="s">
        <v>526</v>
      </c>
      <c r="B235" t="s">
        <v>527</v>
      </c>
      <c r="C235" t="s">
        <v>595</v>
      </c>
      <c r="D235" t="s">
        <v>596</v>
      </c>
      <c r="G235">
        <v>5.2664335553574138E-2</v>
      </c>
      <c r="H235">
        <v>1.1349498640140631E-2</v>
      </c>
      <c r="I235">
        <v>1.8899515949693552E-2</v>
      </c>
      <c r="J235">
        <v>1.6425096100281429E-2</v>
      </c>
      <c r="K235">
        <v>3.694177111058905E-2</v>
      </c>
      <c r="L235">
        <v>1.5932552797728126E-2</v>
      </c>
      <c r="N235">
        <v>7.8817547419679473E-2</v>
      </c>
      <c r="O235">
        <v>4.2362164363953077E-2</v>
      </c>
      <c r="P235">
        <v>7.5469575406891124E-3</v>
      </c>
      <c r="Q235">
        <v>4.5583890393668509E-2</v>
      </c>
      <c r="R235">
        <v>4.3112810736357036E-3</v>
      </c>
      <c r="S235">
        <v>4.395563443023642E-3</v>
      </c>
      <c r="T235">
        <v>2.203017817174964E-2</v>
      </c>
      <c r="U235">
        <v>3.113304905770004E-3</v>
      </c>
      <c r="V235">
        <v>2.5364783607215276E-2</v>
      </c>
      <c r="W235">
        <v>12.977257867487952</v>
      </c>
      <c r="X235">
        <v>11.334882630655576</v>
      </c>
      <c r="Y235">
        <v>25.943714958599841</v>
      </c>
      <c r="Z235">
        <v>1.3237021570676863</v>
      </c>
      <c r="AB235">
        <v>1.2656287974009184</v>
      </c>
      <c r="AE235">
        <v>1.1254162096217667E-2</v>
      </c>
      <c r="AF235">
        <v>1.0373492701008723E-2</v>
      </c>
      <c r="AG235">
        <v>7.973419470905534E-3</v>
      </c>
      <c r="AH235">
        <v>1.9186143227113534E-3</v>
      </c>
      <c r="AI235">
        <v>2.6101969694273187E-2</v>
      </c>
      <c r="AJ235">
        <v>2.346577492502564</v>
      </c>
      <c r="AM235">
        <v>0.57844279382783304</v>
      </c>
      <c r="AN235">
        <v>2.1031240492923333E-4</v>
      </c>
      <c r="AO235">
        <v>1.9112908374581926E-2</v>
      </c>
      <c r="AP235">
        <v>2.6582294068251255E-3</v>
      </c>
      <c r="AQ235">
        <v>4.1545908871139202E-3</v>
      </c>
      <c r="AR235">
        <v>0</v>
      </c>
      <c r="AS235">
        <v>0.64672141116528381</v>
      </c>
      <c r="AT235">
        <v>0.40921910221155239</v>
      </c>
      <c r="AU235">
        <v>0.53434363019795539</v>
      </c>
      <c r="AV235">
        <v>0.34627717618674803</v>
      </c>
      <c r="AW235">
        <v>0.36915382599063046</v>
      </c>
      <c r="AX235">
        <v>1.2485930107862471</v>
      </c>
      <c r="AZ235">
        <v>4.951651352692695E-3</v>
      </c>
      <c r="BA235">
        <v>7.3944658469831142</v>
      </c>
      <c r="BB235">
        <v>3.6056847067609046E-2</v>
      </c>
      <c r="BC235">
        <v>9.9620338776671091E-2</v>
      </c>
      <c r="BD235">
        <v>0.71762710864301593</v>
      </c>
      <c r="BE235">
        <v>2.0174398687507376</v>
      </c>
      <c r="BF235">
        <v>0.99508542107013886</v>
      </c>
      <c r="BG235">
        <v>1.3932426088439847</v>
      </c>
      <c r="BH235">
        <v>1.5344696057613392</v>
      </c>
    </row>
    <row r="236" spans="1:61">
      <c r="A236" t="s">
        <v>528</v>
      </c>
      <c r="B236" t="s">
        <v>529</v>
      </c>
      <c r="C236" t="s">
        <v>595</v>
      </c>
      <c r="D236" t="s">
        <v>596</v>
      </c>
      <c r="G236">
        <v>4.2933418683471123E-5</v>
      </c>
      <c r="H236">
        <v>1.0840378604160683E-5</v>
      </c>
      <c r="I236">
        <v>5.3169463436253873E-2</v>
      </c>
      <c r="J236">
        <v>0.31432903871224632</v>
      </c>
      <c r="K236">
        <v>0.36219103757137339</v>
      </c>
      <c r="L236">
        <v>0.59794102283934225</v>
      </c>
      <c r="M236">
        <v>0.1190882592570756</v>
      </c>
      <c r="N236">
        <v>0.28776996261129445</v>
      </c>
      <c r="O236">
        <v>0.31324062908526973</v>
      </c>
      <c r="P236">
        <v>0.81736922721941052</v>
      </c>
      <c r="Q236">
        <v>1.2424305752407718</v>
      </c>
      <c r="R236">
        <v>1.3337925740640753</v>
      </c>
      <c r="S236">
        <v>0.80069477060878869</v>
      </c>
      <c r="T236">
        <v>0.56742296542413206</v>
      </c>
      <c r="U236">
        <v>0.20004743975528205</v>
      </c>
      <c r="V236">
        <v>2.9727671627086782E-2</v>
      </c>
      <c r="W236">
        <v>1.9190132727956978E-2</v>
      </c>
      <c r="X236">
        <v>3.307154089671465E-2</v>
      </c>
      <c r="Y236">
        <v>6.9034261935960767E-2</v>
      </c>
      <c r="Z236">
        <v>2.4678092495109979E-2</v>
      </c>
      <c r="AA236">
        <v>2.5989220425909034E-2</v>
      </c>
      <c r="AB236">
        <v>2.0988446736638001E-2</v>
      </c>
      <c r="AC236">
        <v>0.23869407395924375</v>
      </c>
      <c r="AD236">
        <v>1.2780447020285506</v>
      </c>
      <c r="AE236">
        <v>0.78940756861825334</v>
      </c>
      <c r="AF236">
        <v>0.70210175296509647</v>
      </c>
      <c r="AH236">
        <v>0.72990052695642604</v>
      </c>
      <c r="AI236">
        <v>0.83418851623423496</v>
      </c>
      <c r="AJ236">
        <v>0.99924474312264899</v>
      </c>
      <c r="AK236">
        <v>0.98672464353146294</v>
      </c>
      <c r="AL236">
        <v>1.0638441811044095</v>
      </c>
      <c r="AM236">
        <v>0.77818539648302865</v>
      </c>
      <c r="AN236">
        <v>0.71671193818880397</v>
      </c>
      <c r="AO236">
        <v>1.6066746210537011</v>
      </c>
      <c r="AP236">
        <v>2.301396912819949</v>
      </c>
      <c r="AQ236">
        <v>1.4866978767612367</v>
      </c>
      <c r="AR236">
        <v>1.7689727486749209</v>
      </c>
      <c r="AS236">
        <v>2.986462215993376</v>
      </c>
      <c r="AT236">
        <v>2.5438736058765277</v>
      </c>
      <c r="AU236">
        <v>2.4572338387110468</v>
      </c>
      <c r="AV236">
        <v>2.4952466608841606</v>
      </c>
      <c r="AW236">
        <v>3.2132323601928485</v>
      </c>
      <c r="AX236">
        <v>4.122673439629005</v>
      </c>
      <c r="AY236">
        <v>4.6787980997012415</v>
      </c>
      <c r="AZ236">
        <v>4.2683103313613762</v>
      </c>
      <c r="BA236">
        <v>6.4118458138811496</v>
      </c>
      <c r="BB236">
        <v>5.2488048474606783</v>
      </c>
      <c r="BC236">
        <v>4.8365206239528069</v>
      </c>
      <c r="BD236">
        <v>5.3980348371970202</v>
      </c>
      <c r="BE236">
        <v>6.1606395579547693</v>
      </c>
      <c r="BF236">
        <v>5.9613045449853388</v>
      </c>
      <c r="BG236">
        <v>4.8007662516001277</v>
      </c>
      <c r="BH236">
        <v>3.5691045701925836</v>
      </c>
    </row>
    <row r="237" spans="1:61">
      <c r="A237" t="s">
        <v>530</v>
      </c>
      <c r="B237" t="s">
        <v>531</v>
      </c>
      <c r="C237" t="s">
        <v>595</v>
      </c>
      <c r="D237" t="s">
        <v>596</v>
      </c>
      <c r="AS237">
        <v>13.788391715979872</v>
      </c>
    </row>
    <row r="238" spans="1:61">
      <c r="A238" t="s">
        <v>532</v>
      </c>
      <c r="B238" t="s">
        <v>533</v>
      </c>
      <c r="C238" t="s">
        <v>595</v>
      </c>
      <c r="D238" t="s">
        <v>596</v>
      </c>
      <c r="AP238">
        <v>76.530137830511535</v>
      </c>
      <c r="AQ238">
        <v>58.51469348182782</v>
      </c>
      <c r="AR238">
        <v>64.138587865506437</v>
      </c>
      <c r="AS238">
        <v>81.009648640082659</v>
      </c>
    </row>
    <row r="239" spans="1:61">
      <c r="A239" t="s">
        <v>534</v>
      </c>
      <c r="B239" t="s">
        <v>535</v>
      </c>
      <c r="C239" t="s">
        <v>595</v>
      </c>
      <c r="D239" t="s">
        <v>596</v>
      </c>
      <c r="G239">
        <v>10.662469340776957</v>
      </c>
      <c r="H239">
        <v>10.701917238601279</v>
      </c>
      <c r="I239">
        <v>10.29255114267435</v>
      </c>
      <c r="J239">
        <v>10.061035204710207</v>
      </c>
      <c r="K239">
        <v>13.577917950954525</v>
      </c>
      <c r="L239">
        <v>10.034639869259184</v>
      </c>
      <c r="M239">
        <v>10.099396525203566</v>
      </c>
      <c r="N239">
        <v>10.26608649120133</v>
      </c>
      <c r="O239">
        <v>9.9742002779569638</v>
      </c>
      <c r="P239">
        <v>9.878688560769854</v>
      </c>
      <c r="Q239">
        <v>9.5970295908196199</v>
      </c>
      <c r="R239">
        <v>10.572144775835987</v>
      </c>
      <c r="S239">
        <v>12.507191145089545</v>
      </c>
      <c r="T239">
        <v>16.434774811103114</v>
      </c>
      <c r="U239">
        <v>16.278155434374863</v>
      </c>
      <c r="V239">
        <v>18.50688614973328</v>
      </c>
      <c r="W239">
        <v>20.355423016197648</v>
      </c>
      <c r="X239">
        <v>25.702383700109152</v>
      </c>
      <c r="Y239">
        <v>34.574923864043967</v>
      </c>
      <c r="Z239">
        <v>37.667155612082077</v>
      </c>
      <c r="AA239">
        <v>40.381286850640869</v>
      </c>
      <c r="AB239">
        <v>35.615372483205711</v>
      </c>
      <c r="AC239">
        <v>34.995620636188022</v>
      </c>
      <c r="AD239">
        <v>33.406293834919026</v>
      </c>
      <c r="AE239">
        <v>21.59154534579401</v>
      </c>
      <c r="AF239">
        <v>25.7277331457732</v>
      </c>
      <c r="AG239">
        <v>21.154935919042469</v>
      </c>
      <c r="AH239">
        <v>22.066598756168815</v>
      </c>
      <c r="AI239">
        <v>24.331793381125156</v>
      </c>
      <c r="AJ239">
        <v>20.546061335490251</v>
      </c>
      <c r="AK239">
        <v>16.361681765921873</v>
      </c>
      <c r="AL239">
        <v>14.906447311661296</v>
      </c>
      <c r="AM239">
        <v>13.622294006600116</v>
      </c>
      <c r="AN239">
        <v>13.164645547407057</v>
      </c>
      <c r="AO239">
        <v>14.841775491977492</v>
      </c>
      <c r="AP239">
        <v>13.391175919532298</v>
      </c>
      <c r="AQ239">
        <v>11.005390252733889</v>
      </c>
      <c r="AR239">
        <v>13.347254834229069</v>
      </c>
      <c r="AS239">
        <v>16.369866004489896</v>
      </c>
      <c r="AT239">
        <v>15.394469817792343</v>
      </c>
      <c r="AU239">
        <v>15.842478329896805</v>
      </c>
      <c r="AV239">
        <v>17.131897135505923</v>
      </c>
      <c r="AW239">
        <v>17.463220048683123</v>
      </c>
      <c r="AX239">
        <v>19.619956458046396</v>
      </c>
      <c r="AY239">
        <v>20.453955663290621</v>
      </c>
      <c r="AZ239">
        <v>14.248301918799676</v>
      </c>
      <c r="BA239">
        <v>21.610995643117274</v>
      </c>
      <c r="BB239">
        <v>20.085100851516195</v>
      </c>
      <c r="BC239">
        <v>20.607863675056098</v>
      </c>
      <c r="BD239">
        <v>19.236746194291587</v>
      </c>
      <c r="BE239">
        <v>21.261241441826961</v>
      </c>
      <c r="BF239">
        <v>19.837430576408785</v>
      </c>
      <c r="BG239">
        <v>12.705548239009959</v>
      </c>
      <c r="BH239">
        <v>9.0222934722554697</v>
      </c>
      <c r="BI239">
        <v>5.2530835394020388</v>
      </c>
    </row>
    <row r="240" spans="1:61">
      <c r="A240" t="s">
        <v>536</v>
      </c>
      <c r="B240" t="s">
        <v>537</v>
      </c>
      <c r="C240" t="s">
        <v>595</v>
      </c>
      <c r="D240" t="s">
        <v>596</v>
      </c>
      <c r="AW240">
        <v>0</v>
      </c>
      <c r="AX240">
        <v>0</v>
      </c>
    </row>
    <row r="241" spans="1:61">
      <c r="A241" t="s">
        <v>538</v>
      </c>
      <c r="B241" t="s">
        <v>539</v>
      </c>
      <c r="C241" t="s">
        <v>595</v>
      </c>
      <c r="D241" t="s">
        <v>596</v>
      </c>
      <c r="H241">
        <v>78.268887313161613</v>
      </c>
      <c r="K241">
        <v>63.114578654817826</v>
      </c>
      <c r="M241">
        <v>65.681098341421574</v>
      </c>
      <c r="N241">
        <v>65.20575644250826</v>
      </c>
      <c r="O241">
        <v>65.885907961135274</v>
      </c>
      <c r="P241">
        <v>66.027047862211617</v>
      </c>
      <c r="Q241">
        <v>53.534157370573389</v>
      </c>
      <c r="R241">
        <v>59.693620931173079</v>
      </c>
      <c r="S241">
        <v>66.488591796600403</v>
      </c>
      <c r="T241">
        <v>69.536936647348199</v>
      </c>
      <c r="U241">
        <v>70.850307122382659</v>
      </c>
      <c r="V241">
        <v>76.988326897643489</v>
      </c>
      <c r="AP241">
        <v>72.283224954986579</v>
      </c>
      <c r="AQ241">
        <v>68.550742064596861</v>
      </c>
      <c r="AR241">
        <v>67.536216626940302</v>
      </c>
      <c r="AS241">
        <v>74.797860793020632</v>
      </c>
      <c r="AT241">
        <v>71.521363687277756</v>
      </c>
      <c r="AU241">
        <v>68.47873860404637</v>
      </c>
      <c r="AV241">
        <v>65.688439025209661</v>
      </c>
      <c r="AW241">
        <v>70.667488506284229</v>
      </c>
      <c r="AX241">
        <v>73.132697831775218</v>
      </c>
      <c r="AY241">
        <v>73.010942517962931</v>
      </c>
      <c r="AZ241">
        <v>73.382070920170165</v>
      </c>
      <c r="BA241">
        <v>72.515694003686534</v>
      </c>
      <c r="BB241">
        <v>70.600727650822037</v>
      </c>
      <c r="BC241">
        <v>71.184817213552193</v>
      </c>
      <c r="BD241">
        <v>67.716272353328264</v>
      </c>
    </row>
    <row r="242" spans="1:61">
      <c r="A242" t="s">
        <v>540</v>
      </c>
      <c r="B242" t="s">
        <v>541</v>
      </c>
      <c r="C242" t="s">
        <v>595</v>
      </c>
      <c r="D242" t="s">
        <v>596</v>
      </c>
      <c r="T242">
        <v>0</v>
      </c>
      <c r="AC242">
        <v>0</v>
      </c>
      <c r="AD242">
        <v>0</v>
      </c>
      <c r="AS242">
        <v>0</v>
      </c>
      <c r="AT242">
        <v>0</v>
      </c>
      <c r="AX242">
        <v>1.5220791276173039E-4</v>
      </c>
      <c r="BA242">
        <v>0</v>
      </c>
      <c r="BB242">
        <v>5.7789953653893576E-2</v>
      </c>
      <c r="BC242">
        <v>3.1501069582470282E-4</v>
      </c>
      <c r="BE242">
        <v>6.2771015663893681E-4</v>
      </c>
      <c r="BF242">
        <v>0.16432881203911628</v>
      </c>
      <c r="BG242">
        <v>3.3068105085147062E-5</v>
      </c>
    </row>
    <row r="243" spans="1:61">
      <c r="A243" t="s">
        <v>542</v>
      </c>
      <c r="B243" t="s">
        <v>543</v>
      </c>
      <c r="C243" t="s">
        <v>595</v>
      </c>
      <c r="D243" t="s">
        <v>596</v>
      </c>
      <c r="G243">
        <v>0.8636742744361543</v>
      </c>
      <c r="H243">
        <v>0.89902773346865628</v>
      </c>
      <c r="I243">
        <v>1.2631905472844658</v>
      </c>
      <c r="J243">
        <v>1.1319403049931422</v>
      </c>
      <c r="K243">
        <v>1.0803032993024242</v>
      </c>
      <c r="L243">
        <v>0.79260704006156135</v>
      </c>
      <c r="M243">
        <v>0.91700866460302988</v>
      </c>
      <c r="N243">
        <v>0.81170819710964315</v>
      </c>
      <c r="O243">
        <v>0.86167527603577343</v>
      </c>
      <c r="P243">
        <v>0.60005859092086522</v>
      </c>
      <c r="Q243">
        <v>0.74221902630473569</v>
      </c>
      <c r="R243">
        <v>1.3030997630204415</v>
      </c>
      <c r="S243">
        <v>1.051562184046142</v>
      </c>
      <c r="T243">
        <v>0.90526095944847296</v>
      </c>
      <c r="U243">
        <v>0.79761917954576711</v>
      </c>
      <c r="V243">
        <v>0.91365340461313149</v>
      </c>
      <c r="W243">
        <v>0.82943796208463294</v>
      </c>
      <c r="X243">
        <v>1.138830121175352</v>
      </c>
      <c r="Y243">
        <v>1.388740352656449</v>
      </c>
      <c r="Z243">
        <v>1.2625815817884878</v>
      </c>
      <c r="AA243">
        <v>13.196676431042349</v>
      </c>
      <c r="AB243">
        <v>14.106598888858278</v>
      </c>
      <c r="AC243">
        <v>13.275173369930327</v>
      </c>
      <c r="AD243">
        <v>5.5119403702778191</v>
      </c>
      <c r="AE243">
        <v>3.1108543239630739</v>
      </c>
      <c r="AF243">
        <v>3.7246125697697336</v>
      </c>
      <c r="AG243">
        <v>2.2532809751220189</v>
      </c>
      <c r="AH243">
        <v>2.3572957991038148</v>
      </c>
      <c r="AI243">
        <v>2.6114629414269395</v>
      </c>
      <c r="AJ243">
        <v>2.2722886254142263</v>
      </c>
      <c r="AK243">
        <v>2.5126058641586919</v>
      </c>
      <c r="AL243">
        <v>2.0301086910984485</v>
      </c>
      <c r="AM243">
        <v>1.8299234288063708</v>
      </c>
      <c r="AN243">
        <v>1.5181340633495126</v>
      </c>
      <c r="AO243">
        <v>1.3968847465367951</v>
      </c>
      <c r="AP243">
        <v>1.0704533898793713</v>
      </c>
      <c r="AQ243">
        <v>0.48147676327137995</v>
      </c>
      <c r="AR243">
        <v>0.39042364796701162</v>
      </c>
      <c r="AS243">
        <v>2.9228469990237369</v>
      </c>
      <c r="AT243">
        <v>4.2169174709998067</v>
      </c>
      <c r="AU243">
        <v>3.9735802591421647</v>
      </c>
      <c r="AV243">
        <v>5.0801151436798513</v>
      </c>
      <c r="AW243">
        <v>6.8485677891391967</v>
      </c>
      <c r="AX243">
        <v>8.8941890111877182</v>
      </c>
      <c r="AY243">
        <v>12.590759147760728</v>
      </c>
      <c r="AZ243">
        <v>13.66467133141359</v>
      </c>
      <c r="BA243">
        <v>15.164360628104218</v>
      </c>
      <c r="BB243">
        <v>11.46466823405513</v>
      </c>
      <c r="BC243">
        <v>14.412592644170738</v>
      </c>
      <c r="BD243">
        <v>15.61651159543784</v>
      </c>
      <c r="BE243">
        <v>16.440272786195489</v>
      </c>
      <c r="BF243">
        <v>18.079366998531807</v>
      </c>
      <c r="BG243">
        <v>17.566591469522734</v>
      </c>
      <c r="BH243">
        <v>10.775027313263916</v>
      </c>
      <c r="BI243">
        <v>10.771244986516077</v>
      </c>
    </row>
    <row r="244" spans="1:61">
      <c r="A244" t="s">
        <v>544</v>
      </c>
      <c r="B244" t="s">
        <v>545</v>
      </c>
      <c r="C244" t="s">
        <v>595</v>
      </c>
      <c r="D244" t="s">
        <v>596</v>
      </c>
      <c r="S244">
        <v>37.715002360764281</v>
      </c>
      <c r="T244">
        <v>37.112344678309796</v>
      </c>
      <c r="U244">
        <v>37.942740082585949</v>
      </c>
      <c r="V244">
        <v>38.420103406177347</v>
      </c>
      <c r="W244">
        <v>40.979925170686414</v>
      </c>
      <c r="X244">
        <v>44.497296360638472</v>
      </c>
      <c r="Z244">
        <v>48.46796666022361</v>
      </c>
      <c r="AO244">
        <v>39.841421006592391</v>
      </c>
      <c r="AP244">
        <v>37.79216668581779</v>
      </c>
      <c r="AR244">
        <v>40.146867671645232</v>
      </c>
      <c r="AS244">
        <v>42.869126468804438</v>
      </c>
      <c r="AT244">
        <v>42.793639995674631</v>
      </c>
      <c r="AU244">
        <v>41.942692291301817</v>
      </c>
      <c r="AV244">
        <v>39.926820149639234</v>
      </c>
      <c r="AY244">
        <v>44.18009744813132</v>
      </c>
      <c r="AZ244">
        <v>49.682389283212324</v>
      </c>
      <c r="BA244">
        <v>42.076621385055468</v>
      </c>
      <c r="BB244">
        <v>50.124495424830599</v>
      </c>
      <c r="BC244">
        <v>48.093788418262072</v>
      </c>
      <c r="BD244">
        <v>50.548475288897265</v>
      </c>
      <c r="BE244">
        <v>49.231466488480258</v>
      </c>
      <c r="BF244">
        <v>48.717341897701225</v>
      </c>
      <c r="BG244">
        <v>49.686186274882665</v>
      </c>
    </row>
    <row r="245" spans="1:61">
      <c r="A245" t="s">
        <v>546</v>
      </c>
      <c r="B245" t="s">
        <v>547</v>
      </c>
      <c r="C245" t="s">
        <v>595</v>
      </c>
      <c r="D245" t="s">
        <v>596</v>
      </c>
      <c r="M245">
        <v>77.809291693236162</v>
      </c>
      <c r="N245">
        <v>77.153607246919847</v>
      </c>
      <c r="O245">
        <v>77.239773694354469</v>
      </c>
      <c r="P245">
        <v>77.404177614433763</v>
      </c>
      <c r="Q245">
        <v>77.764231677903652</v>
      </c>
      <c r="R245">
        <v>82.188835062601072</v>
      </c>
      <c r="S245">
        <v>90.234063294851808</v>
      </c>
      <c r="T245">
        <v>87.052285305583624</v>
      </c>
      <c r="U245">
        <v>90.447470193224092</v>
      </c>
      <c r="V245">
        <v>91.615626652987089</v>
      </c>
      <c r="W245">
        <v>89.556186406872456</v>
      </c>
      <c r="X245">
        <v>90.80137926746545</v>
      </c>
      <c r="Y245">
        <v>92.825545957107806</v>
      </c>
      <c r="Z245">
        <v>89.57954210208392</v>
      </c>
      <c r="AA245">
        <v>87.27473635441612</v>
      </c>
      <c r="AB245">
        <v>83.474209811357554</v>
      </c>
      <c r="AC245">
        <v>81.010570194501469</v>
      </c>
      <c r="AD245">
        <v>79.129823948692717</v>
      </c>
      <c r="AE245">
        <v>70.7487887861422</v>
      </c>
      <c r="AF245">
        <v>71.21370466329634</v>
      </c>
      <c r="AG245">
        <v>60.462805269347562</v>
      </c>
      <c r="AH245">
        <v>60.979969937223757</v>
      </c>
      <c r="AI245">
        <v>67.090299637015221</v>
      </c>
      <c r="AJ245">
        <v>66.085572910518692</v>
      </c>
      <c r="AK245">
        <v>64.767268421065666</v>
      </c>
      <c r="AL245">
        <v>56.488090727457219</v>
      </c>
      <c r="AM245">
        <v>49.160461447208611</v>
      </c>
      <c r="AN245">
        <v>47.865545984785349</v>
      </c>
      <c r="AO245">
        <v>52.569299362937016</v>
      </c>
      <c r="AP245">
        <v>48.228464143381238</v>
      </c>
      <c r="AQ245">
        <v>44.541247012540602</v>
      </c>
      <c r="AR245">
        <v>54.084850195596722</v>
      </c>
      <c r="AS245">
        <v>65.277915309446257</v>
      </c>
      <c r="AT245">
        <v>48.871108650147619</v>
      </c>
      <c r="AU245">
        <v>60.083730666808044</v>
      </c>
      <c r="AV245">
        <v>61.892351296618067</v>
      </c>
      <c r="AW245">
        <v>60.206847889551732</v>
      </c>
      <c r="AX245">
        <v>70.197615453112277</v>
      </c>
      <c r="AY245">
        <v>76.455480020040156</v>
      </c>
      <c r="AZ245">
        <v>66.075852986723689</v>
      </c>
      <c r="BA245">
        <v>69.970765763342456</v>
      </c>
      <c r="BB245">
        <v>78.995722494974416</v>
      </c>
      <c r="BC245">
        <v>66.122752108367607</v>
      </c>
    </row>
    <row r="246" spans="1:61">
      <c r="A246" t="s">
        <v>548</v>
      </c>
      <c r="B246" t="s">
        <v>549</v>
      </c>
      <c r="C246" t="s">
        <v>595</v>
      </c>
      <c r="D246" t="s">
        <v>596</v>
      </c>
      <c r="G246">
        <v>1.951184485178865E-2</v>
      </c>
      <c r="H246">
        <v>2.7885157055566136E-2</v>
      </c>
      <c r="I246">
        <v>0.14435761640839323</v>
      </c>
      <c r="J246">
        <v>0.11499299809693234</v>
      </c>
      <c r="K246">
        <v>6.3935963537468821</v>
      </c>
      <c r="L246">
        <v>14.859277229510221</v>
      </c>
      <c r="M246">
        <v>19.884687142548703</v>
      </c>
      <c r="N246">
        <v>26.026890480793174</v>
      </c>
      <c r="O246">
        <v>27.225523275354774</v>
      </c>
      <c r="P246">
        <v>27.795633236532392</v>
      </c>
      <c r="Q246">
        <v>27.109166977966552</v>
      </c>
      <c r="R246">
        <v>31.835958962890707</v>
      </c>
      <c r="S246">
        <v>35.907503645252923</v>
      </c>
      <c r="T246">
        <v>43.595910678323605</v>
      </c>
      <c r="U246">
        <v>42.355232328792106</v>
      </c>
      <c r="V246">
        <v>41.885629532720245</v>
      </c>
      <c r="W246">
        <v>38.494595668237281</v>
      </c>
      <c r="X246">
        <v>48.583006673299941</v>
      </c>
      <c r="Y246">
        <v>52.488278675842778</v>
      </c>
      <c r="Z246">
        <v>54.01541675945802</v>
      </c>
      <c r="AA246">
        <v>45.935930439478234</v>
      </c>
      <c r="AB246">
        <v>45.504932640469917</v>
      </c>
      <c r="AC246">
        <v>44.286919554612425</v>
      </c>
      <c r="AD246">
        <v>42.183188866716634</v>
      </c>
      <c r="AE246">
        <v>24.268965754532235</v>
      </c>
      <c r="AF246">
        <v>23.620345985878256</v>
      </c>
      <c r="AG246">
        <v>16.133952501528807</v>
      </c>
      <c r="AH246">
        <v>20.00935109519077</v>
      </c>
      <c r="AI246">
        <v>17.276656654554316</v>
      </c>
      <c r="AJ246">
        <v>14.319650620603857</v>
      </c>
      <c r="AK246">
        <v>15.101849050754796</v>
      </c>
      <c r="AL246">
        <v>11.464922802550273</v>
      </c>
      <c r="AM246">
        <v>9.4791388741499762</v>
      </c>
      <c r="AN246">
        <v>8.4694096442308044</v>
      </c>
      <c r="AO246">
        <v>10.509907329353382</v>
      </c>
      <c r="AP246">
        <v>9.0763261978610341</v>
      </c>
      <c r="AQ246">
        <v>6.4354806845556487</v>
      </c>
      <c r="AR246">
        <v>7.1627824674468803</v>
      </c>
      <c r="AS246">
        <v>12.088515761965247</v>
      </c>
      <c r="AT246">
        <v>9.2387298239711839</v>
      </c>
      <c r="AU246">
        <v>9.3649397327697113</v>
      </c>
      <c r="AV246">
        <v>10.019777404017542</v>
      </c>
      <c r="AW246">
        <v>9.5878429455264431</v>
      </c>
      <c r="AX246">
        <v>12.952830271945029</v>
      </c>
      <c r="AY246">
        <v>12.993542625515747</v>
      </c>
      <c r="AZ246">
        <v>16.207889843725276</v>
      </c>
      <c r="BA246">
        <v>17.323975741314207</v>
      </c>
      <c r="BB246">
        <v>13.640587350192753</v>
      </c>
      <c r="BC246">
        <v>14.177306021805554</v>
      </c>
      <c r="BD246">
        <v>14.555632146968239</v>
      </c>
      <c r="BE246">
        <v>16.787996799469767</v>
      </c>
      <c r="BF246">
        <v>15.216031452021248</v>
      </c>
      <c r="BG246">
        <v>13.189846603948304</v>
      </c>
      <c r="BH246">
        <v>7.2119104743683495</v>
      </c>
    </row>
    <row r="247" spans="1:61">
      <c r="A247" t="s">
        <v>550</v>
      </c>
      <c r="B247" t="s">
        <v>551</v>
      </c>
      <c r="C247" t="s">
        <v>595</v>
      </c>
      <c r="D247" t="s">
        <v>596</v>
      </c>
      <c r="G247">
        <v>1.6163425738479902</v>
      </c>
      <c r="H247">
        <v>2.4864758288755362</v>
      </c>
      <c r="I247">
        <v>2.2857984272290595</v>
      </c>
      <c r="J247">
        <v>1.2302555092889553</v>
      </c>
      <c r="K247">
        <v>0.68242660162907731</v>
      </c>
      <c r="L247">
        <v>8.5612771983435559E-2</v>
      </c>
      <c r="M247">
        <v>0.2686698868374785</v>
      </c>
      <c r="N247">
        <v>0.7399548650368124</v>
      </c>
      <c r="O247">
        <v>0.62318647366609559</v>
      </c>
      <c r="P247">
        <v>0.43626158486112065</v>
      </c>
      <c r="Q247">
        <v>2.5254530554188923</v>
      </c>
      <c r="R247">
        <v>3.7154658265513887</v>
      </c>
      <c r="S247">
        <v>5.5863452850039375</v>
      </c>
      <c r="T247">
        <v>2.5732067682086779</v>
      </c>
      <c r="U247">
        <v>0.82689759052469347</v>
      </c>
      <c r="V247">
        <v>4.0190533120864616E-3</v>
      </c>
      <c r="W247">
        <v>0.15573830535712666</v>
      </c>
      <c r="X247">
        <v>9.2020676453382966E-2</v>
      </c>
      <c r="Y247">
        <v>1.4276255578599435</v>
      </c>
      <c r="Z247">
        <v>2.280870866366377</v>
      </c>
      <c r="AA247">
        <v>5.9997111705057451</v>
      </c>
      <c r="AB247">
        <v>4.1076546065150366</v>
      </c>
      <c r="AC247">
        <v>5.7040530589306826</v>
      </c>
      <c r="AD247">
        <v>4.6815984186810065</v>
      </c>
      <c r="AE247">
        <v>2.4234275766328475</v>
      </c>
      <c r="AF247">
        <v>2.2909545337516142</v>
      </c>
      <c r="AG247">
        <v>2.8490069438243113</v>
      </c>
      <c r="AH247">
        <v>2.2001963996029845</v>
      </c>
      <c r="AI247">
        <v>2.2670611860055518</v>
      </c>
      <c r="AJ247">
        <v>2.1456964421874098</v>
      </c>
      <c r="AK247">
        <v>1.5939942248612324</v>
      </c>
      <c r="AL247">
        <v>1.1367089350435204</v>
      </c>
      <c r="AM247">
        <v>1.3296935386599797</v>
      </c>
      <c r="AN247">
        <v>1.2990033739668476</v>
      </c>
      <c r="AO247">
        <v>1.1692335233844955</v>
      </c>
      <c r="AP247">
        <v>0.74040022200166067</v>
      </c>
      <c r="AQ247">
        <v>0.97227185200924782</v>
      </c>
      <c r="AR247">
        <v>1.2736092457238415</v>
      </c>
      <c r="AS247">
        <v>1.0632243659930813</v>
      </c>
      <c r="AT247">
        <v>1.4187922674998676</v>
      </c>
      <c r="AU247">
        <v>1.9211776651858012</v>
      </c>
      <c r="AV247">
        <v>2.080427141521052</v>
      </c>
      <c r="AW247">
        <v>2.2737943634269451</v>
      </c>
      <c r="AX247">
        <v>3.6075488458002005</v>
      </c>
      <c r="AY247">
        <v>4.171252774220604</v>
      </c>
      <c r="AZ247">
        <v>4.818847427613723</v>
      </c>
      <c r="BA247">
        <v>5.8485450268130457</v>
      </c>
      <c r="BB247">
        <v>4.0242697597964581</v>
      </c>
      <c r="BC247">
        <v>3.9045150030122224</v>
      </c>
      <c r="BD247">
        <v>4.6992001432554655</v>
      </c>
      <c r="BE247">
        <v>5.2852416293153981</v>
      </c>
      <c r="BF247">
        <v>4.2580953087710496</v>
      </c>
      <c r="BG247">
        <v>3.7619381989604759</v>
      </c>
      <c r="BH247">
        <v>3.0833294235857576</v>
      </c>
      <c r="BI247">
        <v>2.1984999625513142</v>
      </c>
    </row>
    <row r="248" spans="1:61">
      <c r="A248" t="s">
        <v>552</v>
      </c>
      <c r="B248" t="s">
        <v>553</v>
      </c>
      <c r="C248" t="s">
        <v>595</v>
      </c>
      <c r="D248" t="s">
        <v>596</v>
      </c>
      <c r="AU248">
        <v>0.13859259581755118</v>
      </c>
      <c r="AV248">
        <v>0.17222820236813779</v>
      </c>
      <c r="AW248">
        <v>3.0987792007544854</v>
      </c>
      <c r="AX248">
        <v>7.1631080713107265</v>
      </c>
    </row>
    <row r="249" spans="1:61">
      <c r="A249" t="s">
        <v>554</v>
      </c>
      <c r="B249" t="s">
        <v>555</v>
      </c>
      <c r="C249" t="s">
        <v>595</v>
      </c>
      <c r="D249" t="s">
        <v>596</v>
      </c>
      <c r="U249">
        <v>4.2777708297344192</v>
      </c>
      <c r="V249">
        <v>3.1974085764200058</v>
      </c>
      <c r="W249">
        <v>2.2832516724835341</v>
      </c>
      <c r="X249">
        <v>3.3097979085646947</v>
      </c>
      <c r="Y249">
        <v>4.7212040128214268</v>
      </c>
      <c r="Z249">
        <v>0.16897651377336415</v>
      </c>
      <c r="AP249">
        <v>0.34769980339759926</v>
      </c>
      <c r="AQ249">
        <v>1.6432658981860915</v>
      </c>
      <c r="AR249">
        <v>0.32778265709761734</v>
      </c>
      <c r="AS249">
        <v>0.12437358075679748</v>
      </c>
      <c r="AT249">
        <v>0.16791852742135463</v>
      </c>
      <c r="AU249">
        <v>0.11572944143660707</v>
      </c>
      <c r="AV249">
        <v>9.5802246718611345E-2</v>
      </c>
      <c r="AW249">
        <v>0.20140267545837479</v>
      </c>
      <c r="AX249">
        <v>0.19597725832598539</v>
      </c>
      <c r="AY249">
        <v>0.23206719633610812</v>
      </c>
      <c r="AZ249">
        <v>0.89634699958722619</v>
      </c>
      <c r="BA249">
        <v>2.9311066715031635</v>
      </c>
      <c r="BB249">
        <v>0.99318458085175165</v>
      </c>
      <c r="BC249">
        <v>2.5305251775773545</v>
      </c>
      <c r="BD249">
        <v>1.1910457632814231</v>
      </c>
      <c r="BE249">
        <v>1.8862019534951713</v>
      </c>
      <c r="BF249">
        <v>3.4783410442010219</v>
      </c>
      <c r="BG249">
        <v>2.1908977035067609</v>
      </c>
      <c r="BH249">
        <v>2.9063507287236789</v>
      </c>
    </row>
    <row r="250" spans="1:61">
      <c r="A250" t="s">
        <v>556</v>
      </c>
      <c r="B250" t="s">
        <v>557</v>
      </c>
      <c r="C250" t="s">
        <v>595</v>
      </c>
      <c r="D250" t="s">
        <v>596</v>
      </c>
      <c r="U250">
        <v>0.80043346847136398</v>
      </c>
      <c r="AM250">
        <v>1.7649796597494726E-2</v>
      </c>
      <c r="AN250">
        <v>8.84896033324271E-2</v>
      </c>
      <c r="AO250">
        <v>8.5522413496230219E-3</v>
      </c>
      <c r="AP250">
        <v>7.9540441668626005E-3</v>
      </c>
      <c r="AQ250">
        <v>2.3543256090174873</v>
      </c>
      <c r="AR250">
        <v>0.24228405759918725</v>
      </c>
      <c r="AS250">
        <v>5.6865731514209275</v>
      </c>
      <c r="AT250">
        <v>2.9045314478089055</v>
      </c>
      <c r="AU250">
        <v>4.2000528181185235</v>
      </c>
      <c r="AV250">
        <v>3.2149494414350555</v>
      </c>
      <c r="AW250">
        <v>2.4164626419709592</v>
      </c>
      <c r="AX250">
        <v>1.8610819458715522</v>
      </c>
      <c r="AY250">
        <v>5.0284163246832136</v>
      </c>
      <c r="AZ250">
        <v>1.3794511590074074</v>
      </c>
      <c r="BA250">
        <v>1.2800904415076382</v>
      </c>
      <c r="BB250">
        <v>1.3750864541534813</v>
      </c>
      <c r="BC250">
        <v>1.2099928325065998</v>
      </c>
      <c r="BD250">
        <v>5.772999932491202</v>
      </c>
      <c r="BE250">
        <v>6.6731712654593256</v>
      </c>
      <c r="BF250">
        <v>1.0731461153998463</v>
      </c>
      <c r="BG250">
        <v>2.1140995218968608</v>
      </c>
      <c r="BH250">
        <v>1.0815646436286388</v>
      </c>
    </row>
    <row r="251" spans="1:61">
      <c r="A251" t="s">
        <v>558</v>
      </c>
      <c r="B251" t="s">
        <v>559</v>
      </c>
      <c r="C251" t="s">
        <v>595</v>
      </c>
      <c r="D251" t="s">
        <v>596</v>
      </c>
      <c r="AO251">
        <v>4.2884659472761237</v>
      </c>
      <c r="AP251">
        <v>4.2247528549069218</v>
      </c>
      <c r="AQ251">
        <v>4.0282982332137154</v>
      </c>
      <c r="AR251">
        <v>5.914712047050922</v>
      </c>
      <c r="AS251">
        <v>5.3429361249026073</v>
      </c>
      <c r="AT251">
        <v>7.0216557858887025</v>
      </c>
      <c r="AU251">
        <v>8.9814103786307395</v>
      </c>
      <c r="AV251">
        <v>11.72272343423103</v>
      </c>
      <c r="AW251">
        <v>10.2994636346283</v>
      </c>
      <c r="AX251">
        <v>9.6000780723988264</v>
      </c>
      <c r="AY251">
        <v>6.4092183010760957</v>
      </c>
      <c r="AZ251">
        <v>5.1233963478773328</v>
      </c>
      <c r="BA251">
        <v>5.9666491434620914</v>
      </c>
      <c r="BB251">
        <v>5.2260363435703567</v>
      </c>
      <c r="BC251">
        <v>6.9253216857312543</v>
      </c>
      <c r="BD251">
        <v>8.1123702787525431</v>
      </c>
      <c r="BE251">
        <v>5.0490938793430891</v>
      </c>
      <c r="BF251">
        <v>4.2001709174711603</v>
      </c>
      <c r="BG251">
        <v>3.38994047309588</v>
      </c>
      <c r="BH251">
        <v>1.0696148452322707</v>
      </c>
    </row>
    <row r="252" spans="1:61">
      <c r="A252" t="s">
        <v>560</v>
      </c>
      <c r="B252" t="s">
        <v>561</v>
      </c>
      <c r="C252" t="s">
        <v>595</v>
      </c>
      <c r="D252" t="s">
        <v>596</v>
      </c>
      <c r="AC252">
        <v>27.381236304147077</v>
      </c>
      <c r="AD252">
        <v>29.161291497734961</v>
      </c>
      <c r="AE252">
        <v>17.452858633223631</v>
      </c>
      <c r="AF252">
        <v>18.343410767459606</v>
      </c>
      <c r="AG252">
        <v>15.989760095998049</v>
      </c>
      <c r="AH252">
        <v>15.290908835924096</v>
      </c>
      <c r="AI252">
        <v>14.85522456184736</v>
      </c>
      <c r="AJ252">
        <v>13.870708564693501</v>
      </c>
      <c r="AK252">
        <v>10.411615387362126</v>
      </c>
      <c r="AL252">
        <v>9.527122251950539</v>
      </c>
      <c r="AM252">
        <v>8.3911412099783043</v>
      </c>
      <c r="AN252">
        <v>8.4753989272245018</v>
      </c>
      <c r="AO252">
        <v>13.696732769306013</v>
      </c>
      <c r="AP252">
        <v>16.670679210519683</v>
      </c>
      <c r="AQ252">
        <v>14.728418556273951</v>
      </c>
      <c r="AR252">
        <v>14.762280995271508</v>
      </c>
      <c r="AS252">
        <v>18.349977532077304</v>
      </c>
      <c r="AT252">
        <v>18.06197164998175</v>
      </c>
      <c r="AU252">
        <v>17.672506759831592</v>
      </c>
      <c r="AV252">
        <v>17.218315558573067</v>
      </c>
      <c r="AW252">
        <v>18.622604141867917</v>
      </c>
      <c r="AX252">
        <v>20.305894740755775</v>
      </c>
      <c r="AY252">
        <v>20.557319629700029</v>
      </c>
      <c r="AZ252">
        <v>18.247514498434121</v>
      </c>
      <c r="BA252">
        <v>21.144829255517017</v>
      </c>
      <c r="BB252">
        <v>20.358548071284268</v>
      </c>
      <c r="BC252">
        <v>21.600488892773136</v>
      </c>
      <c r="BD252">
        <v>20.809627298010433</v>
      </c>
      <c r="BE252">
        <v>20.465757087848658</v>
      </c>
      <c r="BF252">
        <v>20.221251905286842</v>
      </c>
      <c r="BG252">
        <v>18.334247780078638</v>
      </c>
      <c r="BH252">
        <v>16.027445813675683</v>
      </c>
    </row>
    <row r="253" spans="1:61">
      <c r="A253" t="s">
        <v>562</v>
      </c>
      <c r="B253" t="s">
        <v>563</v>
      </c>
      <c r="C253" t="s">
        <v>595</v>
      </c>
      <c r="D253" t="s">
        <v>596</v>
      </c>
      <c r="O253">
        <v>2.1095577960860918E-3</v>
      </c>
      <c r="P253">
        <v>5.3342336075268594E-3</v>
      </c>
      <c r="Q253">
        <v>2.882558901007801E-2</v>
      </c>
      <c r="S253">
        <v>0.5834669166951324</v>
      </c>
      <c r="T253">
        <v>0.48645966204165991</v>
      </c>
      <c r="U253">
        <v>1.852277760995686E-2</v>
      </c>
      <c r="V253">
        <v>2.8519206608035499E-3</v>
      </c>
      <c r="W253">
        <v>4.1147594245633679E-3</v>
      </c>
      <c r="X253">
        <v>3.129319184530644E-3</v>
      </c>
      <c r="Y253">
        <v>3.2237308289102527E-3</v>
      </c>
      <c r="Z253">
        <v>1.0111110293565311</v>
      </c>
      <c r="AA253">
        <v>0.2764867420218417</v>
      </c>
      <c r="AB253">
        <v>7.3721314188740658E-2</v>
      </c>
      <c r="AC253">
        <v>0.3260693258145721</v>
      </c>
      <c r="AD253">
        <v>3.5769241133178191E-3</v>
      </c>
      <c r="AE253">
        <v>0.45878468138540662</v>
      </c>
      <c r="AF253">
        <v>0.17506790700410996</v>
      </c>
      <c r="AG253">
        <v>2.2037719069803757E-2</v>
      </c>
      <c r="AH253">
        <v>6.8467466409694366E-2</v>
      </c>
      <c r="AI253">
        <v>2.7815352450201929E-2</v>
      </c>
      <c r="AJ253">
        <v>4.1762639314018246E-2</v>
      </c>
      <c r="AK253">
        <v>7.6678784573580988E-2</v>
      </c>
      <c r="AL253">
        <v>4.685556596229002E-2</v>
      </c>
      <c r="AM253">
        <v>0.42582277921885153</v>
      </c>
      <c r="AN253">
        <v>1.0728559443308012</v>
      </c>
      <c r="AO253">
        <v>1.1450395661387613</v>
      </c>
      <c r="AP253">
        <v>0.69891383444823829</v>
      </c>
      <c r="AQ253">
        <v>0.86383396340512475</v>
      </c>
      <c r="AR253">
        <v>0.61742750732322771</v>
      </c>
      <c r="AS253">
        <v>1.5613712208352848</v>
      </c>
      <c r="AT253">
        <v>1.9770801992119658</v>
      </c>
      <c r="AU253">
        <v>0.84041257150190496</v>
      </c>
      <c r="AV253">
        <v>1.6155819661632491</v>
      </c>
      <c r="AW253">
        <v>4.4447733989543012</v>
      </c>
      <c r="AX253">
        <v>4.8553524013309683</v>
      </c>
      <c r="AY253">
        <v>3.5889265087445397</v>
      </c>
      <c r="AZ253">
        <v>4.3628207820670815</v>
      </c>
      <c r="BA253">
        <v>3.3614486546798807</v>
      </c>
      <c r="BB253">
        <v>1.5096831379915185</v>
      </c>
      <c r="BC253">
        <v>3.1615133926239483</v>
      </c>
      <c r="BD253">
        <v>0.77058260217361907</v>
      </c>
      <c r="BE253">
        <v>1.1267449165949335</v>
      </c>
      <c r="BF253">
        <v>0.51116323479421888</v>
      </c>
      <c r="BG253">
        <v>1.1331289708995151</v>
      </c>
      <c r="BH253">
        <v>0.29859795976549919</v>
      </c>
    </row>
    <row r="254" spans="1:61">
      <c r="A254" t="s">
        <v>564</v>
      </c>
      <c r="B254" t="s">
        <v>565</v>
      </c>
      <c r="C254" t="s">
        <v>595</v>
      </c>
      <c r="D254" t="s">
        <v>596</v>
      </c>
      <c r="G254">
        <v>3.751838225423656</v>
      </c>
      <c r="H254">
        <v>4.1250641516365993</v>
      </c>
      <c r="I254">
        <v>3.4941850543013846</v>
      </c>
      <c r="J254">
        <v>3.5051377525334479</v>
      </c>
      <c r="K254">
        <v>3.2693392169885769</v>
      </c>
      <c r="L254">
        <v>3.5456625467711702</v>
      </c>
      <c r="M254">
        <v>3.0921619343134203</v>
      </c>
      <c r="N254">
        <v>3.0168219921747865</v>
      </c>
      <c r="O254">
        <v>3.7442050934459985</v>
      </c>
      <c r="P254">
        <v>3.4429341248732817</v>
      </c>
      <c r="Q254">
        <v>3.1697126281345605</v>
      </c>
      <c r="R254">
        <v>2.3780813650932338</v>
      </c>
      <c r="S254">
        <v>3.5451431936496198</v>
      </c>
      <c r="T254">
        <v>4.2124684968149992</v>
      </c>
      <c r="U254">
        <v>3.7291403086548556</v>
      </c>
      <c r="V254">
        <v>3.5441235929458079</v>
      </c>
      <c r="W254">
        <v>2.7701281222556897</v>
      </c>
      <c r="X254">
        <v>3.2410822610248151</v>
      </c>
      <c r="Y254">
        <v>3.7359203544414266</v>
      </c>
      <c r="Z254">
        <v>4.5375158686929868</v>
      </c>
      <c r="AA254">
        <v>6.173344603603609</v>
      </c>
      <c r="AB254">
        <v>4.9103881262847331</v>
      </c>
      <c r="AC254">
        <v>4.4197345033619433</v>
      </c>
      <c r="AD254">
        <v>4.8541823068611363</v>
      </c>
      <c r="AE254">
        <v>3.9739202054544482</v>
      </c>
      <c r="AF254">
        <v>3.171267488494864</v>
      </c>
      <c r="AG254">
        <v>2.6894043529688396</v>
      </c>
      <c r="AH254">
        <v>2.7772115782755615</v>
      </c>
      <c r="AI254">
        <v>3.2231358100910565</v>
      </c>
      <c r="AJ254">
        <v>3.0186278094497498</v>
      </c>
      <c r="AK254">
        <v>2.6018783978500264</v>
      </c>
      <c r="AL254">
        <v>2.2256772978012593</v>
      </c>
      <c r="AM254">
        <v>1.8205015409386442</v>
      </c>
      <c r="AN254">
        <v>1.8521628058624384</v>
      </c>
      <c r="AO254">
        <v>2.0490860346629844</v>
      </c>
      <c r="AP254">
        <v>1.8801590886156423</v>
      </c>
      <c r="AQ254">
        <v>1.5701218798287513</v>
      </c>
      <c r="AR254">
        <v>1.5381847586231907</v>
      </c>
      <c r="AS254">
        <v>1.8508289473488049</v>
      </c>
      <c r="AT254">
        <v>1.8981608070781562</v>
      </c>
      <c r="AU254">
        <v>1.8374978451179493</v>
      </c>
      <c r="AV254">
        <v>2.0856855213583168</v>
      </c>
      <c r="AW254">
        <v>2.532120633686378</v>
      </c>
      <c r="AX254">
        <v>3.2743358643144433</v>
      </c>
      <c r="AY254">
        <v>3.695664741903403</v>
      </c>
      <c r="AZ254">
        <v>3.9508462202418522</v>
      </c>
      <c r="BA254">
        <v>6.5061517399324114</v>
      </c>
      <c r="BB254">
        <v>5.7820336585429972</v>
      </c>
      <c r="BC254">
        <v>7.1773203535359746</v>
      </c>
      <c r="BD254">
        <v>10.04272238955733</v>
      </c>
      <c r="BE254">
        <v>10.266013115908155</v>
      </c>
      <c r="BF254">
        <v>10.976168004529685</v>
      </c>
      <c r="BG254">
        <v>11.156373609924662</v>
      </c>
      <c r="BH254">
        <v>8.1713346878036486</v>
      </c>
      <c r="BI254">
        <v>7.7663013986018381</v>
      </c>
    </row>
    <row r="255" spans="1:61">
      <c r="A255" t="s">
        <v>566</v>
      </c>
      <c r="B255" t="s">
        <v>567</v>
      </c>
      <c r="C255" t="s">
        <v>595</v>
      </c>
      <c r="D255" t="s">
        <v>596</v>
      </c>
    </row>
    <row r="256" spans="1:61">
      <c r="A256" t="s">
        <v>568</v>
      </c>
      <c r="B256" t="s">
        <v>569</v>
      </c>
      <c r="C256" t="s">
        <v>595</v>
      </c>
      <c r="D256" t="s">
        <v>596</v>
      </c>
      <c r="U256">
        <v>2.2037639848107772E-5</v>
      </c>
      <c r="Y256">
        <v>1.5668896393300504</v>
      </c>
      <c r="AL256">
        <v>0</v>
      </c>
      <c r="AM256">
        <v>0</v>
      </c>
      <c r="AN256">
        <v>0</v>
      </c>
      <c r="AO256">
        <v>0</v>
      </c>
      <c r="AP256">
        <v>4.2425570758863594E-5</v>
      </c>
      <c r="AQ256">
        <v>0</v>
      </c>
      <c r="AR256">
        <v>0</v>
      </c>
      <c r="AS256">
        <v>0</v>
      </c>
      <c r="AT256">
        <v>0</v>
      </c>
      <c r="AU256">
        <v>1.7877905821840707E-3</v>
      </c>
      <c r="AV256">
        <v>0</v>
      </c>
      <c r="AW256">
        <v>0</v>
      </c>
      <c r="AX256">
        <v>3.3011444242432743E-4</v>
      </c>
      <c r="AY256">
        <v>0</v>
      </c>
      <c r="AZ256">
        <v>0</v>
      </c>
      <c r="BA256">
        <v>9.2210701113129411E-3</v>
      </c>
      <c r="BB256">
        <v>0</v>
      </c>
      <c r="BC256">
        <v>9.8726798482773478E-4</v>
      </c>
      <c r="BD256">
        <v>4.0331483553594278E-4</v>
      </c>
      <c r="BE256">
        <v>2.1356909269915495E-3</v>
      </c>
      <c r="BH256">
        <v>1.0161194231395568E-2</v>
      </c>
    </row>
    <row r="257" spans="1:61">
      <c r="A257" t="s">
        <v>570</v>
      </c>
      <c r="B257" t="s">
        <v>571</v>
      </c>
      <c r="C257" t="s">
        <v>595</v>
      </c>
      <c r="D257" t="s">
        <v>596</v>
      </c>
      <c r="G257">
        <v>92.362927935170873</v>
      </c>
      <c r="H257">
        <v>92.91118954270334</v>
      </c>
      <c r="I257">
        <v>91.099544808228302</v>
      </c>
      <c r="J257">
        <v>92.518556715620548</v>
      </c>
      <c r="K257">
        <v>93.401157632038874</v>
      </c>
      <c r="L257">
        <v>93.421344014031433</v>
      </c>
      <c r="M257">
        <v>93.461653106794301</v>
      </c>
      <c r="N257">
        <v>92.359252582209976</v>
      </c>
      <c r="O257">
        <v>91.015971424832671</v>
      </c>
      <c r="P257">
        <v>91.52384501511915</v>
      </c>
      <c r="Q257">
        <v>90.5740424938746</v>
      </c>
      <c r="R257">
        <v>93.089806444926538</v>
      </c>
      <c r="S257">
        <v>95.130786860185808</v>
      </c>
      <c r="T257">
        <v>94.640486168018981</v>
      </c>
      <c r="U257">
        <v>93.827282116232453</v>
      </c>
      <c r="V257">
        <v>92.61105745765704</v>
      </c>
      <c r="W257">
        <v>94.467873634147708</v>
      </c>
      <c r="X257">
        <v>92.763317468312124</v>
      </c>
      <c r="Y257">
        <v>94.013295084118127</v>
      </c>
      <c r="Z257">
        <v>92.847082873687754</v>
      </c>
      <c r="AA257">
        <v>94.987025987647201</v>
      </c>
      <c r="AB257">
        <v>95.42700894833888</v>
      </c>
      <c r="AC257">
        <v>93.130029935527574</v>
      </c>
      <c r="AD257">
        <v>79.967111277728335</v>
      </c>
      <c r="AE257">
        <v>84.061735932236232</v>
      </c>
      <c r="AF257">
        <v>87.135158127101107</v>
      </c>
      <c r="AG257">
        <v>81.059824783130267</v>
      </c>
      <c r="AH257">
        <v>76.649292027946487</v>
      </c>
      <c r="AI257">
        <v>80.092952198850597</v>
      </c>
      <c r="AJ257">
        <v>80.882533858858736</v>
      </c>
      <c r="AK257">
        <v>79.978964173803917</v>
      </c>
      <c r="AL257">
        <v>78.556527756713578</v>
      </c>
      <c r="AM257">
        <v>77.206858904726886</v>
      </c>
      <c r="AN257">
        <v>76.650725576419163</v>
      </c>
      <c r="AO257">
        <v>80.908988878758436</v>
      </c>
      <c r="AP257">
        <v>78.900439423753895</v>
      </c>
      <c r="AQ257">
        <v>71.69081121954666</v>
      </c>
      <c r="AR257">
        <v>81.453622226115172</v>
      </c>
      <c r="AS257">
        <v>86.140396848811491</v>
      </c>
      <c r="AT257">
        <v>83.243738244702371</v>
      </c>
      <c r="AU257">
        <v>80.299470955361159</v>
      </c>
      <c r="AV257">
        <v>82.365863631084508</v>
      </c>
      <c r="AW257">
        <v>83.679429033679554</v>
      </c>
      <c r="AX257">
        <v>87.958287137461127</v>
      </c>
      <c r="AY257">
        <v>92.573312324375465</v>
      </c>
      <c r="BA257">
        <v>93.828000724128373</v>
      </c>
      <c r="BB257">
        <v>95.898372881910547</v>
      </c>
      <c r="BC257">
        <v>93.418898492627719</v>
      </c>
      <c r="BD257">
        <v>67.175251253239665</v>
      </c>
      <c r="BE257">
        <v>98.763729503252534</v>
      </c>
      <c r="BF257">
        <v>97.667861358494108</v>
      </c>
    </row>
    <row r="258" spans="1:61">
      <c r="A258" t="s">
        <v>572</v>
      </c>
      <c r="B258" t="s">
        <v>573</v>
      </c>
      <c r="C258" t="s">
        <v>595</v>
      </c>
      <c r="D258" t="s">
        <v>596</v>
      </c>
    </row>
    <row r="259" spans="1:61">
      <c r="A259" t="s">
        <v>574</v>
      </c>
      <c r="B259" t="s">
        <v>575</v>
      </c>
      <c r="C259" t="s">
        <v>595</v>
      </c>
      <c r="D259" t="s">
        <v>596</v>
      </c>
      <c r="O259">
        <v>64.72696180935435</v>
      </c>
      <c r="P259">
        <v>68.154704217158695</v>
      </c>
      <c r="Q259">
        <v>70.935504142810018</v>
      </c>
      <c r="R259">
        <v>78.738302549730165</v>
      </c>
      <c r="V259">
        <v>91.215391619161792</v>
      </c>
      <c r="W259">
        <v>91.287280664880242</v>
      </c>
    </row>
    <row r="260" spans="1:61">
      <c r="A260" t="s">
        <v>576</v>
      </c>
      <c r="B260" t="s">
        <v>577</v>
      </c>
      <c r="C260" t="s">
        <v>595</v>
      </c>
      <c r="D260" t="s">
        <v>596</v>
      </c>
      <c r="AP260">
        <v>17.961902360038788</v>
      </c>
      <c r="AQ260">
        <v>15.413069807924215</v>
      </c>
      <c r="AR260">
        <v>20.495646327337603</v>
      </c>
      <c r="AS260">
        <v>26.451446982830646</v>
      </c>
      <c r="AT260">
        <v>22.93107497571199</v>
      </c>
      <c r="AU260">
        <v>21.262501323770547</v>
      </c>
      <c r="AV260">
        <v>20.613502280064601</v>
      </c>
      <c r="AW260">
        <v>23.540180764859684</v>
      </c>
      <c r="AX260">
        <v>25.765299440595346</v>
      </c>
      <c r="AY260">
        <v>24.386548044542629</v>
      </c>
      <c r="AZ260">
        <v>20.725982392240709</v>
      </c>
      <c r="BA260">
        <v>20.289214372222471</v>
      </c>
      <c r="BB260">
        <v>15.118689465535521</v>
      </c>
      <c r="BC260">
        <v>11.052798419448983</v>
      </c>
      <c r="BD260">
        <v>11.372251368350886</v>
      </c>
      <c r="BE260">
        <v>9.9300773981872883</v>
      </c>
      <c r="BF260">
        <v>7.3498347827301966</v>
      </c>
      <c r="BG260">
        <v>6.1582822496206324</v>
      </c>
    </row>
    <row r="261" spans="1:61">
      <c r="A261" t="s">
        <v>578</v>
      </c>
      <c r="B261" t="s">
        <v>579</v>
      </c>
      <c r="C261" t="s">
        <v>595</v>
      </c>
      <c r="D261" t="s">
        <v>596</v>
      </c>
      <c r="AS261">
        <v>1.9618166844393971E-2</v>
      </c>
      <c r="AY261">
        <v>1.863841678530037E-3</v>
      </c>
      <c r="AZ261">
        <v>0.11521488147188817</v>
      </c>
      <c r="BB261">
        <v>0.13578002486169849</v>
      </c>
      <c r="BC261">
        <v>0.16815076541170679</v>
      </c>
      <c r="BD261">
        <v>6.8762788448651149E-2</v>
      </c>
    </row>
    <row r="262" spans="1:61">
      <c r="A262" t="s">
        <v>580</v>
      </c>
      <c r="B262" t="s">
        <v>581</v>
      </c>
      <c r="C262" t="s">
        <v>595</v>
      </c>
      <c r="D262" t="s">
        <v>596</v>
      </c>
      <c r="G262">
        <v>6.6632591574343243</v>
      </c>
      <c r="H262">
        <v>6.4444402121964011</v>
      </c>
      <c r="I262">
        <v>5.6216163960519463</v>
      </c>
      <c r="J262">
        <v>5.6361484573877245</v>
      </c>
      <c r="K262">
        <v>5.916497482545493</v>
      </c>
      <c r="L262">
        <v>6.043346570969967</v>
      </c>
      <c r="M262">
        <v>8.6251027759915662</v>
      </c>
      <c r="N262">
        <v>8.6644010419846165</v>
      </c>
      <c r="O262">
        <v>7.4389566226303883</v>
      </c>
      <c r="P262">
        <v>7.9393029932644161</v>
      </c>
      <c r="Q262">
        <v>8.8075345547003145</v>
      </c>
      <c r="R262">
        <v>8.6368120062851528</v>
      </c>
      <c r="S262">
        <v>12.81355301110519</v>
      </c>
      <c r="T262">
        <v>13.542546640534395</v>
      </c>
      <c r="U262">
        <v>13.11851006610843</v>
      </c>
      <c r="V262">
        <v>12.591339916873835</v>
      </c>
      <c r="W262">
        <v>13.868796836737422</v>
      </c>
      <c r="X262">
        <v>15.115952561231142</v>
      </c>
      <c r="Y262">
        <v>14.333617986702988</v>
      </c>
      <c r="Z262">
        <v>15.879374462009313</v>
      </c>
      <c r="AA262">
        <v>15.55713471873038</v>
      </c>
      <c r="AB262">
        <v>14.389406286329255</v>
      </c>
      <c r="AC262">
        <v>15.102199807090019</v>
      </c>
      <c r="AD262">
        <v>16.425479220786411</v>
      </c>
      <c r="AE262">
        <v>9.7241438871254573</v>
      </c>
      <c r="AF262">
        <v>9.3033796485615614</v>
      </c>
      <c r="AG262">
        <v>9.0220911560451285</v>
      </c>
      <c r="AH262">
        <v>9.3891334047121582</v>
      </c>
      <c r="AI262">
        <v>10.670180283435096</v>
      </c>
      <c r="AJ262">
        <v>10.983488273042147</v>
      </c>
      <c r="AK262">
        <v>9.0530344799869074</v>
      </c>
      <c r="AL262">
        <v>8.8006246300419395</v>
      </c>
      <c r="AM262">
        <v>8.0755870517925832</v>
      </c>
      <c r="AN262">
        <v>7.8564405238123562</v>
      </c>
      <c r="AO262">
        <v>10.002975225310143</v>
      </c>
      <c r="AP262">
        <v>8.9445492995674361</v>
      </c>
      <c r="AQ262">
        <v>9.5600541459401338</v>
      </c>
      <c r="AR262">
        <v>11.043945238117896</v>
      </c>
      <c r="AS262">
        <v>13.041685289233916</v>
      </c>
      <c r="AT262">
        <v>12.905425872232959</v>
      </c>
      <c r="AU262">
        <v>11.46104416421497</v>
      </c>
      <c r="AV262">
        <v>11.612697249535392</v>
      </c>
      <c r="AW262">
        <v>11.894578392802934</v>
      </c>
      <c r="AX262">
        <v>13.373720947543692</v>
      </c>
      <c r="AY262">
        <v>14.029082172621507</v>
      </c>
      <c r="AZ262">
        <v>14.238411116616554</v>
      </c>
      <c r="BA262">
        <v>16.114948843032252</v>
      </c>
      <c r="BB262">
        <v>14.290087443627909</v>
      </c>
      <c r="BC262">
        <v>15.348436730632896</v>
      </c>
      <c r="BD262">
        <v>16.088687970085996</v>
      </c>
      <c r="BE262">
        <v>15.847721160244419</v>
      </c>
      <c r="BF262">
        <v>16.593106148047422</v>
      </c>
      <c r="BG262">
        <v>15.551950612995409</v>
      </c>
      <c r="BH262">
        <v>12.720408975104013</v>
      </c>
    </row>
    <row r="263" spans="1:61">
      <c r="A263" t="s">
        <v>582</v>
      </c>
      <c r="B263" t="s">
        <v>583</v>
      </c>
      <c r="C263" t="s">
        <v>595</v>
      </c>
      <c r="D263" t="s">
        <v>596</v>
      </c>
      <c r="H263">
        <v>0</v>
      </c>
      <c r="K263">
        <v>0</v>
      </c>
      <c r="N263">
        <v>0</v>
      </c>
      <c r="Q263">
        <v>0</v>
      </c>
      <c r="R263">
        <v>0</v>
      </c>
      <c r="S263">
        <v>0</v>
      </c>
      <c r="T263">
        <v>0.33537236774086537</v>
      </c>
      <c r="U263">
        <v>0</v>
      </c>
      <c r="V263">
        <v>0.131820605285425</v>
      </c>
      <c r="W263">
        <v>0</v>
      </c>
      <c r="Y263">
        <v>0</v>
      </c>
      <c r="Z263">
        <v>0</v>
      </c>
      <c r="AA263">
        <v>0</v>
      </c>
      <c r="AB263">
        <v>8.9245831083148829E-3</v>
      </c>
      <c r="AI263">
        <v>0</v>
      </c>
      <c r="AT263">
        <v>0.17528883640145773</v>
      </c>
      <c r="AU263">
        <v>0.7307617308497194</v>
      </c>
      <c r="AV263">
        <v>0.4865579054478707</v>
      </c>
      <c r="AW263">
        <v>0.28703178042822014</v>
      </c>
      <c r="AX263">
        <v>0.48816534531267652</v>
      </c>
      <c r="AY263">
        <v>0.77225810626794178</v>
      </c>
      <c r="AZ263">
        <v>0.33309207155732962</v>
      </c>
      <c r="BA263">
        <v>0.159905073509479</v>
      </c>
      <c r="BB263">
        <v>7.0991192254867233E-2</v>
      </c>
      <c r="BC263">
        <v>3.0950589903625206E-3</v>
      </c>
      <c r="BD263">
        <v>3.9327040970006701E-3</v>
      </c>
      <c r="BE263">
        <v>1.2788043934780223E-2</v>
      </c>
      <c r="BF263">
        <v>0.51721900115035424</v>
      </c>
      <c r="BG263">
        <v>1.820515175349249E-2</v>
      </c>
      <c r="BH263">
        <v>25.28751406472816</v>
      </c>
    </row>
    <row r="264" spans="1:61">
      <c r="A264" t="s">
        <v>584</v>
      </c>
      <c r="B264" t="s">
        <v>585</v>
      </c>
      <c r="C264" t="s">
        <v>595</v>
      </c>
      <c r="D264" t="s">
        <v>596</v>
      </c>
    </row>
    <row r="265" spans="1:61">
      <c r="A265" t="s">
        <v>586</v>
      </c>
      <c r="B265" t="s">
        <v>587</v>
      </c>
      <c r="C265" t="s">
        <v>595</v>
      </c>
      <c r="D265" t="s">
        <v>596</v>
      </c>
      <c r="AJ265">
        <v>8.2334292273701752</v>
      </c>
      <c r="AN265">
        <v>95.301037202557481</v>
      </c>
      <c r="AO265">
        <v>96.711673823532578</v>
      </c>
      <c r="AP265">
        <v>95.379591947080115</v>
      </c>
      <c r="AQ265">
        <v>92.959418109533019</v>
      </c>
      <c r="AR265">
        <v>95.963834625160743</v>
      </c>
      <c r="AS265">
        <v>96.897777729363568</v>
      </c>
      <c r="AT265">
        <v>95.158573296652733</v>
      </c>
      <c r="AU265">
        <v>93.5426302721811</v>
      </c>
      <c r="AV265">
        <v>89.542941422421279</v>
      </c>
      <c r="AW265">
        <v>93.457992363907977</v>
      </c>
      <c r="AX265">
        <v>93.804219535108359</v>
      </c>
      <c r="AY265">
        <v>94.425169244958809</v>
      </c>
      <c r="AZ265">
        <v>91.227168836328246</v>
      </c>
      <c r="BA265">
        <v>92.407229262230288</v>
      </c>
      <c r="BB265">
        <v>92.206119641434498</v>
      </c>
      <c r="BC265">
        <v>91.204937399530593</v>
      </c>
      <c r="BD265">
        <v>89.071371028781655</v>
      </c>
      <c r="BE265">
        <v>89.48306843805959</v>
      </c>
      <c r="BF265">
        <v>75.939018113076614</v>
      </c>
      <c r="BG265">
        <v>70.25825296293695</v>
      </c>
      <c r="BH265">
        <v>0.19200872304526323</v>
      </c>
    </row>
    <row r="266" spans="1:61">
      <c r="A266" t="s">
        <v>588</v>
      </c>
      <c r="B266" t="s">
        <v>589</v>
      </c>
      <c r="C266" t="s">
        <v>595</v>
      </c>
      <c r="D266" t="s">
        <v>596</v>
      </c>
      <c r="S266">
        <v>0.91941928145261276</v>
      </c>
      <c r="T266">
        <v>1.267275056039004</v>
      </c>
      <c r="U266">
        <v>2.6325810306727329</v>
      </c>
      <c r="V266">
        <v>4.6324135073087547</v>
      </c>
      <c r="W266">
        <v>4.9531531045882353</v>
      </c>
      <c r="X266">
        <v>5.9678700978182304</v>
      </c>
      <c r="Y266">
        <v>3.7838538369836185</v>
      </c>
      <c r="Z266">
        <v>6.0992484003339964</v>
      </c>
      <c r="AA266">
        <v>6.4901506865304377</v>
      </c>
      <c r="AB266">
        <v>6.0870331977691521</v>
      </c>
      <c r="AC266">
        <v>7.3211869621011356</v>
      </c>
      <c r="AK266">
        <v>6.9649469453802171</v>
      </c>
      <c r="AL266">
        <v>6.8463587258993739</v>
      </c>
      <c r="AM266">
        <v>5.4393292487933174</v>
      </c>
      <c r="AN266">
        <v>8.9473361293347882</v>
      </c>
      <c r="AO266">
        <v>10.903541120749873</v>
      </c>
      <c r="AP266">
        <v>7.3241575768058231</v>
      </c>
      <c r="AQ266">
        <v>7.6689027196602364</v>
      </c>
      <c r="AR266">
        <v>9.7347664378127785</v>
      </c>
      <c r="AS266">
        <v>10.039678733096398</v>
      </c>
      <c r="AT266">
        <v>11.628628569956421</v>
      </c>
      <c r="AU266">
        <v>11.987939968766776</v>
      </c>
      <c r="AV266">
        <v>9.7795915660715806</v>
      </c>
      <c r="AW266">
        <v>9.0879218539784734</v>
      </c>
      <c r="AX266">
        <v>10.343379262753388</v>
      </c>
      <c r="AY266">
        <v>9.3629946743187098</v>
      </c>
      <c r="AZ266">
        <v>10.438667038289811</v>
      </c>
      <c r="BA266">
        <v>9.4802788560720952</v>
      </c>
      <c r="BB266">
        <v>11.061493642765392</v>
      </c>
      <c r="BC266">
        <v>10.602598220365719</v>
      </c>
      <c r="BD266">
        <v>11.580875729575338</v>
      </c>
      <c r="BE266">
        <v>12.489555085417232</v>
      </c>
      <c r="BF266">
        <v>11.320388018355795</v>
      </c>
      <c r="BG266">
        <v>10.989860886171122</v>
      </c>
      <c r="BH266">
        <v>11.883851461224994</v>
      </c>
      <c r="BI266">
        <v>9.9814641826972874</v>
      </c>
    </row>
    <row r="267" spans="1:61">
      <c r="A267" t="s">
        <v>590</v>
      </c>
      <c r="B267" t="s">
        <v>591</v>
      </c>
      <c r="C267" t="s">
        <v>595</v>
      </c>
      <c r="D267" t="s">
        <v>596</v>
      </c>
      <c r="K267">
        <v>1.6166167934376838E-2</v>
      </c>
      <c r="L267">
        <v>8.4184977052122311E-3</v>
      </c>
      <c r="O267">
        <v>1.4667452535810786E-2</v>
      </c>
      <c r="P267">
        <v>2.9516141831745127E-2</v>
      </c>
      <c r="Q267">
        <v>6.3089200977766088E-2</v>
      </c>
      <c r="R267">
        <v>4.7079247832305979E-2</v>
      </c>
      <c r="S267">
        <v>0.28228413666013963</v>
      </c>
      <c r="T267">
        <v>0.31253391947300591</v>
      </c>
      <c r="U267">
        <v>0.32863867105393307</v>
      </c>
      <c r="V267">
        <v>0.29643804131174151</v>
      </c>
      <c r="W267">
        <v>1.652434992463339</v>
      </c>
      <c r="X267">
        <v>1.2181023472183761</v>
      </c>
      <c r="AL267">
        <v>1.6980094038966793</v>
      </c>
      <c r="AN267">
        <v>3.2579752868387937</v>
      </c>
      <c r="AO267">
        <v>3.8152366696743663</v>
      </c>
      <c r="AP267">
        <v>0.79450616068114721</v>
      </c>
      <c r="AQ267">
        <v>1.4912591477707635</v>
      </c>
      <c r="AR267">
        <v>0.97958348135590845</v>
      </c>
      <c r="AS267">
        <v>1.0886785491540187</v>
      </c>
      <c r="AT267">
        <v>1.037113373573874</v>
      </c>
      <c r="AU267">
        <v>0.83558746749126878</v>
      </c>
      <c r="AV267">
        <v>1.3934051913843226</v>
      </c>
      <c r="AW267">
        <v>1.7585077305608674</v>
      </c>
      <c r="AX267">
        <v>0.7199452184225269</v>
      </c>
      <c r="AY267">
        <v>0.60457575431420918</v>
      </c>
      <c r="AZ267">
        <v>0.50364993542307335</v>
      </c>
      <c r="BA267">
        <v>0.70323535515841917</v>
      </c>
      <c r="BB267">
        <v>0.89038982268492206</v>
      </c>
      <c r="BC267">
        <v>0.5108903117379332</v>
      </c>
      <c r="BD267">
        <v>0.45285922859135225</v>
      </c>
      <c r="BE267">
        <v>1.3147268049144678</v>
      </c>
      <c r="BF267">
        <v>1.9128761306196131</v>
      </c>
      <c r="BG267">
        <v>1.1491784660587443</v>
      </c>
      <c r="BH267">
        <v>1.6427229400802625</v>
      </c>
    </row>
    <row r="268" spans="1:61">
      <c r="A268" t="s">
        <v>592</v>
      </c>
      <c r="B268" t="s">
        <v>593</v>
      </c>
      <c r="C268" t="s">
        <v>595</v>
      </c>
      <c r="D268" t="s">
        <v>596</v>
      </c>
      <c r="AC268">
        <v>1.3061029269606184</v>
      </c>
      <c r="AD268">
        <v>1.0300264395025787</v>
      </c>
      <c r="AE268">
        <v>1.106615527085155</v>
      </c>
      <c r="AI268">
        <v>0.74013360521763172</v>
      </c>
      <c r="AJ268">
        <v>0.47596876338363897</v>
      </c>
      <c r="AK268">
        <v>0.38053622240584262</v>
      </c>
      <c r="AL268">
        <v>0.57200930288120166</v>
      </c>
      <c r="AM268">
        <v>0.71628412115170481</v>
      </c>
      <c r="AN268">
        <v>1.0322850759060722</v>
      </c>
      <c r="AO268">
        <v>1.5096855273006977</v>
      </c>
      <c r="AP268">
        <v>1.4577899021314995</v>
      </c>
      <c r="AR268">
        <v>1.8311112626696879</v>
      </c>
      <c r="AS268">
        <v>1.1355010906377399</v>
      </c>
      <c r="AT268">
        <v>0.65558553852570223</v>
      </c>
      <c r="AU268">
        <v>1.246369225282381</v>
      </c>
      <c r="AW268">
        <v>1.6258503223341898</v>
      </c>
      <c r="AX268">
        <v>0.2906841561492971</v>
      </c>
      <c r="AY268">
        <v>39.073990176035025</v>
      </c>
      <c r="AZ268">
        <v>0.58520520891966921</v>
      </c>
      <c r="BA268">
        <v>1.3081576931921282</v>
      </c>
      <c r="BB268">
        <v>0.92989596157378329</v>
      </c>
      <c r="BC268">
        <v>1.6021557116054852</v>
      </c>
      <c r="BD268">
        <v>0.91869726433279497</v>
      </c>
      <c r="BE268">
        <v>1.1606010815580294</v>
      </c>
      <c r="BF268">
        <v>1.1373887614156091</v>
      </c>
      <c r="BG268">
        <v>0.55565345786614717</v>
      </c>
      <c r="BH268">
        <v>2.0035448934435931</v>
      </c>
      <c r="BI268">
        <v>0.37232862266492134</v>
      </c>
    </row>
    <row r="270" spans="1:61">
      <c r="A270" t="s">
        <v>3</v>
      </c>
      <c r="B270" t="s">
        <v>4</v>
      </c>
      <c r="C270" t="s">
        <v>5</v>
      </c>
      <c r="D270" t="s">
        <v>6</v>
      </c>
      <c r="E270" t="s">
        <v>7</v>
      </c>
      <c r="F270" t="s">
        <v>8</v>
      </c>
      <c r="G270" t="s">
        <v>9</v>
      </c>
      <c r="H270" t="s">
        <v>10</v>
      </c>
      <c r="I270" t="s">
        <v>11</v>
      </c>
      <c r="J270" t="s">
        <v>12</v>
      </c>
      <c r="K270" t="s">
        <v>13</v>
      </c>
      <c r="L270" t="s">
        <v>14</v>
      </c>
      <c r="M270" t="s">
        <v>15</v>
      </c>
      <c r="N270" t="s">
        <v>16</v>
      </c>
      <c r="O270" t="s">
        <v>17</v>
      </c>
      <c r="P270" t="s">
        <v>18</v>
      </c>
      <c r="Q270" t="s">
        <v>19</v>
      </c>
      <c r="R270" t="s">
        <v>20</v>
      </c>
      <c r="S270" t="s">
        <v>21</v>
      </c>
      <c r="T270" t="s">
        <v>22</v>
      </c>
      <c r="U270" t="s">
        <v>23</v>
      </c>
      <c r="V270" t="s">
        <v>24</v>
      </c>
      <c r="W270" t="s">
        <v>25</v>
      </c>
      <c r="X270" t="s">
        <v>26</v>
      </c>
      <c r="Y270" t="s">
        <v>27</v>
      </c>
      <c r="Z270" t="s">
        <v>28</v>
      </c>
      <c r="AA270" t="s">
        <v>29</v>
      </c>
      <c r="AB270" t="s">
        <v>30</v>
      </c>
      <c r="AC270" t="s">
        <v>31</v>
      </c>
      <c r="AD270" t="s">
        <v>32</v>
      </c>
      <c r="AE270" t="s">
        <v>33</v>
      </c>
      <c r="AF270" t="s">
        <v>34</v>
      </c>
      <c r="AG270" t="s">
        <v>35</v>
      </c>
      <c r="AH270" t="s">
        <v>36</v>
      </c>
      <c r="AI270" t="s">
        <v>37</v>
      </c>
      <c r="AJ270" t="s">
        <v>38</v>
      </c>
      <c r="AK270" t="s">
        <v>39</v>
      </c>
      <c r="AL270" t="s">
        <v>40</v>
      </c>
      <c r="AM270" t="s">
        <v>41</v>
      </c>
      <c r="AN270" t="s">
        <v>42</v>
      </c>
      <c r="AO270" t="s">
        <v>43</v>
      </c>
      <c r="AP270" t="s">
        <v>44</v>
      </c>
      <c r="AQ270" t="s">
        <v>45</v>
      </c>
      <c r="AR270" t="s">
        <v>46</v>
      </c>
      <c r="AS270" t="s">
        <v>47</v>
      </c>
      <c r="AT270" t="s">
        <v>48</v>
      </c>
      <c r="AU270" t="s">
        <v>49</v>
      </c>
      <c r="AV270" t="s">
        <v>50</v>
      </c>
      <c r="AW270" t="s">
        <v>51</v>
      </c>
      <c r="AX270" t="s">
        <v>52</v>
      </c>
      <c r="AY270" t="s">
        <v>53</v>
      </c>
      <c r="AZ270" t="s">
        <v>54</v>
      </c>
      <c r="BA270" t="s">
        <v>55</v>
      </c>
      <c r="BB270" t="s">
        <v>56</v>
      </c>
      <c r="BC270" t="s">
        <v>57</v>
      </c>
      <c r="BD270" t="s">
        <v>58</v>
      </c>
      <c r="BE270" t="s">
        <v>59</v>
      </c>
      <c r="BF270" t="s">
        <v>60</v>
      </c>
      <c r="BG270" t="s">
        <v>61</v>
      </c>
      <c r="BH270" t="s">
        <v>62</v>
      </c>
      <c r="BI270" t="s">
        <v>63</v>
      </c>
    </row>
    <row r="271" spans="1:61">
      <c r="A271" t="s">
        <v>620</v>
      </c>
      <c r="G271" s="6">
        <f>G257/100</f>
        <v>0.92362927935170869</v>
      </c>
      <c r="H271" s="6">
        <f t="shared" ref="H271:BF271" si="0">H257/100</f>
        <v>0.92911189542703343</v>
      </c>
      <c r="I271" s="6">
        <f t="shared" si="0"/>
        <v>0.91099544808228305</v>
      </c>
      <c r="J271" s="6">
        <f t="shared" si="0"/>
        <v>0.92518556715620548</v>
      </c>
      <c r="K271" s="6">
        <f t="shared" si="0"/>
        <v>0.93401157632038878</v>
      </c>
      <c r="L271" s="6">
        <f t="shared" si="0"/>
        <v>0.93421344014031438</v>
      </c>
      <c r="M271" s="6">
        <f t="shared" si="0"/>
        <v>0.93461653106794307</v>
      </c>
      <c r="N271" s="6">
        <f t="shared" si="0"/>
        <v>0.92359252582209972</v>
      </c>
      <c r="O271" s="6">
        <f t="shared" si="0"/>
        <v>0.91015971424832676</v>
      </c>
      <c r="P271" s="6">
        <f t="shared" si="0"/>
        <v>0.91523845015119154</v>
      </c>
      <c r="Q271" s="6">
        <f t="shared" si="0"/>
        <v>0.90574042493874596</v>
      </c>
      <c r="R271" s="6">
        <f t="shared" si="0"/>
        <v>0.93089806444926537</v>
      </c>
      <c r="S271" s="6">
        <f t="shared" si="0"/>
        <v>0.95130786860185812</v>
      </c>
      <c r="T271" s="6">
        <f t="shared" si="0"/>
        <v>0.94640486168018978</v>
      </c>
      <c r="U271" s="6">
        <f t="shared" si="0"/>
        <v>0.93827282116232458</v>
      </c>
      <c r="V271" s="6">
        <f t="shared" si="0"/>
        <v>0.92611057457657042</v>
      </c>
      <c r="W271" s="6">
        <f t="shared" si="0"/>
        <v>0.94467873634147703</v>
      </c>
      <c r="X271" s="6">
        <f t="shared" si="0"/>
        <v>0.92763317468312123</v>
      </c>
      <c r="Y271" s="6">
        <f t="shared" si="0"/>
        <v>0.94013295084118131</v>
      </c>
      <c r="Z271" s="6">
        <f t="shared" si="0"/>
        <v>0.92847082873687758</v>
      </c>
      <c r="AA271" s="6">
        <f t="shared" si="0"/>
        <v>0.949870259876472</v>
      </c>
      <c r="AB271" s="6">
        <f t="shared" si="0"/>
        <v>0.95427008948338876</v>
      </c>
      <c r="AC271" s="6">
        <f t="shared" si="0"/>
        <v>0.9313002993552757</v>
      </c>
      <c r="AD271" s="6">
        <f t="shared" si="0"/>
        <v>0.79967111277728331</v>
      </c>
      <c r="AE271" s="6">
        <f t="shared" si="0"/>
        <v>0.84061735932236237</v>
      </c>
      <c r="AF271" s="6">
        <f t="shared" si="0"/>
        <v>0.87135158127101109</v>
      </c>
      <c r="AG271" s="6">
        <f t="shared" si="0"/>
        <v>0.81059824783130263</v>
      </c>
      <c r="AH271" s="6">
        <f t="shared" si="0"/>
        <v>0.76649292027946492</v>
      </c>
      <c r="AI271" s="6">
        <f t="shared" si="0"/>
        <v>0.80092952198850598</v>
      </c>
      <c r="AJ271" s="6">
        <f t="shared" si="0"/>
        <v>0.80882533858858741</v>
      </c>
      <c r="AK271" s="6">
        <f t="shared" si="0"/>
        <v>0.79978964173803913</v>
      </c>
      <c r="AL271" s="6">
        <f t="shared" si="0"/>
        <v>0.78556527756713579</v>
      </c>
      <c r="AM271" s="6">
        <f t="shared" si="0"/>
        <v>0.77206858904726883</v>
      </c>
      <c r="AN271" s="6">
        <f t="shared" si="0"/>
        <v>0.76650725576419165</v>
      </c>
      <c r="AO271" s="6">
        <f t="shared" si="0"/>
        <v>0.80908988878758437</v>
      </c>
      <c r="AP271" s="6">
        <f t="shared" si="0"/>
        <v>0.78900439423753899</v>
      </c>
      <c r="AQ271" s="6">
        <f t="shared" si="0"/>
        <v>0.71690811219546657</v>
      </c>
      <c r="AR271" s="6">
        <f t="shared" si="0"/>
        <v>0.81453622226115174</v>
      </c>
      <c r="AS271" s="6">
        <f t="shared" si="0"/>
        <v>0.86140396848811496</v>
      </c>
      <c r="AT271" s="6">
        <f t="shared" si="0"/>
        <v>0.8324373824470237</v>
      </c>
      <c r="AU271" s="6">
        <f t="shared" si="0"/>
        <v>0.80299470955361163</v>
      </c>
      <c r="AV271" s="6">
        <f t="shared" si="0"/>
        <v>0.82365863631084513</v>
      </c>
      <c r="AW271" s="6">
        <f t="shared" si="0"/>
        <v>0.83679429033679553</v>
      </c>
      <c r="AX271" s="6">
        <f t="shared" si="0"/>
        <v>0.87958287137461122</v>
      </c>
      <c r="AY271" s="6">
        <f t="shared" si="0"/>
        <v>0.92573312324375467</v>
      </c>
      <c r="AZ271" s="6"/>
      <c r="BA271" s="6">
        <f t="shared" si="0"/>
        <v>0.93828000724128369</v>
      </c>
      <c r="BB271" s="6">
        <f t="shared" si="0"/>
        <v>0.95898372881910543</v>
      </c>
      <c r="BC271" s="6">
        <f t="shared" si="0"/>
        <v>0.93418898492627722</v>
      </c>
      <c r="BD271" s="6">
        <f t="shared" si="0"/>
        <v>0.67175251253239665</v>
      </c>
      <c r="BE271" s="6">
        <f t="shared" si="0"/>
        <v>0.9876372950325254</v>
      </c>
      <c r="BF271" s="6">
        <f t="shared" si="0"/>
        <v>0.97667861358494112</v>
      </c>
      <c r="BG271" s="6"/>
      <c r="BH271" s="6"/>
      <c r="BI271" s="6"/>
    </row>
    <row r="272" spans="1:61">
      <c r="A272" t="s">
        <v>621</v>
      </c>
      <c r="P272" s="6">
        <f>S10/100</f>
        <v>0.80301172152523959</v>
      </c>
      <c r="Q272" s="6">
        <f t="shared" ref="Q272:AY272" si="1">T10/100</f>
        <v>0.82202939020846399</v>
      </c>
      <c r="R272" s="6">
        <f t="shared" si="1"/>
        <v>0.81841299509351051</v>
      </c>
      <c r="S272" s="6"/>
      <c r="T272" s="6">
        <f t="shared" si="1"/>
        <v>0.88028712330216619</v>
      </c>
      <c r="U272" s="6">
        <f t="shared" si="1"/>
        <v>0.86794417689799208</v>
      </c>
      <c r="V272" s="6"/>
      <c r="W272" s="6"/>
      <c r="X272" s="6"/>
      <c r="Y272" s="6"/>
      <c r="Z272" s="6"/>
      <c r="AA272" s="6"/>
      <c r="AB272" s="6"/>
      <c r="AC272" s="6"/>
      <c r="AD272" s="6"/>
      <c r="AE272" s="6">
        <f t="shared" si="1"/>
        <v>0.51839720443586246</v>
      </c>
      <c r="AF272" s="6"/>
      <c r="AG272" s="6">
        <f t="shared" si="1"/>
        <v>0.62083032045537312</v>
      </c>
      <c r="AH272" s="6">
        <f t="shared" si="1"/>
        <v>0.60721107302670785</v>
      </c>
      <c r="AI272" s="6">
        <f t="shared" si="1"/>
        <v>0.61073424533585496</v>
      </c>
      <c r="AJ272" s="6"/>
      <c r="AK272" s="6"/>
      <c r="AL272" s="6"/>
      <c r="AM272" s="6"/>
      <c r="AN272" s="6">
        <f t="shared" si="1"/>
        <v>0.76450955333701254</v>
      </c>
      <c r="AO272" s="6">
        <f t="shared" si="1"/>
        <v>0.80870817024911845</v>
      </c>
      <c r="AP272" s="6">
        <f t="shared" si="1"/>
        <v>0.84701426862964158</v>
      </c>
      <c r="AQ272" s="6">
        <f t="shared" si="1"/>
        <v>0.83958634674279342</v>
      </c>
      <c r="AR272" s="6">
        <f t="shared" si="1"/>
        <v>0.81731069705850445</v>
      </c>
      <c r="AS272" s="6"/>
      <c r="AT272" s="6">
        <f t="shared" si="1"/>
        <v>0.82574006367487951</v>
      </c>
      <c r="AU272" s="6">
        <f t="shared" si="1"/>
        <v>0.75649222468299437</v>
      </c>
      <c r="AV272" s="6">
        <f t="shared" si="1"/>
        <v>0.84309317503015702</v>
      </c>
      <c r="AW272" s="6">
        <f t="shared" si="1"/>
        <v>0.79851908362316149</v>
      </c>
      <c r="AX272" s="6">
        <f t="shared" si="1"/>
        <v>0.79834189777726605</v>
      </c>
      <c r="AY272" s="6">
        <f t="shared" si="1"/>
        <v>0.79558542145262845</v>
      </c>
      <c r="AZ272" s="6">
        <f t="shared" ref="AZ272" si="2">BC10/100</f>
        <v>0.81868494441466266</v>
      </c>
      <c r="BA272" s="6">
        <f t="shared" ref="BA272" si="3">BD10/100</f>
        <v>0.81763294886001103</v>
      </c>
      <c r="BB272" s="6">
        <f t="shared" ref="BB272" si="4">BE10/100</f>
        <v>0.71050204576664644</v>
      </c>
      <c r="BC272" s="6">
        <f t="shared" ref="BC272" si="5">BF10/100</f>
        <v>0.73250317865242054</v>
      </c>
      <c r="BD272" s="6">
        <f t="shared" ref="BD272" si="6">BG10/100</f>
        <v>0.69970062924846144</v>
      </c>
      <c r="BE272" s="6">
        <f t="shared" ref="BE272" si="7">BH10/100</f>
        <v>0.73258673090514081</v>
      </c>
      <c r="BF272" s="6"/>
      <c r="BG272" s="6"/>
      <c r="BH272" s="6"/>
      <c r="BI272" s="6"/>
    </row>
  </sheetData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workbookViewId="0"/>
  </sheetViews>
  <sheetFormatPr defaultRowHeight="12.75"/>
  <cols>
    <col min="1" max="1" width="65" bestFit="1" customWidth="1"/>
    <col min="35" max="35" width="6.7109375" bestFit="1" customWidth="1"/>
  </cols>
  <sheetData>
    <row r="1" spans="1:35">
      <c r="A1" t="s">
        <v>597</v>
      </c>
      <c r="C1" t="s">
        <v>598</v>
      </c>
      <c r="D1" t="s">
        <v>599</v>
      </c>
      <c r="E1" t="s">
        <v>36</v>
      </c>
      <c r="F1" t="s">
        <v>37</v>
      </c>
      <c r="G1" t="s">
        <v>38</v>
      </c>
      <c r="H1" t="s">
        <v>39</v>
      </c>
      <c r="I1" t="s">
        <v>40</v>
      </c>
      <c r="J1" t="s">
        <v>41</v>
      </c>
      <c r="K1" t="s">
        <v>42</v>
      </c>
      <c r="L1" t="s">
        <v>43</v>
      </c>
      <c r="M1" t="s">
        <v>44</v>
      </c>
      <c r="N1" t="s">
        <v>45</v>
      </c>
      <c r="O1" t="s">
        <v>46</v>
      </c>
      <c r="P1" t="s">
        <v>47</v>
      </c>
      <c r="Q1" t="s">
        <v>48</v>
      </c>
      <c r="R1" t="s">
        <v>49</v>
      </c>
      <c r="S1" t="s">
        <v>50</v>
      </c>
      <c r="T1" t="s">
        <v>51</v>
      </c>
      <c r="U1" t="s">
        <v>52</v>
      </c>
      <c r="V1" t="s">
        <v>53</v>
      </c>
      <c r="W1" t="s">
        <v>54</v>
      </c>
      <c r="X1" t="s">
        <v>55</v>
      </c>
      <c r="Y1" t="s">
        <v>56</v>
      </c>
      <c r="Z1" t="s">
        <v>57</v>
      </c>
      <c r="AA1" t="s">
        <v>58</v>
      </c>
      <c r="AB1" t="s">
        <v>59</v>
      </c>
      <c r="AC1" t="s">
        <v>60</v>
      </c>
      <c r="AD1" t="s">
        <v>61</v>
      </c>
      <c r="AE1" t="s">
        <v>62</v>
      </c>
      <c r="AF1" t="s">
        <v>63</v>
      </c>
      <c r="AG1" s="5">
        <v>42887</v>
      </c>
    </row>
    <row r="2" spans="1:35">
      <c r="A2" t="s">
        <v>600</v>
      </c>
      <c r="B2" t="s">
        <v>601</v>
      </c>
      <c r="C2" t="s">
        <v>602</v>
      </c>
      <c r="E2">
        <v>5.6640296E-2</v>
      </c>
      <c r="F2">
        <v>7.1702063999999996E-2</v>
      </c>
      <c r="G2">
        <v>8.8114488000000005E-2</v>
      </c>
      <c r="H2">
        <v>0.10931250000000001</v>
      </c>
      <c r="I2">
        <v>0.14504793599999999</v>
      </c>
      <c r="J2">
        <v>0.24817449999999999</v>
      </c>
      <c r="K2">
        <v>0.43108210000000002</v>
      </c>
      <c r="L2">
        <v>0.68518794000000005</v>
      </c>
      <c r="M2">
        <v>0.68042677500000004</v>
      </c>
      <c r="N2">
        <v>0.79483293499999996</v>
      </c>
      <c r="O2">
        <v>0.88979823300000005</v>
      </c>
      <c r="P2">
        <v>0.91177641799999998</v>
      </c>
      <c r="Q2">
        <v>0.95888499000000005</v>
      </c>
      <c r="R2">
        <v>1.905095376</v>
      </c>
      <c r="S2">
        <v>2.37458006</v>
      </c>
      <c r="T2">
        <v>2.9786731799999999</v>
      </c>
      <c r="U2">
        <v>3.0686426899999999</v>
      </c>
      <c r="V2">
        <v>3.2299468</v>
      </c>
      <c r="W2">
        <v>3.39279675</v>
      </c>
      <c r="X2">
        <v>3.3069596899999998</v>
      </c>
      <c r="Y2">
        <v>3.3658304299999999</v>
      </c>
      <c r="Z2">
        <v>3.9940678049999998</v>
      </c>
      <c r="AA2">
        <v>6.5852336109999996</v>
      </c>
      <c r="AB2">
        <v>6.5923109560000004</v>
      </c>
      <c r="AC2">
        <v>9.6776680000000006</v>
      </c>
      <c r="AD2">
        <v>9.1046118020000009</v>
      </c>
      <c r="AE2">
        <v>8.7082044659999998</v>
      </c>
      <c r="AF2">
        <v>13.40969175</v>
      </c>
      <c r="AG2">
        <v>13.87911525</v>
      </c>
    </row>
    <row r="3" spans="1:35">
      <c r="A3" t="s">
        <v>603</v>
      </c>
      <c r="B3" t="s">
        <v>601</v>
      </c>
      <c r="C3" t="s">
        <v>602</v>
      </c>
      <c r="E3">
        <v>4.4466210576434698E-2</v>
      </c>
      <c r="F3">
        <v>6.3620380438295293E-2</v>
      </c>
      <c r="G3">
        <v>7.7745383965463002E-2</v>
      </c>
      <c r="H3">
        <v>9.6309372311354002E-2</v>
      </c>
      <c r="I3">
        <v>0.12684489903637799</v>
      </c>
      <c r="J3">
        <v>0.21025719964926801</v>
      </c>
      <c r="K3">
        <v>0.26825945834479198</v>
      </c>
      <c r="L3">
        <v>0.60589187578945602</v>
      </c>
      <c r="M3">
        <v>0.67236758714989697</v>
      </c>
      <c r="N3">
        <v>0.74279724894460897</v>
      </c>
      <c r="O3">
        <v>0.828218404592857</v>
      </c>
      <c r="P3">
        <v>0.89673187654020103</v>
      </c>
      <c r="Q3">
        <v>0.92124484907762905</v>
      </c>
      <c r="R3">
        <v>1.50325783648306</v>
      </c>
      <c r="S3">
        <v>2.2506684882003301</v>
      </c>
      <c r="T3">
        <v>2.8010176527017898</v>
      </c>
      <c r="U3">
        <v>3.0872428588009702</v>
      </c>
      <c r="V3">
        <v>3.15875858670847</v>
      </c>
      <c r="W3">
        <v>3.2863024726738201</v>
      </c>
      <c r="X3">
        <v>3.39247997349002</v>
      </c>
      <c r="Y3">
        <v>3.3107731795357598</v>
      </c>
      <c r="Z3">
        <v>3.9394753150734401</v>
      </c>
      <c r="AA3">
        <v>6.7714492026522803</v>
      </c>
      <c r="AB3">
        <v>6.5698678667203696</v>
      </c>
      <c r="AC3">
        <v>9.1905782258548001</v>
      </c>
      <c r="AD3">
        <v>9.5459659136782307</v>
      </c>
      <c r="AE3">
        <v>8.7923145056882799</v>
      </c>
      <c r="AF3">
        <v>12.867378301388401</v>
      </c>
      <c r="AG3">
        <v>13.8009833842526</v>
      </c>
    </row>
    <row r="4" spans="1:35">
      <c r="A4" t="s">
        <v>604</v>
      </c>
      <c r="B4" t="s">
        <v>601</v>
      </c>
      <c r="C4" t="s">
        <v>602</v>
      </c>
      <c r="E4">
        <v>4.3099999999999999E-2</v>
      </c>
      <c r="F4">
        <v>5.04E-2</v>
      </c>
      <c r="G4">
        <v>6.1600000000000002E-2</v>
      </c>
      <c r="H4">
        <v>7.9500000000000001E-2</v>
      </c>
      <c r="I4">
        <v>0.1056</v>
      </c>
      <c r="J4">
        <v>0.17</v>
      </c>
      <c r="K4">
        <v>0.28999999999999998</v>
      </c>
      <c r="L4">
        <v>0.47649999999999998</v>
      </c>
      <c r="M4">
        <v>0.50429999999999997</v>
      </c>
      <c r="N4">
        <v>0.5645</v>
      </c>
      <c r="O4">
        <v>0.64829999999999999</v>
      </c>
      <c r="P4">
        <v>0.69979999999999998</v>
      </c>
      <c r="Q4">
        <v>0.76300000000000001</v>
      </c>
      <c r="R4">
        <v>1.4013</v>
      </c>
      <c r="S4">
        <v>1.5980000000000001</v>
      </c>
      <c r="T4">
        <v>1.9179999999999999</v>
      </c>
      <c r="U4">
        <v>2.1469999999999998</v>
      </c>
      <c r="V4">
        <v>2.1469999999999998</v>
      </c>
      <c r="W4">
        <v>2.1469999999999998</v>
      </c>
      <c r="X4">
        <v>2.1469999999999998</v>
      </c>
      <c r="Y4">
        <v>2.1469999999999998</v>
      </c>
      <c r="Z4">
        <v>2.5935000000000001</v>
      </c>
      <c r="AA4">
        <v>4.2892999999999999</v>
      </c>
      <c r="AB4">
        <v>4.2892999999999999</v>
      </c>
      <c r="AC4">
        <v>6.2842000000000002</v>
      </c>
      <c r="AD4">
        <v>6.2842000000000002</v>
      </c>
      <c r="AE4">
        <v>6.2842000000000002</v>
      </c>
      <c r="AF4">
        <v>9.9749999999999996</v>
      </c>
      <c r="AG4">
        <v>9.9749999999999996</v>
      </c>
      <c r="AI4" s="6">
        <f>AE4/N4-1</f>
        <v>10.132329495128433</v>
      </c>
    </row>
    <row r="5" spans="1:35">
      <c r="A5" t="s">
        <v>605</v>
      </c>
      <c r="B5" t="s">
        <v>601</v>
      </c>
      <c r="C5" t="s">
        <v>602</v>
      </c>
      <c r="E5">
        <v>3.4691666666666697E-2</v>
      </c>
      <c r="F5">
        <v>4.68916666666667E-2</v>
      </c>
      <c r="G5">
        <v>5.6825000000000001E-2</v>
      </c>
      <c r="H5">
        <v>6.8383333333333296E-2</v>
      </c>
      <c r="I5">
        <v>9.0841666666666696E-2</v>
      </c>
      <c r="J5">
        <v>0.14685833333333301</v>
      </c>
      <c r="K5">
        <v>0.17684166666666701</v>
      </c>
      <c r="L5">
        <v>0.41735</v>
      </c>
      <c r="M5">
        <v>0.48863333333333298</v>
      </c>
      <c r="N5">
        <v>0.54756666666666698</v>
      </c>
      <c r="O5">
        <v>0.60572499999999996</v>
      </c>
      <c r="P5">
        <v>0.67996666666666705</v>
      </c>
      <c r="Q5">
        <v>0.72365833333333296</v>
      </c>
      <c r="R5">
        <v>1.1609499999999999</v>
      </c>
      <c r="S5">
        <v>1.6069583333333299</v>
      </c>
      <c r="T5">
        <v>1.89133333333333</v>
      </c>
      <c r="U5">
        <v>2.08975</v>
      </c>
      <c r="V5">
        <v>2.1469999999999998</v>
      </c>
      <c r="W5">
        <v>2.1469999999999998</v>
      </c>
      <c r="X5">
        <v>2.1469999999999998</v>
      </c>
      <c r="Y5">
        <v>2.1469999999999998</v>
      </c>
      <c r="Z5">
        <v>2.5820603174603201</v>
      </c>
      <c r="AA5">
        <v>4.2892999999999999</v>
      </c>
      <c r="AB5">
        <v>4.2892999999999999</v>
      </c>
      <c r="AC5">
        <v>6.0479618416666696</v>
      </c>
      <c r="AD5">
        <v>6.2842000000000002</v>
      </c>
      <c r="AE5">
        <v>6.2842000000000002</v>
      </c>
      <c r="AF5">
        <v>9.2573444444416708</v>
      </c>
      <c r="AG5">
        <v>9.9749999999999996</v>
      </c>
    </row>
    <row r="6" spans="1:35">
      <c r="A6" t="s">
        <v>606</v>
      </c>
      <c r="B6" t="s">
        <v>607</v>
      </c>
      <c r="C6" t="s">
        <v>602</v>
      </c>
      <c r="E6">
        <v>4262.2794099063904</v>
      </c>
      <c r="F6">
        <v>3047.7468431563302</v>
      </c>
      <c r="G6">
        <v>2730.27902518462</v>
      </c>
      <c r="H6">
        <v>2455.7976913480102</v>
      </c>
      <c r="I6">
        <v>2164.17087322419</v>
      </c>
      <c r="J6">
        <v>1558.52985009596</v>
      </c>
      <c r="K6">
        <v>1253.51559409215</v>
      </c>
      <c r="L6">
        <v>564.45717136432597</v>
      </c>
      <c r="M6">
        <v>486.94577790762003</v>
      </c>
      <c r="N6">
        <v>462.13292537583601</v>
      </c>
      <c r="O6">
        <v>442.63333705904398</v>
      </c>
      <c r="P6">
        <v>415.48726341327301</v>
      </c>
      <c r="Q6">
        <v>408.00509640551797</v>
      </c>
      <c r="R6">
        <v>273.48422956101501</v>
      </c>
      <c r="S6">
        <v>184.45142334585901</v>
      </c>
      <c r="T6">
        <v>151.15255011734899</v>
      </c>
      <c r="U6">
        <v>132.245591810679</v>
      </c>
      <c r="V6">
        <v>126.843053353228</v>
      </c>
      <c r="W6">
        <v>121.266823658565</v>
      </c>
      <c r="X6">
        <v>117.859073354144</v>
      </c>
      <c r="Y6">
        <v>123.56966125418199</v>
      </c>
      <c r="Z6">
        <v>100</v>
      </c>
      <c r="AA6">
        <v>58.563000377500799</v>
      </c>
      <c r="AB6">
        <v>60.3066266621232</v>
      </c>
      <c r="AC6">
        <v>43.906888806019701</v>
      </c>
      <c r="AD6">
        <v>42.924306058427</v>
      </c>
      <c r="AE6">
        <v>48.524415181948797</v>
      </c>
      <c r="AF6">
        <v>35.282773397809997</v>
      </c>
      <c r="AG6">
        <v>31.467234366860001</v>
      </c>
    </row>
    <row r="7" spans="1:35">
      <c r="A7" t="s">
        <v>608</v>
      </c>
      <c r="B7" t="s">
        <v>607</v>
      </c>
      <c r="C7" t="s">
        <v>602</v>
      </c>
      <c r="E7">
        <v>39.172909747908101</v>
      </c>
      <c r="F7">
        <v>34.5668934811711</v>
      </c>
      <c r="G7">
        <v>37.044269094030803</v>
      </c>
      <c r="H7">
        <v>38.603667213963902</v>
      </c>
      <c r="I7">
        <v>40.6107590346883</v>
      </c>
      <c r="J7">
        <v>39.262897859982701</v>
      </c>
      <c r="K7">
        <v>48.616154367566701</v>
      </c>
      <c r="L7">
        <v>40.3134856134524</v>
      </c>
      <c r="M7">
        <v>51.488753572596799</v>
      </c>
      <c r="N7">
        <v>63.392175226008298</v>
      </c>
      <c r="O7">
        <v>72.344505789660005</v>
      </c>
      <c r="P7">
        <v>75.428571417738496</v>
      </c>
      <c r="Q7">
        <v>80.364352825897299</v>
      </c>
      <c r="R7">
        <v>63.502708717194203</v>
      </c>
      <c r="S7">
        <v>55.022311289101999</v>
      </c>
      <c r="T7">
        <v>53.162585378213599</v>
      </c>
      <c r="U7">
        <v>52.155386873467201</v>
      </c>
      <c r="V7">
        <v>55.218110415275397</v>
      </c>
      <c r="W7">
        <v>60.586071450240901</v>
      </c>
      <c r="X7">
        <v>74.126078498554804</v>
      </c>
      <c r="Y7">
        <v>98.054817092569607</v>
      </c>
      <c r="Z7" t="s">
        <v>609</v>
      </c>
      <c r="AA7" t="s">
        <v>609</v>
      </c>
      <c r="AB7" t="s">
        <v>609</v>
      </c>
      <c r="AC7" t="s">
        <v>609</v>
      </c>
      <c r="AD7" t="s">
        <v>609</v>
      </c>
      <c r="AE7" t="s">
        <v>609</v>
      </c>
      <c r="AF7" t="s">
        <v>609</v>
      </c>
      <c r="AG7" t="s">
        <v>609</v>
      </c>
    </row>
    <row r="9" spans="1:35">
      <c r="Z9" s="9"/>
      <c r="AA9" s="9"/>
      <c r="AB9" s="9"/>
      <c r="AC9" s="9"/>
      <c r="AD9" s="9"/>
      <c r="AE9" s="9"/>
    </row>
  </sheetData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2"/>
  <sheetViews>
    <sheetView topLeftCell="A46" workbookViewId="0">
      <selection activeCell="A60" sqref="A60"/>
    </sheetView>
  </sheetViews>
  <sheetFormatPr defaultColWidth="9.140625" defaultRowHeight="12.75"/>
  <cols>
    <col min="1" max="4" width="9.140625" style="18"/>
    <col min="5" max="7" width="10.5703125" style="18" bestFit="1" customWidth="1"/>
    <col min="8" max="9" width="11.5703125" style="18" bestFit="1" customWidth="1"/>
    <col min="10" max="11" width="14.28515625" style="18" bestFit="1" customWidth="1"/>
    <col min="12" max="12" width="11.5703125" style="18" bestFit="1" customWidth="1"/>
    <col min="13" max="13" width="14.85546875" style="18" bestFit="1" customWidth="1"/>
    <col min="14" max="16384" width="9.140625" style="18"/>
  </cols>
  <sheetData>
    <row r="1" spans="1:15">
      <c r="I1" s="307" t="s">
        <v>638</v>
      </c>
      <c r="J1" s="307"/>
      <c r="K1" s="307"/>
    </row>
    <row r="2" spans="1:15">
      <c r="C2" s="16"/>
      <c r="D2" s="16"/>
      <c r="E2" s="16"/>
      <c r="F2" s="16"/>
      <c r="G2" s="16" t="s">
        <v>624</v>
      </c>
      <c r="H2" s="16"/>
      <c r="I2" s="16" t="s">
        <v>625</v>
      </c>
      <c r="J2" s="16" t="s">
        <v>626</v>
      </c>
      <c r="K2" s="16"/>
      <c r="L2" s="16" t="s">
        <v>635</v>
      </c>
      <c r="M2" s="16"/>
    </row>
    <row r="3" spans="1:15">
      <c r="C3" s="16"/>
      <c r="D3" s="16"/>
      <c r="E3" s="16" t="s">
        <v>627</v>
      </c>
      <c r="F3" s="16"/>
      <c r="G3" s="16" t="s">
        <v>628</v>
      </c>
      <c r="H3" s="16"/>
      <c r="I3" s="16"/>
      <c r="J3" s="16"/>
      <c r="K3" s="16"/>
      <c r="L3" s="16" t="s">
        <v>636</v>
      </c>
      <c r="M3" s="16"/>
    </row>
    <row r="4" spans="1:15">
      <c r="C4" s="16" t="s">
        <v>629</v>
      </c>
      <c r="D4" s="16"/>
      <c r="E4" s="16" t="s">
        <v>630</v>
      </c>
      <c r="F4" s="16" t="s">
        <v>631</v>
      </c>
      <c r="G4" s="16" t="s">
        <v>630</v>
      </c>
      <c r="H4" s="16" t="s">
        <v>631</v>
      </c>
      <c r="I4" s="17" t="s">
        <v>632</v>
      </c>
      <c r="J4" s="16" t="s">
        <v>633</v>
      </c>
      <c r="K4" s="16" t="s">
        <v>634</v>
      </c>
      <c r="L4" s="16" t="s">
        <v>630</v>
      </c>
      <c r="M4" s="16" t="s">
        <v>637</v>
      </c>
    </row>
    <row r="5" spans="1:15">
      <c r="A5" s="19">
        <v>41275</v>
      </c>
      <c r="B5" s="61"/>
      <c r="C5" s="61" t="s">
        <v>622</v>
      </c>
      <c r="D5" s="61" t="s">
        <v>623</v>
      </c>
      <c r="E5" s="43">
        <v>1</v>
      </c>
      <c r="F5" s="43">
        <v>1</v>
      </c>
      <c r="G5" s="43">
        <v>4.2892999999999999</v>
      </c>
      <c r="H5" s="43">
        <v>4.3</v>
      </c>
      <c r="I5" s="61"/>
      <c r="J5" s="61"/>
      <c r="K5" s="61"/>
      <c r="L5" s="16"/>
      <c r="M5" s="16"/>
    </row>
    <row r="6" spans="1:15">
      <c r="A6" s="19">
        <v>41306</v>
      </c>
      <c r="B6" s="60"/>
      <c r="C6" s="60" t="s">
        <v>622</v>
      </c>
      <c r="D6" s="60" t="s">
        <v>623</v>
      </c>
      <c r="E6" s="43">
        <v>1</v>
      </c>
      <c r="F6" s="43">
        <v>1</v>
      </c>
      <c r="G6" s="43">
        <v>6.2842000000000002</v>
      </c>
      <c r="H6" s="43">
        <v>6.3</v>
      </c>
      <c r="I6" s="60"/>
      <c r="J6" s="60"/>
      <c r="K6" s="60"/>
      <c r="L6" s="16"/>
      <c r="M6" s="16"/>
    </row>
    <row r="7" spans="1:15">
      <c r="A7" s="19">
        <v>41334</v>
      </c>
      <c r="B7" s="59"/>
      <c r="C7" s="59" t="s">
        <v>622</v>
      </c>
      <c r="D7" s="59" t="s">
        <v>623</v>
      </c>
      <c r="E7" s="43">
        <v>1</v>
      </c>
      <c r="F7" s="43">
        <v>1</v>
      </c>
      <c r="G7" s="43">
        <v>6.2842000000000002</v>
      </c>
      <c r="H7" s="43">
        <v>6.3</v>
      </c>
      <c r="I7" s="59"/>
      <c r="J7" s="59"/>
      <c r="K7" s="59"/>
      <c r="L7" s="16"/>
      <c r="M7" s="16"/>
    </row>
    <row r="8" spans="1:15">
      <c r="A8" s="19">
        <v>41365</v>
      </c>
      <c r="B8" s="58"/>
      <c r="C8" s="58" t="s">
        <v>622</v>
      </c>
      <c r="D8" s="58" t="s">
        <v>623</v>
      </c>
      <c r="E8" s="43">
        <v>1</v>
      </c>
      <c r="F8" s="43">
        <v>1</v>
      </c>
      <c r="G8" s="43">
        <v>6.2842000000000002</v>
      </c>
      <c r="H8" s="43">
        <v>6.3</v>
      </c>
      <c r="I8" s="58"/>
      <c r="J8" s="58"/>
      <c r="K8" s="58"/>
      <c r="L8" s="16"/>
      <c r="M8" s="16"/>
    </row>
    <row r="9" spans="1:15">
      <c r="A9" s="19">
        <v>41395</v>
      </c>
      <c r="B9" s="57"/>
      <c r="C9" s="57" t="s">
        <v>622</v>
      </c>
      <c r="D9" s="57" t="s">
        <v>623</v>
      </c>
      <c r="E9" s="43">
        <v>1</v>
      </c>
      <c r="F9" s="43">
        <v>1</v>
      </c>
      <c r="G9" s="43">
        <v>6.2842000000000002</v>
      </c>
      <c r="H9" s="43">
        <v>6.3</v>
      </c>
      <c r="I9" s="57"/>
      <c r="J9" s="57"/>
      <c r="K9" s="57"/>
      <c r="L9" s="16"/>
      <c r="M9" s="16"/>
    </row>
    <row r="10" spans="1:15">
      <c r="A10" s="19">
        <v>41426</v>
      </c>
      <c r="B10" s="56"/>
      <c r="C10" s="56" t="s">
        <v>622</v>
      </c>
      <c r="D10" s="56" t="s">
        <v>623</v>
      </c>
      <c r="E10" s="43">
        <v>1</v>
      </c>
      <c r="F10" s="43">
        <v>1</v>
      </c>
      <c r="G10" s="43">
        <v>6.2842000000000002</v>
      </c>
      <c r="H10" s="43">
        <v>6.3</v>
      </c>
      <c r="I10" s="56"/>
      <c r="J10" s="56"/>
      <c r="K10" s="16"/>
      <c r="L10" s="16"/>
      <c r="M10" s="16"/>
    </row>
    <row r="11" spans="1:15">
      <c r="A11" s="19">
        <v>41456</v>
      </c>
      <c r="B11" s="55"/>
      <c r="C11" s="55" t="s">
        <v>622</v>
      </c>
      <c r="D11" s="55" t="s">
        <v>623</v>
      </c>
      <c r="E11" s="43">
        <v>1</v>
      </c>
      <c r="F11" s="43">
        <v>1</v>
      </c>
      <c r="G11" s="43">
        <v>6.2842000000000002</v>
      </c>
      <c r="H11" s="43">
        <v>6.3</v>
      </c>
      <c r="I11" s="55"/>
      <c r="J11" s="55"/>
      <c r="K11" s="55"/>
      <c r="L11" s="16"/>
      <c r="M11" s="16"/>
    </row>
    <row r="12" spans="1:15">
      <c r="A12" s="19">
        <v>41487</v>
      </c>
      <c r="B12" s="54"/>
      <c r="C12" s="54" t="s">
        <v>622</v>
      </c>
      <c r="D12" s="54" t="s">
        <v>623</v>
      </c>
      <c r="E12" s="43">
        <v>1</v>
      </c>
      <c r="F12" s="43">
        <v>1</v>
      </c>
      <c r="G12" s="43">
        <v>6.2842000000000002</v>
      </c>
      <c r="H12" s="43">
        <v>6.3</v>
      </c>
      <c r="I12" s="54"/>
      <c r="J12" s="54"/>
      <c r="K12" s="54"/>
      <c r="L12" s="16"/>
      <c r="M12" s="16"/>
    </row>
    <row r="13" spans="1:15">
      <c r="A13" s="19">
        <v>41518</v>
      </c>
      <c r="B13" s="53"/>
      <c r="C13" s="53" t="s">
        <v>622</v>
      </c>
      <c r="D13" s="53" t="s">
        <v>623</v>
      </c>
      <c r="E13" s="43">
        <v>1</v>
      </c>
      <c r="F13" s="43">
        <v>1</v>
      </c>
      <c r="G13" s="43">
        <v>6.2842000000000002</v>
      </c>
      <c r="H13" s="43">
        <v>6.3</v>
      </c>
      <c r="I13" s="53"/>
      <c r="J13" s="53"/>
      <c r="K13" s="53"/>
      <c r="L13" s="16"/>
      <c r="M13" s="16"/>
    </row>
    <row r="14" spans="1:15">
      <c r="A14" s="19">
        <v>41548</v>
      </c>
      <c r="B14" s="52"/>
      <c r="C14" s="52" t="s">
        <v>622</v>
      </c>
      <c r="D14" s="52" t="s">
        <v>623</v>
      </c>
      <c r="E14" s="43">
        <v>1</v>
      </c>
      <c r="F14" s="43">
        <v>1</v>
      </c>
      <c r="G14" s="43">
        <v>6.2842000000000002</v>
      </c>
      <c r="H14" s="43">
        <v>6.3</v>
      </c>
      <c r="I14" s="52"/>
      <c r="J14" s="52"/>
      <c r="K14" s="52"/>
      <c r="L14" s="16"/>
      <c r="M14" s="16"/>
    </row>
    <row r="15" spans="1:15">
      <c r="A15" s="19">
        <v>41579</v>
      </c>
      <c r="B15" s="51"/>
      <c r="C15" s="51" t="s">
        <v>622</v>
      </c>
      <c r="D15" s="51" t="s">
        <v>623</v>
      </c>
      <c r="E15" s="43">
        <v>1</v>
      </c>
      <c r="F15" s="43">
        <v>1</v>
      </c>
      <c r="G15" s="43">
        <v>6.2842000000000002</v>
      </c>
      <c r="H15" s="43">
        <v>6.3</v>
      </c>
      <c r="I15" s="51"/>
      <c r="J15" s="51"/>
      <c r="K15" s="51"/>
      <c r="L15" s="16"/>
      <c r="M15" s="16"/>
    </row>
    <row r="16" spans="1:15">
      <c r="A16" s="19">
        <v>41609</v>
      </c>
      <c r="B16" s="50"/>
      <c r="C16" s="50" t="s">
        <v>622</v>
      </c>
      <c r="D16" s="50" t="s">
        <v>623</v>
      </c>
      <c r="E16" s="43">
        <v>1</v>
      </c>
      <c r="F16" s="43">
        <v>1</v>
      </c>
      <c r="G16" s="43">
        <v>6.2842000000000002</v>
      </c>
      <c r="H16" s="43">
        <v>6.3</v>
      </c>
      <c r="I16" s="50"/>
      <c r="J16" s="50"/>
      <c r="K16" s="50"/>
      <c r="O16" s="24"/>
    </row>
    <row r="17" spans="1:15">
      <c r="A17" s="19">
        <v>41640</v>
      </c>
      <c r="B17" s="49"/>
      <c r="C17" s="49" t="s">
        <v>622</v>
      </c>
      <c r="D17" s="49" t="s">
        <v>623</v>
      </c>
      <c r="E17" s="43">
        <v>1</v>
      </c>
      <c r="F17" s="43">
        <v>1</v>
      </c>
      <c r="G17" s="43">
        <v>6.2842000000000002</v>
      </c>
      <c r="H17" s="43">
        <v>6.3</v>
      </c>
      <c r="I17" s="43"/>
      <c r="J17" s="43"/>
      <c r="K17" s="43"/>
      <c r="O17" s="24"/>
    </row>
    <row r="18" spans="1:15">
      <c r="A18" s="19">
        <v>41671</v>
      </c>
      <c r="B18" s="48"/>
      <c r="C18" s="48" t="s">
        <v>622</v>
      </c>
      <c r="D18" s="48" t="s">
        <v>623</v>
      </c>
      <c r="E18" s="43">
        <v>1</v>
      </c>
      <c r="F18" s="43">
        <v>1</v>
      </c>
      <c r="G18" s="43">
        <v>6.2842000000000002</v>
      </c>
      <c r="H18" s="43">
        <v>6.3</v>
      </c>
      <c r="I18" s="43"/>
      <c r="J18" s="43"/>
      <c r="K18" s="43"/>
      <c r="L18" s="21"/>
      <c r="M18" s="21"/>
      <c r="O18" s="24"/>
    </row>
    <row r="19" spans="1:15">
      <c r="A19" s="19">
        <v>41699</v>
      </c>
      <c r="B19" s="47"/>
      <c r="C19" s="47" t="s">
        <v>622</v>
      </c>
      <c r="D19" s="47" t="s">
        <v>623</v>
      </c>
      <c r="E19" s="43">
        <v>1</v>
      </c>
      <c r="F19" s="43">
        <v>1</v>
      </c>
      <c r="G19" s="43">
        <v>6.2842000000000002</v>
      </c>
      <c r="H19" s="43">
        <v>6.3</v>
      </c>
      <c r="I19" s="43"/>
      <c r="J19" s="43"/>
      <c r="K19" s="43"/>
      <c r="O19" s="24"/>
    </row>
    <row r="20" spans="1:15">
      <c r="A20" s="19">
        <v>41730</v>
      </c>
      <c r="B20" s="46"/>
      <c r="C20" s="46" t="s">
        <v>622</v>
      </c>
      <c r="D20" s="46" t="s">
        <v>623</v>
      </c>
      <c r="E20" s="43">
        <v>1</v>
      </c>
      <c r="F20" s="43">
        <v>1</v>
      </c>
      <c r="G20" s="43">
        <v>6.2842000000000002</v>
      </c>
      <c r="H20" s="43">
        <v>6.3</v>
      </c>
      <c r="I20" s="43"/>
      <c r="J20" s="43"/>
      <c r="K20" s="43"/>
      <c r="O20" s="24"/>
    </row>
    <row r="21" spans="1:15">
      <c r="A21" s="19">
        <v>41760</v>
      </c>
      <c r="B21" s="45"/>
      <c r="C21" s="45" t="s">
        <v>622</v>
      </c>
      <c r="D21" s="45" t="s">
        <v>623</v>
      </c>
      <c r="E21" s="43">
        <v>1</v>
      </c>
      <c r="F21" s="43">
        <v>1</v>
      </c>
      <c r="G21" s="43">
        <v>6.2842000000000002</v>
      </c>
      <c r="H21" s="43">
        <v>6.3</v>
      </c>
      <c r="I21" s="20"/>
      <c r="J21" s="20"/>
      <c r="K21" s="20"/>
      <c r="O21" s="24"/>
    </row>
    <row r="22" spans="1:15">
      <c r="A22" s="19">
        <v>41791</v>
      </c>
      <c r="B22" s="44"/>
      <c r="C22" s="44" t="s">
        <v>622</v>
      </c>
      <c r="D22" s="44" t="s">
        <v>623</v>
      </c>
      <c r="E22" s="43">
        <v>1</v>
      </c>
      <c r="F22" s="43">
        <v>1</v>
      </c>
      <c r="G22" s="43">
        <v>6.2842000000000002</v>
      </c>
      <c r="H22" s="43">
        <v>6.3</v>
      </c>
      <c r="I22" s="20"/>
      <c r="J22" s="20"/>
      <c r="K22" s="20"/>
      <c r="O22" s="24"/>
    </row>
    <row r="23" spans="1:15">
      <c r="A23" s="19">
        <v>41821</v>
      </c>
      <c r="B23" s="42"/>
      <c r="C23" s="42" t="s">
        <v>622</v>
      </c>
      <c r="D23" s="42" t="s">
        <v>623</v>
      </c>
      <c r="E23" s="43">
        <v>1</v>
      </c>
      <c r="F23" s="43">
        <v>1</v>
      </c>
      <c r="G23" s="43">
        <v>6.2842000000000002</v>
      </c>
      <c r="H23" s="43">
        <v>6.3</v>
      </c>
      <c r="I23" s="20"/>
      <c r="J23" s="20"/>
      <c r="K23" s="20"/>
      <c r="O23" s="24"/>
    </row>
    <row r="24" spans="1:15">
      <c r="A24" s="19">
        <v>41852</v>
      </c>
      <c r="B24" s="41"/>
      <c r="C24" s="41" t="s">
        <v>622</v>
      </c>
      <c r="D24" s="41" t="s">
        <v>623</v>
      </c>
      <c r="E24" s="15">
        <v>1</v>
      </c>
      <c r="F24" s="15">
        <v>1</v>
      </c>
      <c r="G24" s="15">
        <v>6.2842000000000002</v>
      </c>
      <c r="H24" s="15">
        <v>6.3</v>
      </c>
      <c r="I24" s="15">
        <v>11.5</v>
      </c>
      <c r="J24" s="15">
        <v>49.846899999999998</v>
      </c>
      <c r="K24" s="15">
        <v>49.971899999999998</v>
      </c>
      <c r="O24" s="24"/>
    </row>
    <row r="25" spans="1:15">
      <c r="A25" s="19">
        <v>41883</v>
      </c>
      <c r="B25" s="40"/>
      <c r="C25" s="40" t="s">
        <v>622</v>
      </c>
      <c r="D25" s="40" t="s">
        <v>623</v>
      </c>
      <c r="E25" s="15">
        <v>1</v>
      </c>
      <c r="F25" s="15">
        <v>1</v>
      </c>
      <c r="G25" s="15">
        <v>6.2842000000000002</v>
      </c>
      <c r="H25" s="15">
        <v>6.3</v>
      </c>
      <c r="I25" s="15">
        <v>12</v>
      </c>
      <c r="J25" s="15">
        <v>49.860700000000001</v>
      </c>
      <c r="K25" s="15">
        <v>49.985700000000001</v>
      </c>
      <c r="O25" s="24">
        <f t="shared" ref="O25:O42" si="0">K25/K24-1</f>
        <v>2.7615519922208343E-4</v>
      </c>
    </row>
    <row r="26" spans="1:15">
      <c r="A26" s="19">
        <v>41913</v>
      </c>
      <c r="B26" s="22"/>
      <c r="C26" s="22" t="s">
        <v>622</v>
      </c>
      <c r="D26" s="22" t="s">
        <v>623</v>
      </c>
      <c r="E26" s="23">
        <v>1</v>
      </c>
      <c r="F26" s="23">
        <v>1</v>
      </c>
      <c r="G26" s="23">
        <v>6.2842000000000002</v>
      </c>
      <c r="H26" s="23">
        <v>6.3</v>
      </c>
      <c r="I26" s="23">
        <v>12</v>
      </c>
      <c r="J26" s="23">
        <v>49.843600000000002</v>
      </c>
      <c r="K26" s="23">
        <v>49.968600000000002</v>
      </c>
      <c r="L26" s="20"/>
      <c r="M26" s="20"/>
      <c r="O26" s="24">
        <f t="shared" si="0"/>
        <v>-3.4209783998218057E-4</v>
      </c>
    </row>
    <row r="27" spans="1:15">
      <c r="A27" s="19">
        <v>41944</v>
      </c>
      <c r="B27" s="19"/>
      <c r="C27" s="22" t="s">
        <v>622</v>
      </c>
      <c r="D27" s="22" t="s">
        <v>623</v>
      </c>
      <c r="E27" s="23">
        <v>1</v>
      </c>
      <c r="F27" s="23">
        <v>1</v>
      </c>
      <c r="G27" s="23">
        <v>6.2842000000000002</v>
      </c>
      <c r="H27" s="23">
        <v>6.3</v>
      </c>
      <c r="I27" s="23">
        <v>12</v>
      </c>
      <c r="J27" s="23">
        <v>49.859000000000002</v>
      </c>
      <c r="K27" s="23">
        <v>49.984000000000002</v>
      </c>
      <c r="L27" s="20"/>
      <c r="M27" s="20"/>
      <c r="O27" s="24">
        <f t="shared" si="0"/>
        <v>3.0819354554667555E-4</v>
      </c>
    </row>
    <row r="28" spans="1:15">
      <c r="A28" s="19">
        <v>41974</v>
      </c>
      <c r="B28" s="19"/>
      <c r="C28" s="22" t="s">
        <v>622</v>
      </c>
      <c r="D28" s="22" t="s">
        <v>623</v>
      </c>
      <c r="E28" s="23">
        <v>1</v>
      </c>
      <c r="F28" s="23">
        <v>1</v>
      </c>
      <c r="G28" s="23">
        <v>6.2842000000000002</v>
      </c>
      <c r="H28" s="23">
        <v>6.3</v>
      </c>
      <c r="I28" s="23">
        <v>12</v>
      </c>
      <c r="J28" s="23">
        <v>49.863300000000002</v>
      </c>
      <c r="K28" s="23">
        <v>49.988300000000002</v>
      </c>
      <c r="L28" s="20"/>
      <c r="M28" s="20"/>
      <c r="O28" s="24">
        <f t="shared" si="0"/>
        <v>8.6027528809262677E-5</v>
      </c>
    </row>
    <row r="29" spans="1:15">
      <c r="A29" s="19">
        <v>42005</v>
      </c>
      <c r="B29" s="39"/>
      <c r="C29" s="39" t="s">
        <v>622</v>
      </c>
      <c r="D29" s="39" t="s">
        <v>623</v>
      </c>
      <c r="E29" s="15">
        <v>1</v>
      </c>
      <c r="F29" s="15">
        <v>1</v>
      </c>
      <c r="G29" s="15">
        <v>6.2842000000000002</v>
      </c>
      <c r="H29" s="15">
        <v>6.3</v>
      </c>
      <c r="I29" s="15">
        <v>12</v>
      </c>
      <c r="J29" s="15">
        <v>51.969799999999999</v>
      </c>
      <c r="K29" s="15">
        <v>52.100099999999998</v>
      </c>
      <c r="L29" s="20"/>
      <c r="M29" s="20"/>
      <c r="O29" s="24">
        <f t="shared" si="0"/>
        <v>4.2245885537215644E-2</v>
      </c>
    </row>
    <row r="30" spans="1:15">
      <c r="A30" s="19">
        <v>42036</v>
      </c>
      <c r="B30" s="38"/>
      <c r="C30" s="38" t="s">
        <v>622</v>
      </c>
      <c r="D30" s="38" t="s">
        <v>623</v>
      </c>
      <c r="E30" s="15">
        <v>1</v>
      </c>
      <c r="F30" s="15">
        <v>1</v>
      </c>
      <c r="G30" s="15">
        <v>6.2842000000000002</v>
      </c>
      <c r="H30" s="15">
        <v>6.3</v>
      </c>
      <c r="I30" s="15">
        <v>12</v>
      </c>
      <c r="J30" s="15">
        <v>176.18129999999999</v>
      </c>
      <c r="K30" s="15">
        <v>176.62289999999999</v>
      </c>
      <c r="L30" s="15">
        <v>51.970999999999997</v>
      </c>
      <c r="M30" s="15">
        <v>52.101300000000002</v>
      </c>
      <c r="O30" s="24">
        <f t="shared" si="0"/>
        <v>2.3900683491970263</v>
      </c>
    </row>
    <row r="31" spans="1:15">
      <c r="A31" s="19">
        <v>42064</v>
      </c>
      <c r="B31" s="37"/>
      <c r="C31" s="37" t="s">
        <v>622</v>
      </c>
      <c r="D31" s="37" t="s">
        <v>623</v>
      </c>
      <c r="E31" s="15">
        <v>1</v>
      </c>
      <c r="F31" s="15">
        <v>1</v>
      </c>
      <c r="G31" s="15">
        <v>6.2842000000000002</v>
      </c>
      <c r="H31" s="15">
        <v>6.3</v>
      </c>
      <c r="I31" s="15">
        <v>12</v>
      </c>
      <c r="J31" s="15">
        <v>192.47130000000001</v>
      </c>
      <c r="K31" s="15">
        <v>192.9537</v>
      </c>
      <c r="L31" s="15">
        <v>51.970999999999997</v>
      </c>
      <c r="M31" s="15">
        <v>52.101300000000002</v>
      </c>
      <c r="O31" s="24">
        <f t="shared" si="0"/>
        <v>9.2461396568621623E-2</v>
      </c>
    </row>
    <row r="32" spans="1:15">
      <c r="A32" s="19">
        <v>42095</v>
      </c>
      <c r="B32" s="36"/>
      <c r="C32" s="36" t="s">
        <v>622</v>
      </c>
      <c r="D32" s="36" t="s">
        <v>623</v>
      </c>
      <c r="E32" s="15">
        <v>1</v>
      </c>
      <c r="F32" s="15">
        <v>1</v>
      </c>
      <c r="G32" s="15">
        <v>6.2842000000000002</v>
      </c>
      <c r="H32" s="15">
        <v>6.3</v>
      </c>
      <c r="I32" s="15">
        <v>12</v>
      </c>
      <c r="J32" s="23">
        <v>197.81989999999999</v>
      </c>
      <c r="K32" s="15">
        <v>198.31569999999999</v>
      </c>
      <c r="L32" s="15">
        <v>51.970999999999997</v>
      </c>
      <c r="M32" s="15">
        <v>52.101300000000002</v>
      </c>
      <c r="O32" s="24">
        <f t="shared" si="0"/>
        <v>2.7789049911973729E-2</v>
      </c>
    </row>
    <row r="33" spans="1:15">
      <c r="A33" s="19">
        <v>42125</v>
      </c>
      <c r="B33" s="35"/>
      <c r="C33" s="35" t="s">
        <v>622</v>
      </c>
      <c r="D33" s="35" t="s">
        <v>623</v>
      </c>
      <c r="E33" s="15">
        <v>1</v>
      </c>
      <c r="F33" s="15">
        <v>1</v>
      </c>
      <c r="G33" s="15">
        <v>6.2842000000000002</v>
      </c>
      <c r="H33" s="15">
        <v>6.3</v>
      </c>
      <c r="I33" s="15">
        <v>12</v>
      </c>
      <c r="J33" s="23">
        <v>198.51509999999999</v>
      </c>
      <c r="K33" s="15">
        <v>199.0127</v>
      </c>
      <c r="L33" s="15">
        <v>51.970999999999997</v>
      </c>
      <c r="M33" s="15">
        <v>52.101300000000002</v>
      </c>
      <c r="O33" s="24">
        <f t="shared" si="0"/>
        <v>3.5145981886457456E-3</v>
      </c>
    </row>
    <row r="34" spans="1:15">
      <c r="A34" s="19">
        <v>42156</v>
      </c>
      <c r="B34" s="34"/>
      <c r="C34" s="34" t="s">
        <v>622</v>
      </c>
      <c r="D34" s="34" t="s">
        <v>623</v>
      </c>
      <c r="E34" s="15">
        <v>1</v>
      </c>
      <c r="F34" s="15">
        <v>1</v>
      </c>
      <c r="G34" s="15">
        <v>6.2842000000000002</v>
      </c>
      <c r="H34" s="15">
        <v>6.3</v>
      </c>
      <c r="I34" s="15">
        <v>12.8</v>
      </c>
      <c r="J34" s="23">
        <v>196.8047</v>
      </c>
      <c r="K34" s="23">
        <v>197.298</v>
      </c>
      <c r="L34" s="23">
        <v>51.970999999999997</v>
      </c>
      <c r="M34" s="15">
        <v>52.101300000000002</v>
      </c>
      <c r="O34" s="24">
        <f t="shared" si="0"/>
        <v>-8.616033047137206E-3</v>
      </c>
    </row>
    <row r="35" spans="1:15">
      <c r="A35" s="19">
        <v>42186</v>
      </c>
      <c r="B35" s="33"/>
      <c r="C35" s="33" t="s">
        <v>622</v>
      </c>
      <c r="D35" s="33" t="s">
        <v>623</v>
      </c>
      <c r="E35" s="15">
        <v>1</v>
      </c>
      <c r="F35" s="15">
        <v>1</v>
      </c>
      <c r="G35" s="15">
        <v>6.2842000000000002</v>
      </c>
      <c r="H35" s="15">
        <v>6.3</v>
      </c>
      <c r="I35" s="15">
        <v>12.8</v>
      </c>
      <c r="J35" s="15">
        <v>197.29300000000001</v>
      </c>
      <c r="K35" s="23">
        <v>197.78749999999999</v>
      </c>
      <c r="L35" s="23">
        <v>51.970999999999997</v>
      </c>
      <c r="M35" s="23">
        <v>52.101300000000002</v>
      </c>
      <c r="O35" s="24">
        <f t="shared" si="0"/>
        <v>2.4810185607557766E-3</v>
      </c>
    </row>
    <row r="36" spans="1:15">
      <c r="A36" s="19">
        <v>42217</v>
      </c>
      <c r="B36" s="32"/>
      <c r="C36" s="32" t="s">
        <v>622</v>
      </c>
      <c r="D36" s="32" t="s">
        <v>623</v>
      </c>
      <c r="E36" s="15">
        <v>1</v>
      </c>
      <c r="F36" s="15">
        <v>1</v>
      </c>
      <c r="G36" s="15">
        <v>6.2842000000000002</v>
      </c>
      <c r="H36" s="15">
        <v>6.3</v>
      </c>
      <c r="I36" s="15">
        <v>12.8</v>
      </c>
      <c r="J36" s="15">
        <v>199.15809999999999</v>
      </c>
      <c r="K36" s="23">
        <v>199.65729999999999</v>
      </c>
      <c r="L36" s="23">
        <v>51.970999999999997</v>
      </c>
      <c r="M36" s="23">
        <v>52.101300000000002</v>
      </c>
      <c r="O36" s="24">
        <f t="shared" si="0"/>
        <v>9.4535802313089334E-3</v>
      </c>
    </row>
    <row r="37" spans="1:15">
      <c r="A37" s="19">
        <v>42248</v>
      </c>
      <c r="B37" s="31"/>
      <c r="C37" s="31" t="s">
        <v>622</v>
      </c>
      <c r="D37" s="31" t="s">
        <v>623</v>
      </c>
      <c r="E37" s="15">
        <v>1</v>
      </c>
      <c r="F37" s="15">
        <v>1</v>
      </c>
      <c r="G37" s="15">
        <v>6.2842000000000002</v>
      </c>
      <c r="H37" s="15">
        <v>6.3</v>
      </c>
      <c r="I37" s="15">
        <v>13.5</v>
      </c>
      <c r="J37" s="15">
        <v>198.92179999999999</v>
      </c>
      <c r="K37" s="23">
        <v>199.4204</v>
      </c>
      <c r="L37" s="23">
        <v>51.970999999999997</v>
      </c>
      <c r="M37" s="23">
        <v>52.101300000000002</v>
      </c>
      <c r="O37" s="24">
        <f t="shared" si="0"/>
        <v>-1.1865331245087818E-3</v>
      </c>
    </row>
    <row r="38" spans="1:15">
      <c r="A38" s="19">
        <v>42278</v>
      </c>
      <c r="B38" s="30"/>
      <c r="C38" s="30" t="s">
        <v>622</v>
      </c>
      <c r="D38" s="30" t="s">
        <v>623</v>
      </c>
      <c r="E38" s="15">
        <v>1</v>
      </c>
      <c r="F38" s="15">
        <v>1</v>
      </c>
      <c r="G38" s="15">
        <v>6.2842000000000002</v>
      </c>
      <c r="H38" s="15">
        <v>6.3</v>
      </c>
      <c r="I38" s="15">
        <v>13.5</v>
      </c>
      <c r="J38" s="15">
        <v>199.02780000000001</v>
      </c>
      <c r="K38" s="23">
        <v>199.52670000000001</v>
      </c>
      <c r="L38" s="23">
        <v>51.970999999999997</v>
      </c>
      <c r="M38" s="23">
        <v>52.101300000000002</v>
      </c>
      <c r="O38" s="24">
        <f t="shared" si="0"/>
        <v>5.3304476372528775E-4</v>
      </c>
    </row>
    <row r="39" spans="1:15">
      <c r="A39" s="19">
        <v>42309</v>
      </c>
      <c r="B39" s="29"/>
      <c r="C39" s="29" t="s">
        <v>622</v>
      </c>
      <c r="D39" s="29" t="s">
        <v>623</v>
      </c>
      <c r="E39" s="15">
        <v>1</v>
      </c>
      <c r="F39" s="15">
        <v>1</v>
      </c>
      <c r="G39" s="15">
        <v>6.2842000000000002</v>
      </c>
      <c r="H39" s="15">
        <v>6.3</v>
      </c>
      <c r="I39" s="15">
        <v>13.5</v>
      </c>
      <c r="J39" s="15">
        <v>199.04050000000001</v>
      </c>
      <c r="K39" s="23">
        <v>199.5394</v>
      </c>
      <c r="L39" s="23">
        <v>51.970999999999997</v>
      </c>
      <c r="M39" s="23">
        <v>52.101300000000002</v>
      </c>
      <c r="O39" s="24">
        <f t="shared" si="0"/>
        <v>6.3650629213984899E-5</v>
      </c>
    </row>
    <row r="40" spans="1:15">
      <c r="A40" s="19">
        <v>42339</v>
      </c>
      <c r="B40" s="27"/>
      <c r="C40" s="27" t="s">
        <v>622</v>
      </c>
      <c r="D40" s="27" t="s">
        <v>623</v>
      </c>
      <c r="E40" s="15">
        <v>1</v>
      </c>
      <c r="F40" s="15">
        <v>1</v>
      </c>
      <c r="G40" s="15">
        <v>6.2842000000000002</v>
      </c>
      <c r="H40" s="15">
        <v>6.3</v>
      </c>
      <c r="I40" s="15">
        <v>13.5</v>
      </c>
      <c r="J40" s="15">
        <v>198.20179999999999</v>
      </c>
      <c r="K40" s="23">
        <v>198.6986</v>
      </c>
      <c r="L40" s="23">
        <v>51.970999999999997</v>
      </c>
      <c r="M40" s="23">
        <v>52.101300000000002</v>
      </c>
      <c r="N40" s="28"/>
      <c r="O40" s="24">
        <f t="shared" si="0"/>
        <v>-4.213704160682008E-3</v>
      </c>
    </row>
    <row r="41" spans="1:15">
      <c r="A41" s="19">
        <v>42370</v>
      </c>
      <c r="B41" s="22"/>
      <c r="C41" s="22" t="s">
        <v>622</v>
      </c>
      <c r="D41" s="22" t="s">
        <v>623</v>
      </c>
      <c r="E41" s="23">
        <v>1</v>
      </c>
      <c r="F41" s="23">
        <v>1</v>
      </c>
      <c r="G41" s="23">
        <v>6.2842000000000002</v>
      </c>
      <c r="H41" s="23">
        <v>6.3</v>
      </c>
      <c r="I41" s="23">
        <v>13.5</v>
      </c>
      <c r="J41" s="23">
        <v>199.01070000000001</v>
      </c>
      <c r="K41" s="23">
        <v>199.5095</v>
      </c>
      <c r="L41" s="23">
        <v>51.970999999999997</v>
      </c>
      <c r="M41" s="23">
        <v>52.101300000000002</v>
      </c>
      <c r="O41" s="24">
        <f t="shared" si="0"/>
        <v>4.0810554276677902E-3</v>
      </c>
    </row>
    <row r="42" spans="1:15">
      <c r="A42" s="19">
        <v>42401</v>
      </c>
      <c r="B42" s="22"/>
      <c r="C42" s="22" t="s">
        <v>622</v>
      </c>
      <c r="D42" s="22" t="s">
        <v>623</v>
      </c>
      <c r="E42" s="23">
        <v>1</v>
      </c>
      <c r="F42" s="23">
        <v>1</v>
      </c>
      <c r="G42" s="23">
        <v>6.2842000000000002</v>
      </c>
      <c r="H42" s="23">
        <v>6.3</v>
      </c>
      <c r="I42" s="23">
        <v>13.5</v>
      </c>
      <c r="J42" s="23">
        <v>204.87459999999999</v>
      </c>
      <c r="K42" s="23">
        <v>205.38810000000001</v>
      </c>
      <c r="L42" s="23">
        <v>51.970999999999997</v>
      </c>
      <c r="M42" s="23">
        <v>52.101300000000002</v>
      </c>
      <c r="O42" s="24">
        <f t="shared" si="0"/>
        <v>2.946526355887813E-2</v>
      </c>
    </row>
    <row r="43" spans="1:15">
      <c r="A43" s="19">
        <v>42430</v>
      </c>
      <c r="B43" s="22"/>
      <c r="C43" s="22" t="s">
        <v>622</v>
      </c>
      <c r="D43" s="22" t="s">
        <v>623</v>
      </c>
      <c r="E43" s="26">
        <v>1</v>
      </c>
      <c r="F43" s="26">
        <v>1</v>
      </c>
      <c r="G43" s="26">
        <v>9.9749999999999996</v>
      </c>
      <c r="H43" s="26">
        <v>10</v>
      </c>
      <c r="I43" s="26">
        <v>13.5</v>
      </c>
      <c r="J43" s="26">
        <v>272.23</v>
      </c>
      <c r="K43" s="26">
        <v>272.91230000000002</v>
      </c>
      <c r="L43" s="20"/>
      <c r="M43" s="20"/>
      <c r="O43" s="24">
        <f t="shared" ref="O43:O60" si="1">K43/K42-1</f>
        <v>0.32876393520364622</v>
      </c>
    </row>
    <row r="44" spans="1:15">
      <c r="A44" s="19">
        <v>42461</v>
      </c>
      <c r="B44" s="22"/>
      <c r="C44" s="22" t="s">
        <v>622</v>
      </c>
      <c r="D44" s="22" t="s">
        <v>623</v>
      </c>
      <c r="E44" s="26">
        <v>1</v>
      </c>
      <c r="F44" s="26">
        <v>1</v>
      </c>
      <c r="G44" s="26">
        <v>9.9749999999999996</v>
      </c>
      <c r="H44" s="26">
        <v>10</v>
      </c>
      <c r="I44" s="26">
        <v>13.5</v>
      </c>
      <c r="J44" s="26">
        <v>377.43279999999999</v>
      </c>
      <c r="K44" s="26">
        <v>378.37880000000001</v>
      </c>
      <c r="L44" s="20"/>
      <c r="M44" s="20"/>
      <c r="O44" s="24">
        <f t="shared" si="1"/>
        <v>0.38644832057770939</v>
      </c>
    </row>
    <row r="45" spans="1:15">
      <c r="A45" s="19">
        <v>42491</v>
      </c>
      <c r="B45" s="22"/>
      <c r="C45" s="22" t="s">
        <v>622</v>
      </c>
      <c r="D45" s="22" t="s">
        <v>623</v>
      </c>
      <c r="E45" s="26">
        <v>1</v>
      </c>
      <c r="F45" s="26">
        <v>1</v>
      </c>
      <c r="G45" s="26">
        <v>9.9749999999999996</v>
      </c>
      <c r="H45" s="26">
        <v>10</v>
      </c>
      <c r="I45" s="26">
        <v>13.5</v>
      </c>
      <c r="J45" s="26">
        <v>529.68799999999999</v>
      </c>
      <c r="K45" s="26">
        <v>531.01559999999995</v>
      </c>
      <c r="L45" s="20"/>
      <c r="M45" s="20"/>
      <c r="O45" s="24">
        <f t="shared" si="1"/>
        <v>0.40339680764355701</v>
      </c>
    </row>
    <row r="46" spans="1:15">
      <c r="A46" s="19">
        <v>42522</v>
      </c>
      <c r="B46" s="22"/>
      <c r="C46" s="22" t="s">
        <v>622</v>
      </c>
      <c r="D46" s="22" t="s">
        <v>623</v>
      </c>
      <c r="E46" s="26">
        <v>1</v>
      </c>
      <c r="F46" s="26">
        <v>1</v>
      </c>
      <c r="G46" s="26">
        <v>9.9749999999999996</v>
      </c>
      <c r="H46" s="26">
        <v>10</v>
      </c>
      <c r="I46" s="26">
        <v>13.5</v>
      </c>
      <c r="J46" s="26">
        <v>626.77250000000004</v>
      </c>
      <c r="K46" s="26">
        <v>628.34339999999997</v>
      </c>
      <c r="L46" s="20"/>
      <c r="M46" s="20"/>
      <c r="O46" s="24">
        <f t="shared" si="1"/>
        <v>0.18328614074614769</v>
      </c>
    </row>
    <row r="47" spans="1:15">
      <c r="A47" s="19">
        <v>42552</v>
      </c>
      <c r="B47" s="22"/>
      <c r="C47" s="22" t="s">
        <v>622</v>
      </c>
      <c r="D47" s="22" t="s">
        <v>623</v>
      </c>
      <c r="E47" s="26">
        <v>1</v>
      </c>
      <c r="F47" s="26">
        <v>1</v>
      </c>
      <c r="G47" s="26">
        <v>9.9749999999999996</v>
      </c>
      <c r="H47" s="26">
        <v>10</v>
      </c>
      <c r="I47" s="26">
        <v>13.5</v>
      </c>
      <c r="J47" s="26">
        <v>643.48099999999999</v>
      </c>
      <c r="K47" s="26">
        <v>645.09379999999999</v>
      </c>
      <c r="L47" s="20"/>
      <c r="M47" s="20"/>
      <c r="O47" s="24">
        <f t="shared" si="1"/>
        <v>2.6658034444222656E-2</v>
      </c>
    </row>
    <row r="48" spans="1:15">
      <c r="A48" s="19">
        <v>42583</v>
      </c>
      <c r="B48" s="22"/>
      <c r="C48" s="22" t="s">
        <v>622</v>
      </c>
      <c r="D48" s="22" t="s">
        <v>623</v>
      </c>
      <c r="E48" s="26">
        <v>1</v>
      </c>
      <c r="F48" s="26">
        <v>1</v>
      </c>
      <c r="G48" s="26">
        <v>9.9749999999999996</v>
      </c>
      <c r="H48" s="26">
        <v>10</v>
      </c>
      <c r="I48" s="26">
        <v>13.5</v>
      </c>
      <c r="J48" s="26">
        <v>643.76559999999995</v>
      </c>
      <c r="K48" s="26">
        <v>645.37909999999999</v>
      </c>
      <c r="L48" s="20"/>
      <c r="M48" s="20"/>
      <c r="O48" s="24">
        <f t="shared" si="1"/>
        <v>4.422612649508384E-4</v>
      </c>
    </row>
    <row r="49" spans="1:16">
      <c r="A49" s="19">
        <v>42614</v>
      </c>
      <c r="B49" s="22"/>
      <c r="C49" s="22" t="s">
        <v>622</v>
      </c>
      <c r="D49" s="22" t="s">
        <v>623</v>
      </c>
      <c r="E49" s="26">
        <v>1</v>
      </c>
      <c r="F49" s="26">
        <v>1</v>
      </c>
      <c r="G49" s="26">
        <v>9.9749999999999996</v>
      </c>
      <c r="H49" s="26">
        <v>10</v>
      </c>
      <c r="I49" s="26">
        <v>13.5</v>
      </c>
      <c r="J49" s="26">
        <v>657.23800000000006</v>
      </c>
      <c r="K49" s="26">
        <v>658.88530000000003</v>
      </c>
      <c r="L49" s="20"/>
      <c r="M49" s="23"/>
      <c r="N49" s="22"/>
      <c r="O49" s="24">
        <f t="shared" si="1"/>
        <v>2.0927544756252692E-2</v>
      </c>
    </row>
    <row r="50" spans="1:16">
      <c r="A50" s="19">
        <v>42644</v>
      </c>
      <c r="B50" s="22"/>
      <c r="C50" s="22" t="s">
        <v>622</v>
      </c>
      <c r="D50" s="22" t="s">
        <v>623</v>
      </c>
      <c r="E50" s="26">
        <v>1</v>
      </c>
      <c r="F50" s="26">
        <v>1</v>
      </c>
      <c r="G50" s="26">
        <v>9.9749999999999996</v>
      </c>
      <c r="H50" s="26">
        <v>10</v>
      </c>
      <c r="I50" s="26">
        <v>13.5</v>
      </c>
      <c r="J50" s="26">
        <v>657.44730000000004</v>
      </c>
      <c r="K50" s="26">
        <v>659.0951</v>
      </c>
      <c r="L50" s="20"/>
      <c r="M50" s="20"/>
      <c r="O50" s="24">
        <f t="shared" si="1"/>
        <v>3.1841657417452929E-4</v>
      </c>
    </row>
    <row r="51" spans="1:16">
      <c r="A51" s="19">
        <v>42675</v>
      </c>
      <c r="B51" s="22"/>
      <c r="C51" s="22" t="s">
        <v>622</v>
      </c>
      <c r="D51" s="22" t="s">
        <v>623</v>
      </c>
      <c r="E51" s="26">
        <v>1</v>
      </c>
      <c r="F51" s="26">
        <v>1</v>
      </c>
      <c r="G51" s="26">
        <v>9.9749999999999996</v>
      </c>
      <c r="H51" s="26">
        <v>10</v>
      </c>
      <c r="I51" s="26">
        <v>13.5</v>
      </c>
      <c r="J51" s="26">
        <v>662.20939999999996</v>
      </c>
      <c r="K51" s="26">
        <v>663.8691</v>
      </c>
      <c r="L51" s="20"/>
      <c r="M51" s="20"/>
      <c r="O51" s="24">
        <f t="shared" si="1"/>
        <v>7.2432642876574249E-3</v>
      </c>
    </row>
    <row r="52" spans="1:16">
      <c r="A52" s="19">
        <v>42705</v>
      </c>
      <c r="B52" s="22"/>
      <c r="C52" s="22" t="s">
        <v>622</v>
      </c>
      <c r="D52" s="22" t="s">
        <v>623</v>
      </c>
      <c r="E52" s="26">
        <v>1</v>
      </c>
      <c r="F52" s="26">
        <v>1</v>
      </c>
      <c r="G52" s="26">
        <v>9.9749999999999996</v>
      </c>
      <c r="H52" s="26">
        <v>10</v>
      </c>
      <c r="I52" s="26">
        <v>13.5</v>
      </c>
      <c r="J52" s="26">
        <v>672.07719999999995</v>
      </c>
      <c r="K52" s="26">
        <v>673.76170000000002</v>
      </c>
      <c r="L52" s="20"/>
      <c r="M52" s="20"/>
      <c r="O52" s="24">
        <f t="shared" si="1"/>
        <v>1.49014316225895E-2</v>
      </c>
    </row>
    <row r="53" spans="1:16">
      <c r="A53" s="19">
        <v>42736</v>
      </c>
      <c r="B53" s="22"/>
      <c r="C53" s="22" t="s">
        <v>622</v>
      </c>
      <c r="D53" s="22" t="s">
        <v>623</v>
      </c>
      <c r="E53" s="26">
        <v>1</v>
      </c>
      <c r="F53" s="26">
        <v>1</v>
      </c>
      <c r="G53" s="26">
        <v>9.9749999999999996</v>
      </c>
      <c r="H53" s="26">
        <v>10</v>
      </c>
      <c r="I53" s="26">
        <v>13.5</v>
      </c>
      <c r="J53" s="26">
        <v>688.13779999999997</v>
      </c>
      <c r="K53" s="26">
        <v>689.86249999999995</v>
      </c>
      <c r="L53" s="20"/>
      <c r="M53" s="20"/>
      <c r="O53" s="24">
        <f t="shared" si="1"/>
        <v>2.38968762991425E-2</v>
      </c>
    </row>
    <row r="54" spans="1:16">
      <c r="A54" s="19">
        <v>42767</v>
      </c>
      <c r="B54" s="22"/>
      <c r="C54" s="22" t="s">
        <v>622</v>
      </c>
      <c r="D54" s="22" t="s">
        <v>623</v>
      </c>
      <c r="E54" s="26">
        <v>1</v>
      </c>
      <c r="F54" s="26">
        <v>1</v>
      </c>
      <c r="G54" s="26">
        <v>9.9749999999999996</v>
      </c>
      <c r="H54" s="26">
        <v>10</v>
      </c>
      <c r="I54" s="26">
        <v>13.5</v>
      </c>
      <c r="J54" s="26">
        <v>698.16629999999998</v>
      </c>
      <c r="K54" s="26">
        <v>699.91610000000003</v>
      </c>
      <c r="L54" s="20"/>
      <c r="M54" s="20"/>
      <c r="O54" s="24">
        <f t="shared" si="1"/>
        <v>1.4573338889996235E-2</v>
      </c>
    </row>
    <row r="55" spans="1:16">
      <c r="A55" s="19">
        <v>42795</v>
      </c>
      <c r="B55" s="22"/>
      <c r="C55" s="22" t="s">
        <v>622</v>
      </c>
      <c r="D55" s="22" t="s">
        <v>623</v>
      </c>
      <c r="E55" s="26">
        <v>1</v>
      </c>
      <c r="F55" s="26">
        <v>1</v>
      </c>
      <c r="G55" s="26">
        <v>9.9749999999999996</v>
      </c>
      <c r="H55" s="26">
        <v>10</v>
      </c>
      <c r="I55" s="26">
        <v>13.5</v>
      </c>
      <c r="J55" s="26">
        <v>707.97310000000004</v>
      </c>
      <c r="K55" s="26">
        <v>709.74749999999995</v>
      </c>
      <c r="L55" s="20"/>
      <c r="M55" s="20"/>
      <c r="O55" s="24">
        <f t="shared" si="1"/>
        <v>1.4046540721094791E-2</v>
      </c>
    </row>
    <row r="56" spans="1:16">
      <c r="A56" s="19">
        <v>42826</v>
      </c>
      <c r="B56" s="22"/>
      <c r="C56" s="22" t="s">
        <v>622</v>
      </c>
      <c r="D56" s="22" t="s">
        <v>623</v>
      </c>
      <c r="E56" s="26">
        <v>1</v>
      </c>
      <c r="F56" s="26">
        <v>1</v>
      </c>
      <c r="G56" s="26">
        <v>9.9749999999999996</v>
      </c>
      <c r="H56" s="26">
        <v>10</v>
      </c>
      <c r="I56" s="26">
        <v>13.5</v>
      </c>
      <c r="J56" s="26">
        <v>715.64530000000002</v>
      </c>
      <c r="K56" s="26">
        <v>717.43889999999999</v>
      </c>
      <c r="L56" s="20"/>
      <c r="M56" s="20"/>
      <c r="O56" s="24">
        <f t="shared" si="1"/>
        <v>1.0836811683028191E-2</v>
      </c>
    </row>
    <row r="57" spans="1:16">
      <c r="A57" s="19">
        <v>42856</v>
      </c>
      <c r="B57" s="22"/>
      <c r="C57" s="22" t="s">
        <v>622</v>
      </c>
      <c r="D57" s="22" t="s">
        <v>623</v>
      </c>
      <c r="E57" s="26">
        <v>1</v>
      </c>
      <c r="F57" s="26">
        <v>1</v>
      </c>
      <c r="G57" s="26">
        <v>9.9749999999999996</v>
      </c>
      <c r="H57" s="26">
        <v>10</v>
      </c>
      <c r="I57" s="26">
        <v>13.5</v>
      </c>
      <c r="J57" s="26">
        <v>2004.9749999999999</v>
      </c>
      <c r="K57" s="26">
        <v>2010</v>
      </c>
      <c r="L57" s="20"/>
      <c r="M57" s="23"/>
      <c r="O57" s="24">
        <f t="shared" si="1"/>
        <v>1.8016323062493544</v>
      </c>
    </row>
    <row r="58" spans="1:16">
      <c r="A58" s="19">
        <v>42887</v>
      </c>
      <c r="B58" s="22"/>
      <c r="C58" s="22" t="s">
        <v>622</v>
      </c>
      <c r="D58" s="22" t="s">
        <v>623</v>
      </c>
      <c r="E58" s="26">
        <v>1</v>
      </c>
      <c r="F58" s="26">
        <v>1</v>
      </c>
      <c r="G58" s="26">
        <v>9.9749999999999996</v>
      </c>
      <c r="H58" s="26">
        <v>10</v>
      </c>
      <c r="I58" s="26">
        <v>13.5</v>
      </c>
      <c r="J58" s="26">
        <v>2633.4</v>
      </c>
      <c r="K58" s="26">
        <v>2640</v>
      </c>
      <c r="L58" s="20"/>
      <c r="M58" s="20"/>
      <c r="O58" s="24">
        <f t="shared" si="1"/>
        <v>0.31343283582089554</v>
      </c>
    </row>
    <row r="59" spans="1:16">
      <c r="A59" s="19">
        <v>42917</v>
      </c>
      <c r="B59" s="22"/>
      <c r="C59" s="22" t="s">
        <v>622</v>
      </c>
      <c r="D59" s="22" t="s">
        <v>623</v>
      </c>
      <c r="E59" s="26">
        <v>1</v>
      </c>
      <c r="F59" s="26">
        <v>1</v>
      </c>
      <c r="G59" s="26">
        <v>9.9749999999999996</v>
      </c>
      <c r="H59" s="26">
        <v>10</v>
      </c>
      <c r="I59" s="26">
        <v>13.5</v>
      </c>
      <c r="J59" s="26">
        <v>2862.8249999999998</v>
      </c>
      <c r="K59" s="26">
        <v>2870</v>
      </c>
      <c r="L59" s="20"/>
      <c r="M59" s="20"/>
      <c r="O59" s="24">
        <f t="shared" si="1"/>
        <v>8.7121212121212155E-2</v>
      </c>
    </row>
    <row r="60" spans="1:16" ht="12.6" customHeight="1">
      <c r="A60" s="19">
        <v>42972</v>
      </c>
      <c r="B60" s="22"/>
      <c r="C60" s="22" t="s">
        <v>622</v>
      </c>
      <c r="D60" s="22" t="s">
        <v>623</v>
      </c>
      <c r="E60" s="241">
        <v>1</v>
      </c>
      <c r="F60" s="241">
        <v>1</v>
      </c>
      <c r="G60" s="241">
        <v>9.9749999999999996</v>
      </c>
      <c r="H60" s="241">
        <v>10</v>
      </c>
      <c r="I60" s="241">
        <v>13.5</v>
      </c>
      <c r="J60" s="241">
        <v>3241.875</v>
      </c>
      <c r="K60" s="241">
        <v>3250</v>
      </c>
      <c r="L60" s="20"/>
      <c r="M60" s="20"/>
      <c r="O60" s="24">
        <f t="shared" si="1"/>
        <v>0.13240418118466901</v>
      </c>
      <c r="P60" s="25">
        <f>K60/K56-1</f>
        <v>3.5300024852290557</v>
      </c>
    </row>
    <row r="62" spans="1:16">
      <c r="K62" s="25"/>
    </row>
  </sheetData>
  <mergeCells count="1">
    <mergeCell ref="I1:K1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68"/>
  <sheetViews>
    <sheetView topLeftCell="AU250" workbookViewId="0">
      <selection activeCell="BI268" sqref="BI268"/>
    </sheetView>
  </sheetViews>
  <sheetFormatPr defaultRowHeight="12.75"/>
  <cols>
    <col min="1" max="1" width="44" bestFit="1" customWidth="1"/>
    <col min="2" max="2" width="25.7109375" bestFit="1" customWidth="1"/>
    <col min="3" max="3" width="30.7109375" bestFit="1" customWidth="1"/>
    <col min="4" max="4" width="13.140625" bestFit="1" customWidth="1"/>
    <col min="5" max="17" width="12.140625" bestFit="1" customWidth="1"/>
    <col min="18" max="20" width="11.42578125" bestFit="1" customWidth="1"/>
    <col min="21" max="23" width="12.140625" bestFit="1" customWidth="1"/>
    <col min="24" max="25" width="11.42578125" bestFit="1" customWidth="1"/>
    <col min="26" max="38" width="12.140625" bestFit="1" customWidth="1"/>
    <col min="39" max="39" width="11.42578125" bestFit="1" customWidth="1"/>
    <col min="40" max="61" width="12.140625" bestFit="1" customWidth="1"/>
    <col min="257" max="257" width="44" bestFit="1" customWidth="1"/>
    <col min="258" max="258" width="25.7109375" bestFit="1" customWidth="1"/>
    <col min="259" max="259" width="30.7109375" bestFit="1" customWidth="1"/>
    <col min="260" max="260" width="13.140625" bestFit="1" customWidth="1"/>
    <col min="261" max="273" width="12.140625" bestFit="1" customWidth="1"/>
    <col min="274" max="276" width="11.42578125" bestFit="1" customWidth="1"/>
    <col min="277" max="279" width="12.140625" bestFit="1" customWidth="1"/>
    <col min="280" max="281" width="11.42578125" bestFit="1" customWidth="1"/>
    <col min="282" max="294" width="12.140625" bestFit="1" customWidth="1"/>
    <col min="295" max="295" width="11.42578125" bestFit="1" customWidth="1"/>
    <col min="296" max="317" width="12.140625" bestFit="1" customWidth="1"/>
    <col min="513" max="513" width="44" bestFit="1" customWidth="1"/>
    <col min="514" max="514" width="25.7109375" bestFit="1" customWidth="1"/>
    <col min="515" max="515" width="30.7109375" bestFit="1" customWidth="1"/>
    <col min="516" max="516" width="13.140625" bestFit="1" customWidth="1"/>
    <col min="517" max="529" width="12.140625" bestFit="1" customWidth="1"/>
    <col min="530" max="532" width="11.42578125" bestFit="1" customWidth="1"/>
    <col min="533" max="535" width="12.140625" bestFit="1" customWidth="1"/>
    <col min="536" max="537" width="11.42578125" bestFit="1" customWidth="1"/>
    <col min="538" max="550" width="12.140625" bestFit="1" customWidth="1"/>
    <col min="551" max="551" width="11.42578125" bestFit="1" customWidth="1"/>
    <col min="552" max="573" width="12.140625" bestFit="1" customWidth="1"/>
    <col min="769" max="769" width="44" bestFit="1" customWidth="1"/>
    <col min="770" max="770" width="25.7109375" bestFit="1" customWidth="1"/>
    <col min="771" max="771" width="30.7109375" bestFit="1" customWidth="1"/>
    <col min="772" max="772" width="13.140625" bestFit="1" customWidth="1"/>
    <col min="773" max="785" width="12.140625" bestFit="1" customWidth="1"/>
    <col min="786" max="788" width="11.42578125" bestFit="1" customWidth="1"/>
    <col min="789" max="791" width="12.140625" bestFit="1" customWidth="1"/>
    <col min="792" max="793" width="11.42578125" bestFit="1" customWidth="1"/>
    <col min="794" max="806" width="12.140625" bestFit="1" customWidth="1"/>
    <col min="807" max="807" width="11.42578125" bestFit="1" customWidth="1"/>
    <col min="808" max="829" width="12.140625" bestFit="1" customWidth="1"/>
    <col min="1025" max="1025" width="44" bestFit="1" customWidth="1"/>
    <col min="1026" max="1026" width="25.7109375" bestFit="1" customWidth="1"/>
    <col min="1027" max="1027" width="30.7109375" bestFit="1" customWidth="1"/>
    <col min="1028" max="1028" width="13.140625" bestFit="1" customWidth="1"/>
    <col min="1029" max="1041" width="12.140625" bestFit="1" customWidth="1"/>
    <col min="1042" max="1044" width="11.42578125" bestFit="1" customWidth="1"/>
    <col min="1045" max="1047" width="12.140625" bestFit="1" customWidth="1"/>
    <col min="1048" max="1049" width="11.42578125" bestFit="1" customWidth="1"/>
    <col min="1050" max="1062" width="12.140625" bestFit="1" customWidth="1"/>
    <col min="1063" max="1063" width="11.42578125" bestFit="1" customWidth="1"/>
    <col min="1064" max="1085" width="12.140625" bestFit="1" customWidth="1"/>
    <col min="1281" max="1281" width="44" bestFit="1" customWidth="1"/>
    <col min="1282" max="1282" width="25.7109375" bestFit="1" customWidth="1"/>
    <col min="1283" max="1283" width="30.7109375" bestFit="1" customWidth="1"/>
    <col min="1284" max="1284" width="13.140625" bestFit="1" customWidth="1"/>
    <col min="1285" max="1297" width="12.140625" bestFit="1" customWidth="1"/>
    <col min="1298" max="1300" width="11.42578125" bestFit="1" customWidth="1"/>
    <col min="1301" max="1303" width="12.140625" bestFit="1" customWidth="1"/>
    <col min="1304" max="1305" width="11.42578125" bestFit="1" customWidth="1"/>
    <col min="1306" max="1318" width="12.140625" bestFit="1" customWidth="1"/>
    <col min="1319" max="1319" width="11.42578125" bestFit="1" customWidth="1"/>
    <col min="1320" max="1341" width="12.140625" bestFit="1" customWidth="1"/>
    <col min="1537" max="1537" width="44" bestFit="1" customWidth="1"/>
    <col min="1538" max="1538" width="25.7109375" bestFit="1" customWidth="1"/>
    <col min="1539" max="1539" width="30.7109375" bestFit="1" customWidth="1"/>
    <col min="1540" max="1540" width="13.140625" bestFit="1" customWidth="1"/>
    <col min="1541" max="1553" width="12.140625" bestFit="1" customWidth="1"/>
    <col min="1554" max="1556" width="11.42578125" bestFit="1" customWidth="1"/>
    <col min="1557" max="1559" width="12.140625" bestFit="1" customWidth="1"/>
    <col min="1560" max="1561" width="11.42578125" bestFit="1" customWidth="1"/>
    <col min="1562" max="1574" width="12.140625" bestFit="1" customWidth="1"/>
    <col min="1575" max="1575" width="11.42578125" bestFit="1" customWidth="1"/>
    <col min="1576" max="1597" width="12.140625" bestFit="1" customWidth="1"/>
    <col min="1793" max="1793" width="44" bestFit="1" customWidth="1"/>
    <col min="1794" max="1794" width="25.7109375" bestFit="1" customWidth="1"/>
    <col min="1795" max="1795" width="30.7109375" bestFit="1" customWidth="1"/>
    <col min="1796" max="1796" width="13.140625" bestFit="1" customWidth="1"/>
    <col min="1797" max="1809" width="12.140625" bestFit="1" customWidth="1"/>
    <col min="1810" max="1812" width="11.42578125" bestFit="1" customWidth="1"/>
    <col min="1813" max="1815" width="12.140625" bestFit="1" customWidth="1"/>
    <col min="1816" max="1817" width="11.42578125" bestFit="1" customWidth="1"/>
    <col min="1818" max="1830" width="12.140625" bestFit="1" customWidth="1"/>
    <col min="1831" max="1831" width="11.42578125" bestFit="1" customWidth="1"/>
    <col min="1832" max="1853" width="12.140625" bestFit="1" customWidth="1"/>
    <col min="2049" max="2049" width="44" bestFit="1" customWidth="1"/>
    <col min="2050" max="2050" width="25.7109375" bestFit="1" customWidth="1"/>
    <col min="2051" max="2051" width="30.7109375" bestFit="1" customWidth="1"/>
    <col min="2052" max="2052" width="13.140625" bestFit="1" customWidth="1"/>
    <col min="2053" max="2065" width="12.140625" bestFit="1" customWidth="1"/>
    <col min="2066" max="2068" width="11.42578125" bestFit="1" customWidth="1"/>
    <col min="2069" max="2071" width="12.140625" bestFit="1" customWidth="1"/>
    <col min="2072" max="2073" width="11.42578125" bestFit="1" customWidth="1"/>
    <col min="2074" max="2086" width="12.140625" bestFit="1" customWidth="1"/>
    <col min="2087" max="2087" width="11.42578125" bestFit="1" customWidth="1"/>
    <col min="2088" max="2109" width="12.140625" bestFit="1" customWidth="1"/>
    <col min="2305" max="2305" width="44" bestFit="1" customWidth="1"/>
    <col min="2306" max="2306" width="25.7109375" bestFit="1" customWidth="1"/>
    <col min="2307" max="2307" width="30.7109375" bestFit="1" customWidth="1"/>
    <col min="2308" max="2308" width="13.140625" bestFit="1" customWidth="1"/>
    <col min="2309" max="2321" width="12.140625" bestFit="1" customWidth="1"/>
    <col min="2322" max="2324" width="11.42578125" bestFit="1" customWidth="1"/>
    <col min="2325" max="2327" width="12.140625" bestFit="1" customWidth="1"/>
    <col min="2328" max="2329" width="11.42578125" bestFit="1" customWidth="1"/>
    <col min="2330" max="2342" width="12.140625" bestFit="1" customWidth="1"/>
    <col min="2343" max="2343" width="11.42578125" bestFit="1" customWidth="1"/>
    <col min="2344" max="2365" width="12.140625" bestFit="1" customWidth="1"/>
    <col min="2561" max="2561" width="44" bestFit="1" customWidth="1"/>
    <col min="2562" max="2562" width="25.7109375" bestFit="1" customWidth="1"/>
    <col min="2563" max="2563" width="30.7109375" bestFit="1" customWidth="1"/>
    <col min="2564" max="2564" width="13.140625" bestFit="1" customWidth="1"/>
    <col min="2565" max="2577" width="12.140625" bestFit="1" customWidth="1"/>
    <col min="2578" max="2580" width="11.42578125" bestFit="1" customWidth="1"/>
    <col min="2581" max="2583" width="12.140625" bestFit="1" customWidth="1"/>
    <col min="2584" max="2585" width="11.42578125" bestFit="1" customWidth="1"/>
    <col min="2586" max="2598" width="12.140625" bestFit="1" customWidth="1"/>
    <col min="2599" max="2599" width="11.42578125" bestFit="1" customWidth="1"/>
    <col min="2600" max="2621" width="12.140625" bestFit="1" customWidth="1"/>
    <col min="2817" max="2817" width="44" bestFit="1" customWidth="1"/>
    <col min="2818" max="2818" width="25.7109375" bestFit="1" customWidth="1"/>
    <col min="2819" max="2819" width="30.7109375" bestFit="1" customWidth="1"/>
    <col min="2820" max="2820" width="13.140625" bestFit="1" customWidth="1"/>
    <col min="2821" max="2833" width="12.140625" bestFit="1" customWidth="1"/>
    <col min="2834" max="2836" width="11.42578125" bestFit="1" customWidth="1"/>
    <col min="2837" max="2839" width="12.140625" bestFit="1" customWidth="1"/>
    <col min="2840" max="2841" width="11.42578125" bestFit="1" customWidth="1"/>
    <col min="2842" max="2854" width="12.140625" bestFit="1" customWidth="1"/>
    <col min="2855" max="2855" width="11.42578125" bestFit="1" customWidth="1"/>
    <col min="2856" max="2877" width="12.140625" bestFit="1" customWidth="1"/>
    <col min="3073" max="3073" width="44" bestFit="1" customWidth="1"/>
    <col min="3074" max="3074" width="25.7109375" bestFit="1" customWidth="1"/>
    <col min="3075" max="3075" width="30.7109375" bestFit="1" customWidth="1"/>
    <col min="3076" max="3076" width="13.140625" bestFit="1" customWidth="1"/>
    <col min="3077" max="3089" width="12.140625" bestFit="1" customWidth="1"/>
    <col min="3090" max="3092" width="11.42578125" bestFit="1" customWidth="1"/>
    <col min="3093" max="3095" width="12.140625" bestFit="1" customWidth="1"/>
    <col min="3096" max="3097" width="11.42578125" bestFit="1" customWidth="1"/>
    <col min="3098" max="3110" width="12.140625" bestFit="1" customWidth="1"/>
    <col min="3111" max="3111" width="11.42578125" bestFit="1" customWidth="1"/>
    <col min="3112" max="3133" width="12.140625" bestFit="1" customWidth="1"/>
    <col min="3329" max="3329" width="44" bestFit="1" customWidth="1"/>
    <col min="3330" max="3330" width="25.7109375" bestFit="1" customWidth="1"/>
    <col min="3331" max="3331" width="30.7109375" bestFit="1" customWidth="1"/>
    <col min="3332" max="3332" width="13.140625" bestFit="1" customWidth="1"/>
    <col min="3333" max="3345" width="12.140625" bestFit="1" customWidth="1"/>
    <col min="3346" max="3348" width="11.42578125" bestFit="1" customWidth="1"/>
    <col min="3349" max="3351" width="12.140625" bestFit="1" customWidth="1"/>
    <col min="3352" max="3353" width="11.42578125" bestFit="1" customWidth="1"/>
    <col min="3354" max="3366" width="12.140625" bestFit="1" customWidth="1"/>
    <col min="3367" max="3367" width="11.42578125" bestFit="1" customWidth="1"/>
    <col min="3368" max="3389" width="12.140625" bestFit="1" customWidth="1"/>
    <col min="3585" max="3585" width="44" bestFit="1" customWidth="1"/>
    <col min="3586" max="3586" width="25.7109375" bestFit="1" customWidth="1"/>
    <col min="3587" max="3587" width="30.7109375" bestFit="1" customWidth="1"/>
    <col min="3588" max="3588" width="13.140625" bestFit="1" customWidth="1"/>
    <col min="3589" max="3601" width="12.140625" bestFit="1" customWidth="1"/>
    <col min="3602" max="3604" width="11.42578125" bestFit="1" customWidth="1"/>
    <col min="3605" max="3607" width="12.140625" bestFit="1" customWidth="1"/>
    <col min="3608" max="3609" width="11.42578125" bestFit="1" customWidth="1"/>
    <col min="3610" max="3622" width="12.140625" bestFit="1" customWidth="1"/>
    <col min="3623" max="3623" width="11.42578125" bestFit="1" customWidth="1"/>
    <col min="3624" max="3645" width="12.140625" bestFit="1" customWidth="1"/>
    <col min="3841" max="3841" width="44" bestFit="1" customWidth="1"/>
    <col min="3842" max="3842" width="25.7109375" bestFit="1" customWidth="1"/>
    <col min="3843" max="3843" width="30.7109375" bestFit="1" customWidth="1"/>
    <col min="3844" max="3844" width="13.140625" bestFit="1" customWidth="1"/>
    <col min="3845" max="3857" width="12.140625" bestFit="1" customWidth="1"/>
    <col min="3858" max="3860" width="11.42578125" bestFit="1" customWidth="1"/>
    <col min="3861" max="3863" width="12.140625" bestFit="1" customWidth="1"/>
    <col min="3864" max="3865" width="11.42578125" bestFit="1" customWidth="1"/>
    <col min="3866" max="3878" width="12.140625" bestFit="1" customWidth="1"/>
    <col min="3879" max="3879" width="11.42578125" bestFit="1" customWidth="1"/>
    <col min="3880" max="3901" width="12.140625" bestFit="1" customWidth="1"/>
    <col min="4097" max="4097" width="44" bestFit="1" customWidth="1"/>
    <col min="4098" max="4098" width="25.7109375" bestFit="1" customWidth="1"/>
    <col min="4099" max="4099" width="30.7109375" bestFit="1" customWidth="1"/>
    <col min="4100" max="4100" width="13.140625" bestFit="1" customWidth="1"/>
    <col min="4101" max="4113" width="12.140625" bestFit="1" customWidth="1"/>
    <col min="4114" max="4116" width="11.42578125" bestFit="1" customWidth="1"/>
    <col min="4117" max="4119" width="12.140625" bestFit="1" customWidth="1"/>
    <col min="4120" max="4121" width="11.42578125" bestFit="1" customWidth="1"/>
    <col min="4122" max="4134" width="12.140625" bestFit="1" customWidth="1"/>
    <col min="4135" max="4135" width="11.42578125" bestFit="1" customWidth="1"/>
    <col min="4136" max="4157" width="12.140625" bestFit="1" customWidth="1"/>
    <col min="4353" max="4353" width="44" bestFit="1" customWidth="1"/>
    <col min="4354" max="4354" width="25.7109375" bestFit="1" customWidth="1"/>
    <col min="4355" max="4355" width="30.7109375" bestFit="1" customWidth="1"/>
    <col min="4356" max="4356" width="13.140625" bestFit="1" customWidth="1"/>
    <col min="4357" max="4369" width="12.140625" bestFit="1" customWidth="1"/>
    <col min="4370" max="4372" width="11.42578125" bestFit="1" customWidth="1"/>
    <col min="4373" max="4375" width="12.140625" bestFit="1" customWidth="1"/>
    <col min="4376" max="4377" width="11.42578125" bestFit="1" customWidth="1"/>
    <col min="4378" max="4390" width="12.140625" bestFit="1" customWidth="1"/>
    <col min="4391" max="4391" width="11.42578125" bestFit="1" customWidth="1"/>
    <col min="4392" max="4413" width="12.140625" bestFit="1" customWidth="1"/>
    <col min="4609" max="4609" width="44" bestFit="1" customWidth="1"/>
    <col min="4610" max="4610" width="25.7109375" bestFit="1" customWidth="1"/>
    <col min="4611" max="4611" width="30.7109375" bestFit="1" customWidth="1"/>
    <col min="4612" max="4612" width="13.140625" bestFit="1" customWidth="1"/>
    <col min="4613" max="4625" width="12.140625" bestFit="1" customWidth="1"/>
    <col min="4626" max="4628" width="11.42578125" bestFit="1" customWidth="1"/>
    <col min="4629" max="4631" width="12.140625" bestFit="1" customWidth="1"/>
    <col min="4632" max="4633" width="11.42578125" bestFit="1" customWidth="1"/>
    <col min="4634" max="4646" width="12.140625" bestFit="1" customWidth="1"/>
    <col min="4647" max="4647" width="11.42578125" bestFit="1" customWidth="1"/>
    <col min="4648" max="4669" width="12.140625" bestFit="1" customWidth="1"/>
    <col min="4865" max="4865" width="44" bestFit="1" customWidth="1"/>
    <col min="4866" max="4866" width="25.7109375" bestFit="1" customWidth="1"/>
    <col min="4867" max="4867" width="30.7109375" bestFit="1" customWidth="1"/>
    <col min="4868" max="4868" width="13.140625" bestFit="1" customWidth="1"/>
    <col min="4869" max="4881" width="12.140625" bestFit="1" customWidth="1"/>
    <col min="4882" max="4884" width="11.42578125" bestFit="1" customWidth="1"/>
    <col min="4885" max="4887" width="12.140625" bestFit="1" customWidth="1"/>
    <col min="4888" max="4889" width="11.42578125" bestFit="1" customWidth="1"/>
    <col min="4890" max="4902" width="12.140625" bestFit="1" customWidth="1"/>
    <col min="4903" max="4903" width="11.42578125" bestFit="1" customWidth="1"/>
    <col min="4904" max="4925" width="12.140625" bestFit="1" customWidth="1"/>
    <col min="5121" max="5121" width="44" bestFit="1" customWidth="1"/>
    <col min="5122" max="5122" width="25.7109375" bestFit="1" customWidth="1"/>
    <col min="5123" max="5123" width="30.7109375" bestFit="1" customWidth="1"/>
    <col min="5124" max="5124" width="13.140625" bestFit="1" customWidth="1"/>
    <col min="5125" max="5137" width="12.140625" bestFit="1" customWidth="1"/>
    <col min="5138" max="5140" width="11.42578125" bestFit="1" customWidth="1"/>
    <col min="5141" max="5143" width="12.140625" bestFit="1" customWidth="1"/>
    <col min="5144" max="5145" width="11.42578125" bestFit="1" customWidth="1"/>
    <col min="5146" max="5158" width="12.140625" bestFit="1" customWidth="1"/>
    <col min="5159" max="5159" width="11.42578125" bestFit="1" customWidth="1"/>
    <col min="5160" max="5181" width="12.140625" bestFit="1" customWidth="1"/>
    <col min="5377" max="5377" width="44" bestFit="1" customWidth="1"/>
    <col min="5378" max="5378" width="25.7109375" bestFit="1" customWidth="1"/>
    <col min="5379" max="5379" width="30.7109375" bestFit="1" customWidth="1"/>
    <col min="5380" max="5380" width="13.140625" bestFit="1" customWidth="1"/>
    <col min="5381" max="5393" width="12.140625" bestFit="1" customWidth="1"/>
    <col min="5394" max="5396" width="11.42578125" bestFit="1" customWidth="1"/>
    <col min="5397" max="5399" width="12.140625" bestFit="1" customWidth="1"/>
    <col min="5400" max="5401" width="11.42578125" bestFit="1" customWidth="1"/>
    <col min="5402" max="5414" width="12.140625" bestFit="1" customWidth="1"/>
    <col min="5415" max="5415" width="11.42578125" bestFit="1" customWidth="1"/>
    <col min="5416" max="5437" width="12.140625" bestFit="1" customWidth="1"/>
    <col min="5633" max="5633" width="44" bestFit="1" customWidth="1"/>
    <col min="5634" max="5634" width="25.7109375" bestFit="1" customWidth="1"/>
    <col min="5635" max="5635" width="30.7109375" bestFit="1" customWidth="1"/>
    <col min="5636" max="5636" width="13.140625" bestFit="1" customWidth="1"/>
    <col min="5637" max="5649" width="12.140625" bestFit="1" customWidth="1"/>
    <col min="5650" max="5652" width="11.42578125" bestFit="1" customWidth="1"/>
    <col min="5653" max="5655" width="12.140625" bestFit="1" customWidth="1"/>
    <col min="5656" max="5657" width="11.42578125" bestFit="1" customWidth="1"/>
    <col min="5658" max="5670" width="12.140625" bestFit="1" customWidth="1"/>
    <col min="5671" max="5671" width="11.42578125" bestFit="1" customWidth="1"/>
    <col min="5672" max="5693" width="12.140625" bestFit="1" customWidth="1"/>
    <col min="5889" max="5889" width="44" bestFit="1" customWidth="1"/>
    <col min="5890" max="5890" width="25.7109375" bestFit="1" customWidth="1"/>
    <col min="5891" max="5891" width="30.7109375" bestFit="1" customWidth="1"/>
    <col min="5892" max="5892" width="13.140625" bestFit="1" customWidth="1"/>
    <col min="5893" max="5905" width="12.140625" bestFit="1" customWidth="1"/>
    <col min="5906" max="5908" width="11.42578125" bestFit="1" customWidth="1"/>
    <col min="5909" max="5911" width="12.140625" bestFit="1" customWidth="1"/>
    <col min="5912" max="5913" width="11.42578125" bestFit="1" customWidth="1"/>
    <col min="5914" max="5926" width="12.140625" bestFit="1" customWidth="1"/>
    <col min="5927" max="5927" width="11.42578125" bestFit="1" customWidth="1"/>
    <col min="5928" max="5949" width="12.140625" bestFit="1" customWidth="1"/>
    <col min="6145" max="6145" width="44" bestFit="1" customWidth="1"/>
    <col min="6146" max="6146" width="25.7109375" bestFit="1" customWidth="1"/>
    <col min="6147" max="6147" width="30.7109375" bestFit="1" customWidth="1"/>
    <col min="6148" max="6148" width="13.140625" bestFit="1" customWidth="1"/>
    <col min="6149" max="6161" width="12.140625" bestFit="1" customWidth="1"/>
    <col min="6162" max="6164" width="11.42578125" bestFit="1" customWidth="1"/>
    <col min="6165" max="6167" width="12.140625" bestFit="1" customWidth="1"/>
    <col min="6168" max="6169" width="11.42578125" bestFit="1" customWidth="1"/>
    <col min="6170" max="6182" width="12.140625" bestFit="1" customWidth="1"/>
    <col min="6183" max="6183" width="11.42578125" bestFit="1" customWidth="1"/>
    <col min="6184" max="6205" width="12.140625" bestFit="1" customWidth="1"/>
    <col min="6401" max="6401" width="44" bestFit="1" customWidth="1"/>
    <col min="6402" max="6402" width="25.7109375" bestFit="1" customWidth="1"/>
    <col min="6403" max="6403" width="30.7109375" bestFit="1" customWidth="1"/>
    <col min="6404" max="6404" width="13.140625" bestFit="1" customWidth="1"/>
    <col min="6405" max="6417" width="12.140625" bestFit="1" customWidth="1"/>
    <col min="6418" max="6420" width="11.42578125" bestFit="1" customWidth="1"/>
    <col min="6421" max="6423" width="12.140625" bestFit="1" customWidth="1"/>
    <col min="6424" max="6425" width="11.42578125" bestFit="1" customWidth="1"/>
    <col min="6426" max="6438" width="12.140625" bestFit="1" customWidth="1"/>
    <col min="6439" max="6439" width="11.42578125" bestFit="1" customWidth="1"/>
    <col min="6440" max="6461" width="12.140625" bestFit="1" customWidth="1"/>
    <col min="6657" max="6657" width="44" bestFit="1" customWidth="1"/>
    <col min="6658" max="6658" width="25.7109375" bestFit="1" customWidth="1"/>
    <col min="6659" max="6659" width="30.7109375" bestFit="1" customWidth="1"/>
    <col min="6660" max="6660" width="13.140625" bestFit="1" customWidth="1"/>
    <col min="6661" max="6673" width="12.140625" bestFit="1" customWidth="1"/>
    <col min="6674" max="6676" width="11.42578125" bestFit="1" customWidth="1"/>
    <col min="6677" max="6679" width="12.140625" bestFit="1" customWidth="1"/>
    <col min="6680" max="6681" width="11.42578125" bestFit="1" customWidth="1"/>
    <col min="6682" max="6694" width="12.140625" bestFit="1" customWidth="1"/>
    <col min="6695" max="6695" width="11.42578125" bestFit="1" customWidth="1"/>
    <col min="6696" max="6717" width="12.140625" bestFit="1" customWidth="1"/>
    <col min="6913" max="6913" width="44" bestFit="1" customWidth="1"/>
    <col min="6914" max="6914" width="25.7109375" bestFit="1" customWidth="1"/>
    <col min="6915" max="6915" width="30.7109375" bestFit="1" customWidth="1"/>
    <col min="6916" max="6916" width="13.140625" bestFit="1" customWidth="1"/>
    <col min="6917" max="6929" width="12.140625" bestFit="1" customWidth="1"/>
    <col min="6930" max="6932" width="11.42578125" bestFit="1" customWidth="1"/>
    <col min="6933" max="6935" width="12.140625" bestFit="1" customWidth="1"/>
    <col min="6936" max="6937" width="11.42578125" bestFit="1" customWidth="1"/>
    <col min="6938" max="6950" width="12.140625" bestFit="1" customWidth="1"/>
    <col min="6951" max="6951" width="11.42578125" bestFit="1" customWidth="1"/>
    <col min="6952" max="6973" width="12.140625" bestFit="1" customWidth="1"/>
    <col min="7169" max="7169" width="44" bestFit="1" customWidth="1"/>
    <col min="7170" max="7170" width="25.7109375" bestFit="1" customWidth="1"/>
    <col min="7171" max="7171" width="30.7109375" bestFit="1" customWidth="1"/>
    <col min="7172" max="7172" width="13.140625" bestFit="1" customWidth="1"/>
    <col min="7173" max="7185" width="12.140625" bestFit="1" customWidth="1"/>
    <col min="7186" max="7188" width="11.42578125" bestFit="1" customWidth="1"/>
    <col min="7189" max="7191" width="12.140625" bestFit="1" customWidth="1"/>
    <col min="7192" max="7193" width="11.42578125" bestFit="1" customWidth="1"/>
    <col min="7194" max="7206" width="12.140625" bestFit="1" customWidth="1"/>
    <col min="7207" max="7207" width="11.42578125" bestFit="1" customWidth="1"/>
    <col min="7208" max="7229" width="12.140625" bestFit="1" customWidth="1"/>
    <col min="7425" max="7425" width="44" bestFit="1" customWidth="1"/>
    <col min="7426" max="7426" width="25.7109375" bestFit="1" customWidth="1"/>
    <col min="7427" max="7427" width="30.7109375" bestFit="1" customWidth="1"/>
    <col min="7428" max="7428" width="13.140625" bestFit="1" customWidth="1"/>
    <col min="7429" max="7441" width="12.140625" bestFit="1" customWidth="1"/>
    <col min="7442" max="7444" width="11.42578125" bestFit="1" customWidth="1"/>
    <col min="7445" max="7447" width="12.140625" bestFit="1" customWidth="1"/>
    <col min="7448" max="7449" width="11.42578125" bestFit="1" customWidth="1"/>
    <col min="7450" max="7462" width="12.140625" bestFit="1" customWidth="1"/>
    <col min="7463" max="7463" width="11.42578125" bestFit="1" customWidth="1"/>
    <col min="7464" max="7485" width="12.140625" bestFit="1" customWidth="1"/>
    <col min="7681" max="7681" width="44" bestFit="1" customWidth="1"/>
    <col min="7682" max="7682" width="25.7109375" bestFit="1" customWidth="1"/>
    <col min="7683" max="7683" width="30.7109375" bestFit="1" customWidth="1"/>
    <col min="7684" max="7684" width="13.140625" bestFit="1" customWidth="1"/>
    <col min="7685" max="7697" width="12.140625" bestFit="1" customWidth="1"/>
    <col min="7698" max="7700" width="11.42578125" bestFit="1" customWidth="1"/>
    <col min="7701" max="7703" width="12.140625" bestFit="1" customWidth="1"/>
    <col min="7704" max="7705" width="11.42578125" bestFit="1" customWidth="1"/>
    <col min="7706" max="7718" width="12.140625" bestFit="1" customWidth="1"/>
    <col min="7719" max="7719" width="11.42578125" bestFit="1" customWidth="1"/>
    <col min="7720" max="7741" width="12.140625" bestFit="1" customWidth="1"/>
    <col min="7937" max="7937" width="44" bestFit="1" customWidth="1"/>
    <col min="7938" max="7938" width="25.7109375" bestFit="1" customWidth="1"/>
    <col min="7939" max="7939" width="30.7109375" bestFit="1" customWidth="1"/>
    <col min="7940" max="7940" width="13.140625" bestFit="1" customWidth="1"/>
    <col min="7941" max="7953" width="12.140625" bestFit="1" customWidth="1"/>
    <col min="7954" max="7956" width="11.42578125" bestFit="1" customWidth="1"/>
    <col min="7957" max="7959" width="12.140625" bestFit="1" customWidth="1"/>
    <col min="7960" max="7961" width="11.42578125" bestFit="1" customWidth="1"/>
    <col min="7962" max="7974" width="12.140625" bestFit="1" customWidth="1"/>
    <col min="7975" max="7975" width="11.42578125" bestFit="1" customWidth="1"/>
    <col min="7976" max="7997" width="12.140625" bestFit="1" customWidth="1"/>
    <col min="8193" max="8193" width="44" bestFit="1" customWidth="1"/>
    <col min="8194" max="8194" width="25.7109375" bestFit="1" customWidth="1"/>
    <col min="8195" max="8195" width="30.7109375" bestFit="1" customWidth="1"/>
    <col min="8196" max="8196" width="13.140625" bestFit="1" customWidth="1"/>
    <col min="8197" max="8209" width="12.140625" bestFit="1" customWidth="1"/>
    <col min="8210" max="8212" width="11.42578125" bestFit="1" customWidth="1"/>
    <col min="8213" max="8215" width="12.140625" bestFit="1" customWidth="1"/>
    <col min="8216" max="8217" width="11.42578125" bestFit="1" customWidth="1"/>
    <col min="8218" max="8230" width="12.140625" bestFit="1" customWidth="1"/>
    <col min="8231" max="8231" width="11.42578125" bestFit="1" customWidth="1"/>
    <col min="8232" max="8253" width="12.140625" bestFit="1" customWidth="1"/>
    <col min="8449" max="8449" width="44" bestFit="1" customWidth="1"/>
    <col min="8450" max="8450" width="25.7109375" bestFit="1" customWidth="1"/>
    <col min="8451" max="8451" width="30.7109375" bestFit="1" customWidth="1"/>
    <col min="8452" max="8452" width="13.140625" bestFit="1" customWidth="1"/>
    <col min="8453" max="8465" width="12.140625" bestFit="1" customWidth="1"/>
    <col min="8466" max="8468" width="11.42578125" bestFit="1" customWidth="1"/>
    <col min="8469" max="8471" width="12.140625" bestFit="1" customWidth="1"/>
    <col min="8472" max="8473" width="11.42578125" bestFit="1" customWidth="1"/>
    <col min="8474" max="8486" width="12.140625" bestFit="1" customWidth="1"/>
    <col min="8487" max="8487" width="11.42578125" bestFit="1" customWidth="1"/>
    <col min="8488" max="8509" width="12.140625" bestFit="1" customWidth="1"/>
    <col min="8705" max="8705" width="44" bestFit="1" customWidth="1"/>
    <col min="8706" max="8706" width="25.7109375" bestFit="1" customWidth="1"/>
    <col min="8707" max="8707" width="30.7109375" bestFit="1" customWidth="1"/>
    <col min="8708" max="8708" width="13.140625" bestFit="1" customWidth="1"/>
    <col min="8709" max="8721" width="12.140625" bestFit="1" customWidth="1"/>
    <col min="8722" max="8724" width="11.42578125" bestFit="1" customWidth="1"/>
    <col min="8725" max="8727" width="12.140625" bestFit="1" customWidth="1"/>
    <col min="8728" max="8729" width="11.42578125" bestFit="1" customWidth="1"/>
    <col min="8730" max="8742" width="12.140625" bestFit="1" customWidth="1"/>
    <col min="8743" max="8743" width="11.42578125" bestFit="1" customWidth="1"/>
    <col min="8744" max="8765" width="12.140625" bestFit="1" customWidth="1"/>
    <col min="8961" max="8961" width="44" bestFit="1" customWidth="1"/>
    <col min="8962" max="8962" width="25.7109375" bestFit="1" customWidth="1"/>
    <col min="8963" max="8963" width="30.7109375" bestFit="1" customWidth="1"/>
    <col min="8964" max="8964" width="13.140625" bestFit="1" customWidth="1"/>
    <col min="8965" max="8977" width="12.140625" bestFit="1" customWidth="1"/>
    <col min="8978" max="8980" width="11.42578125" bestFit="1" customWidth="1"/>
    <col min="8981" max="8983" width="12.140625" bestFit="1" customWidth="1"/>
    <col min="8984" max="8985" width="11.42578125" bestFit="1" customWidth="1"/>
    <col min="8986" max="8998" width="12.140625" bestFit="1" customWidth="1"/>
    <col min="8999" max="8999" width="11.42578125" bestFit="1" customWidth="1"/>
    <col min="9000" max="9021" width="12.140625" bestFit="1" customWidth="1"/>
    <col min="9217" max="9217" width="44" bestFit="1" customWidth="1"/>
    <col min="9218" max="9218" width="25.7109375" bestFit="1" customWidth="1"/>
    <col min="9219" max="9219" width="30.7109375" bestFit="1" customWidth="1"/>
    <col min="9220" max="9220" width="13.140625" bestFit="1" customWidth="1"/>
    <col min="9221" max="9233" width="12.140625" bestFit="1" customWidth="1"/>
    <col min="9234" max="9236" width="11.42578125" bestFit="1" customWidth="1"/>
    <col min="9237" max="9239" width="12.140625" bestFit="1" customWidth="1"/>
    <col min="9240" max="9241" width="11.42578125" bestFit="1" customWidth="1"/>
    <col min="9242" max="9254" width="12.140625" bestFit="1" customWidth="1"/>
    <col min="9255" max="9255" width="11.42578125" bestFit="1" customWidth="1"/>
    <col min="9256" max="9277" width="12.140625" bestFit="1" customWidth="1"/>
    <col min="9473" max="9473" width="44" bestFit="1" customWidth="1"/>
    <col min="9474" max="9474" width="25.7109375" bestFit="1" customWidth="1"/>
    <col min="9475" max="9475" width="30.7109375" bestFit="1" customWidth="1"/>
    <col min="9476" max="9476" width="13.140625" bestFit="1" customWidth="1"/>
    <col min="9477" max="9489" width="12.140625" bestFit="1" customWidth="1"/>
    <col min="9490" max="9492" width="11.42578125" bestFit="1" customWidth="1"/>
    <col min="9493" max="9495" width="12.140625" bestFit="1" customWidth="1"/>
    <col min="9496" max="9497" width="11.42578125" bestFit="1" customWidth="1"/>
    <col min="9498" max="9510" width="12.140625" bestFit="1" customWidth="1"/>
    <col min="9511" max="9511" width="11.42578125" bestFit="1" customWidth="1"/>
    <col min="9512" max="9533" width="12.140625" bestFit="1" customWidth="1"/>
    <col min="9729" max="9729" width="44" bestFit="1" customWidth="1"/>
    <col min="9730" max="9730" width="25.7109375" bestFit="1" customWidth="1"/>
    <col min="9731" max="9731" width="30.7109375" bestFit="1" customWidth="1"/>
    <col min="9732" max="9732" width="13.140625" bestFit="1" customWidth="1"/>
    <col min="9733" max="9745" width="12.140625" bestFit="1" customWidth="1"/>
    <col min="9746" max="9748" width="11.42578125" bestFit="1" customWidth="1"/>
    <col min="9749" max="9751" width="12.140625" bestFit="1" customWidth="1"/>
    <col min="9752" max="9753" width="11.42578125" bestFit="1" customWidth="1"/>
    <col min="9754" max="9766" width="12.140625" bestFit="1" customWidth="1"/>
    <col min="9767" max="9767" width="11.42578125" bestFit="1" customWidth="1"/>
    <col min="9768" max="9789" width="12.140625" bestFit="1" customWidth="1"/>
    <col min="9985" max="9985" width="44" bestFit="1" customWidth="1"/>
    <col min="9986" max="9986" width="25.7109375" bestFit="1" customWidth="1"/>
    <col min="9987" max="9987" width="30.7109375" bestFit="1" customWidth="1"/>
    <col min="9988" max="9988" width="13.140625" bestFit="1" customWidth="1"/>
    <col min="9989" max="10001" width="12.140625" bestFit="1" customWidth="1"/>
    <col min="10002" max="10004" width="11.42578125" bestFit="1" customWidth="1"/>
    <col min="10005" max="10007" width="12.140625" bestFit="1" customWidth="1"/>
    <col min="10008" max="10009" width="11.42578125" bestFit="1" customWidth="1"/>
    <col min="10010" max="10022" width="12.140625" bestFit="1" customWidth="1"/>
    <col min="10023" max="10023" width="11.42578125" bestFit="1" customWidth="1"/>
    <col min="10024" max="10045" width="12.140625" bestFit="1" customWidth="1"/>
    <col min="10241" max="10241" width="44" bestFit="1" customWidth="1"/>
    <col min="10242" max="10242" width="25.7109375" bestFit="1" customWidth="1"/>
    <col min="10243" max="10243" width="30.7109375" bestFit="1" customWidth="1"/>
    <col min="10244" max="10244" width="13.140625" bestFit="1" customWidth="1"/>
    <col min="10245" max="10257" width="12.140625" bestFit="1" customWidth="1"/>
    <col min="10258" max="10260" width="11.42578125" bestFit="1" customWidth="1"/>
    <col min="10261" max="10263" width="12.140625" bestFit="1" customWidth="1"/>
    <col min="10264" max="10265" width="11.42578125" bestFit="1" customWidth="1"/>
    <col min="10266" max="10278" width="12.140625" bestFit="1" customWidth="1"/>
    <col min="10279" max="10279" width="11.42578125" bestFit="1" customWidth="1"/>
    <col min="10280" max="10301" width="12.140625" bestFit="1" customWidth="1"/>
    <col min="10497" max="10497" width="44" bestFit="1" customWidth="1"/>
    <col min="10498" max="10498" width="25.7109375" bestFit="1" customWidth="1"/>
    <col min="10499" max="10499" width="30.7109375" bestFit="1" customWidth="1"/>
    <col min="10500" max="10500" width="13.140625" bestFit="1" customWidth="1"/>
    <col min="10501" max="10513" width="12.140625" bestFit="1" customWidth="1"/>
    <col min="10514" max="10516" width="11.42578125" bestFit="1" customWidth="1"/>
    <col min="10517" max="10519" width="12.140625" bestFit="1" customWidth="1"/>
    <col min="10520" max="10521" width="11.42578125" bestFit="1" customWidth="1"/>
    <col min="10522" max="10534" width="12.140625" bestFit="1" customWidth="1"/>
    <col min="10535" max="10535" width="11.42578125" bestFit="1" customWidth="1"/>
    <col min="10536" max="10557" width="12.140625" bestFit="1" customWidth="1"/>
    <col min="10753" max="10753" width="44" bestFit="1" customWidth="1"/>
    <col min="10754" max="10754" width="25.7109375" bestFit="1" customWidth="1"/>
    <col min="10755" max="10755" width="30.7109375" bestFit="1" customWidth="1"/>
    <col min="10756" max="10756" width="13.140625" bestFit="1" customWidth="1"/>
    <col min="10757" max="10769" width="12.140625" bestFit="1" customWidth="1"/>
    <col min="10770" max="10772" width="11.42578125" bestFit="1" customWidth="1"/>
    <col min="10773" max="10775" width="12.140625" bestFit="1" customWidth="1"/>
    <col min="10776" max="10777" width="11.42578125" bestFit="1" customWidth="1"/>
    <col min="10778" max="10790" width="12.140625" bestFit="1" customWidth="1"/>
    <col min="10791" max="10791" width="11.42578125" bestFit="1" customWidth="1"/>
    <col min="10792" max="10813" width="12.140625" bestFit="1" customWidth="1"/>
    <col min="11009" max="11009" width="44" bestFit="1" customWidth="1"/>
    <col min="11010" max="11010" width="25.7109375" bestFit="1" customWidth="1"/>
    <col min="11011" max="11011" width="30.7109375" bestFit="1" customWidth="1"/>
    <col min="11012" max="11012" width="13.140625" bestFit="1" customWidth="1"/>
    <col min="11013" max="11025" width="12.140625" bestFit="1" customWidth="1"/>
    <col min="11026" max="11028" width="11.42578125" bestFit="1" customWidth="1"/>
    <col min="11029" max="11031" width="12.140625" bestFit="1" customWidth="1"/>
    <col min="11032" max="11033" width="11.42578125" bestFit="1" customWidth="1"/>
    <col min="11034" max="11046" width="12.140625" bestFit="1" customWidth="1"/>
    <col min="11047" max="11047" width="11.42578125" bestFit="1" customWidth="1"/>
    <col min="11048" max="11069" width="12.140625" bestFit="1" customWidth="1"/>
    <col min="11265" max="11265" width="44" bestFit="1" customWidth="1"/>
    <col min="11266" max="11266" width="25.7109375" bestFit="1" customWidth="1"/>
    <col min="11267" max="11267" width="30.7109375" bestFit="1" customWidth="1"/>
    <col min="11268" max="11268" width="13.140625" bestFit="1" customWidth="1"/>
    <col min="11269" max="11281" width="12.140625" bestFit="1" customWidth="1"/>
    <col min="11282" max="11284" width="11.42578125" bestFit="1" customWidth="1"/>
    <col min="11285" max="11287" width="12.140625" bestFit="1" customWidth="1"/>
    <col min="11288" max="11289" width="11.42578125" bestFit="1" customWidth="1"/>
    <col min="11290" max="11302" width="12.140625" bestFit="1" customWidth="1"/>
    <col min="11303" max="11303" width="11.42578125" bestFit="1" customWidth="1"/>
    <col min="11304" max="11325" width="12.140625" bestFit="1" customWidth="1"/>
    <col min="11521" max="11521" width="44" bestFit="1" customWidth="1"/>
    <col min="11522" max="11522" width="25.7109375" bestFit="1" customWidth="1"/>
    <col min="11523" max="11523" width="30.7109375" bestFit="1" customWidth="1"/>
    <col min="11524" max="11524" width="13.140625" bestFit="1" customWidth="1"/>
    <col min="11525" max="11537" width="12.140625" bestFit="1" customWidth="1"/>
    <col min="11538" max="11540" width="11.42578125" bestFit="1" customWidth="1"/>
    <col min="11541" max="11543" width="12.140625" bestFit="1" customWidth="1"/>
    <col min="11544" max="11545" width="11.42578125" bestFit="1" customWidth="1"/>
    <col min="11546" max="11558" width="12.140625" bestFit="1" customWidth="1"/>
    <col min="11559" max="11559" width="11.42578125" bestFit="1" customWidth="1"/>
    <col min="11560" max="11581" width="12.140625" bestFit="1" customWidth="1"/>
    <col min="11777" max="11777" width="44" bestFit="1" customWidth="1"/>
    <col min="11778" max="11778" width="25.7109375" bestFit="1" customWidth="1"/>
    <col min="11779" max="11779" width="30.7109375" bestFit="1" customWidth="1"/>
    <col min="11780" max="11780" width="13.140625" bestFit="1" customWidth="1"/>
    <col min="11781" max="11793" width="12.140625" bestFit="1" customWidth="1"/>
    <col min="11794" max="11796" width="11.42578125" bestFit="1" customWidth="1"/>
    <col min="11797" max="11799" width="12.140625" bestFit="1" customWidth="1"/>
    <col min="11800" max="11801" width="11.42578125" bestFit="1" customWidth="1"/>
    <col min="11802" max="11814" width="12.140625" bestFit="1" customWidth="1"/>
    <col min="11815" max="11815" width="11.42578125" bestFit="1" customWidth="1"/>
    <col min="11816" max="11837" width="12.140625" bestFit="1" customWidth="1"/>
    <col min="12033" max="12033" width="44" bestFit="1" customWidth="1"/>
    <col min="12034" max="12034" width="25.7109375" bestFit="1" customWidth="1"/>
    <col min="12035" max="12035" width="30.7109375" bestFit="1" customWidth="1"/>
    <col min="12036" max="12036" width="13.140625" bestFit="1" customWidth="1"/>
    <col min="12037" max="12049" width="12.140625" bestFit="1" customWidth="1"/>
    <col min="12050" max="12052" width="11.42578125" bestFit="1" customWidth="1"/>
    <col min="12053" max="12055" width="12.140625" bestFit="1" customWidth="1"/>
    <col min="12056" max="12057" width="11.42578125" bestFit="1" customWidth="1"/>
    <col min="12058" max="12070" width="12.140625" bestFit="1" customWidth="1"/>
    <col min="12071" max="12071" width="11.42578125" bestFit="1" customWidth="1"/>
    <col min="12072" max="12093" width="12.140625" bestFit="1" customWidth="1"/>
    <col min="12289" max="12289" width="44" bestFit="1" customWidth="1"/>
    <col min="12290" max="12290" width="25.7109375" bestFit="1" customWidth="1"/>
    <col min="12291" max="12291" width="30.7109375" bestFit="1" customWidth="1"/>
    <col min="12292" max="12292" width="13.140625" bestFit="1" customWidth="1"/>
    <col min="12293" max="12305" width="12.140625" bestFit="1" customWidth="1"/>
    <col min="12306" max="12308" width="11.42578125" bestFit="1" customWidth="1"/>
    <col min="12309" max="12311" width="12.140625" bestFit="1" customWidth="1"/>
    <col min="12312" max="12313" width="11.42578125" bestFit="1" customWidth="1"/>
    <col min="12314" max="12326" width="12.140625" bestFit="1" customWidth="1"/>
    <col min="12327" max="12327" width="11.42578125" bestFit="1" customWidth="1"/>
    <col min="12328" max="12349" width="12.140625" bestFit="1" customWidth="1"/>
    <col min="12545" max="12545" width="44" bestFit="1" customWidth="1"/>
    <col min="12546" max="12546" width="25.7109375" bestFit="1" customWidth="1"/>
    <col min="12547" max="12547" width="30.7109375" bestFit="1" customWidth="1"/>
    <col min="12548" max="12548" width="13.140625" bestFit="1" customWidth="1"/>
    <col min="12549" max="12561" width="12.140625" bestFit="1" customWidth="1"/>
    <col min="12562" max="12564" width="11.42578125" bestFit="1" customWidth="1"/>
    <col min="12565" max="12567" width="12.140625" bestFit="1" customWidth="1"/>
    <col min="12568" max="12569" width="11.42578125" bestFit="1" customWidth="1"/>
    <col min="12570" max="12582" width="12.140625" bestFit="1" customWidth="1"/>
    <col min="12583" max="12583" width="11.42578125" bestFit="1" customWidth="1"/>
    <col min="12584" max="12605" width="12.140625" bestFit="1" customWidth="1"/>
    <col min="12801" max="12801" width="44" bestFit="1" customWidth="1"/>
    <col min="12802" max="12802" width="25.7109375" bestFit="1" customWidth="1"/>
    <col min="12803" max="12803" width="30.7109375" bestFit="1" customWidth="1"/>
    <col min="12804" max="12804" width="13.140625" bestFit="1" customWidth="1"/>
    <col min="12805" max="12817" width="12.140625" bestFit="1" customWidth="1"/>
    <col min="12818" max="12820" width="11.42578125" bestFit="1" customWidth="1"/>
    <col min="12821" max="12823" width="12.140625" bestFit="1" customWidth="1"/>
    <col min="12824" max="12825" width="11.42578125" bestFit="1" customWidth="1"/>
    <col min="12826" max="12838" width="12.140625" bestFit="1" customWidth="1"/>
    <col min="12839" max="12839" width="11.42578125" bestFit="1" customWidth="1"/>
    <col min="12840" max="12861" width="12.140625" bestFit="1" customWidth="1"/>
    <col min="13057" max="13057" width="44" bestFit="1" customWidth="1"/>
    <col min="13058" max="13058" width="25.7109375" bestFit="1" customWidth="1"/>
    <col min="13059" max="13059" width="30.7109375" bestFit="1" customWidth="1"/>
    <col min="13060" max="13060" width="13.140625" bestFit="1" customWidth="1"/>
    <col min="13061" max="13073" width="12.140625" bestFit="1" customWidth="1"/>
    <col min="13074" max="13076" width="11.42578125" bestFit="1" customWidth="1"/>
    <col min="13077" max="13079" width="12.140625" bestFit="1" customWidth="1"/>
    <col min="13080" max="13081" width="11.42578125" bestFit="1" customWidth="1"/>
    <col min="13082" max="13094" width="12.140625" bestFit="1" customWidth="1"/>
    <col min="13095" max="13095" width="11.42578125" bestFit="1" customWidth="1"/>
    <col min="13096" max="13117" width="12.140625" bestFit="1" customWidth="1"/>
    <col min="13313" max="13313" width="44" bestFit="1" customWidth="1"/>
    <col min="13314" max="13314" width="25.7109375" bestFit="1" customWidth="1"/>
    <col min="13315" max="13315" width="30.7109375" bestFit="1" customWidth="1"/>
    <col min="13316" max="13316" width="13.140625" bestFit="1" customWidth="1"/>
    <col min="13317" max="13329" width="12.140625" bestFit="1" customWidth="1"/>
    <col min="13330" max="13332" width="11.42578125" bestFit="1" customWidth="1"/>
    <col min="13333" max="13335" width="12.140625" bestFit="1" customWidth="1"/>
    <col min="13336" max="13337" width="11.42578125" bestFit="1" customWidth="1"/>
    <col min="13338" max="13350" width="12.140625" bestFit="1" customWidth="1"/>
    <col min="13351" max="13351" width="11.42578125" bestFit="1" customWidth="1"/>
    <col min="13352" max="13373" width="12.140625" bestFit="1" customWidth="1"/>
    <col min="13569" max="13569" width="44" bestFit="1" customWidth="1"/>
    <col min="13570" max="13570" width="25.7109375" bestFit="1" customWidth="1"/>
    <col min="13571" max="13571" width="30.7109375" bestFit="1" customWidth="1"/>
    <col min="13572" max="13572" width="13.140625" bestFit="1" customWidth="1"/>
    <col min="13573" max="13585" width="12.140625" bestFit="1" customWidth="1"/>
    <col min="13586" max="13588" width="11.42578125" bestFit="1" customWidth="1"/>
    <col min="13589" max="13591" width="12.140625" bestFit="1" customWidth="1"/>
    <col min="13592" max="13593" width="11.42578125" bestFit="1" customWidth="1"/>
    <col min="13594" max="13606" width="12.140625" bestFit="1" customWidth="1"/>
    <col min="13607" max="13607" width="11.42578125" bestFit="1" customWidth="1"/>
    <col min="13608" max="13629" width="12.140625" bestFit="1" customWidth="1"/>
    <col min="13825" max="13825" width="44" bestFit="1" customWidth="1"/>
    <col min="13826" max="13826" width="25.7109375" bestFit="1" customWidth="1"/>
    <col min="13827" max="13827" width="30.7109375" bestFit="1" customWidth="1"/>
    <col min="13828" max="13828" width="13.140625" bestFit="1" customWidth="1"/>
    <col min="13829" max="13841" width="12.140625" bestFit="1" customWidth="1"/>
    <col min="13842" max="13844" width="11.42578125" bestFit="1" customWidth="1"/>
    <col min="13845" max="13847" width="12.140625" bestFit="1" customWidth="1"/>
    <col min="13848" max="13849" width="11.42578125" bestFit="1" customWidth="1"/>
    <col min="13850" max="13862" width="12.140625" bestFit="1" customWidth="1"/>
    <col min="13863" max="13863" width="11.42578125" bestFit="1" customWidth="1"/>
    <col min="13864" max="13885" width="12.140625" bestFit="1" customWidth="1"/>
    <col min="14081" max="14081" width="44" bestFit="1" customWidth="1"/>
    <col min="14082" max="14082" width="25.7109375" bestFit="1" customWidth="1"/>
    <col min="14083" max="14083" width="30.7109375" bestFit="1" customWidth="1"/>
    <col min="14084" max="14084" width="13.140625" bestFit="1" customWidth="1"/>
    <col min="14085" max="14097" width="12.140625" bestFit="1" customWidth="1"/>
    <col min="14098" max="14100" width="11.42578125" bestFit="1" customWidth="1"/>
    <col min="14101" max="14103" width="12.140625" bestFit="1" customWidth="1"/>
    <col min="14104" max="14105" width="11.42578125" bestFit="1" customWidth="1"/>
    <col min="14106" max="14118" width="12.140625" bestFit="1" customWidth="1"/>
    <col min="14119" max="14119" width="11.42578125" bestFit="1" customWidth="1"/>
    <col min="14120" max="14141" width="12.140625" bestFit="1" customWidth="1"/>
    <col min="14337" max="14337" width="44" bestFit="1" customWidth="1"/>
    <col min="14338" max="14338" width="25.7109375" bestFit="1" customWidth="1"/>
    <col min="14339" max="14339" width="30.7109375" bestFit="1" customWidth="1"/>
    <col min="14340" max="14340" width="13.140625" bestFit="1" customWidth="1"/>
    <col min="14341" max="14353" width="12.140625" bestFit="1" customWidth="1"/>
    <col min="14354" max="14356" width="11.42578125" bestFit="1" customWidth="1"/>
    <col min="14357" max="14359" width="12.140625" bestFit="1" customWidth="1"/>
    <col min="14360" max="14361" width="11.42578125" bestFit="1" customWidth="1"/>
    <col min="14362" max="14374" width="12.140625" bestFit="1" customWidth="1"/>
    <col min="14375" max="14375" width="11.42578125" bestFit="1" customWidth="1"/>
    <col min="14376" max="14397" width="12.140625" bestFit="1" customWidth="1"/>
    <col min="14593" max="14593" width="44" bestFit="1" customWidth="1"/>
    <col min="14594" max="14594" width="25.7109375" bestFit="1" customWidth="1"/>
    <col min="14595" max="14595" width="30.7109375" bestFit="1" customWidth="1"/>
    <col min="14596" max="14596" width="13.140625" bestFit="1" customWidth="1"/>
    <col min="14597" max="14609" width="12.140625" bestFit="1" customWidth="1"/>
    <col min="14610" max="14612" width="11.42578125" bestFit="1" customWidth="1"/>
    <col min="14613" max="14615" width="12.140625" bestFit="1" customWidth="1"/>
    <col min="14616" max="14617" width="11.42578125" bestFit="1" customWidth="1"/>
    <col min="14618" max="14630" width="12.140625" bestFit="1" customWidth="1"/>
    <col min="14631" max="14631" width="11.42578125" bestFit="1" customWidth="1"/>
    <col min="14632" max="14653" width="12.140625" bestFit="1" customWidth="1"/>
    <col min="14849" max="14849" width="44" bestFit="1" customWidth="1"/>
    <col min="14850" max="14850" width="25.7109375" bestFit="1" customWidth="1"/>
    <col min="14851" max="14851" width="30.7109375" bestFit="1" customWidth="1"/>
    <col min="14852" max="14852" width="13.140625" bestFit="1" customWidth="1"/>
    <col min="14853" max="14865" width="12.140625" bestFit="1" customWidth="1"/>
    <col min="14866" max="14868" width="11.42578125" bestFit="1" customWidth="1"/>
    <col min="14869" max="14871" width="12.140625" bestFit="1" customWidth="1"/>
    <col min="14872" max="14873" width="11.42578125" bestFit="1" customWidth="1"/>
    <col min="14874" max="14886" width="12.140625" bestFit="1" customWidth="1"/>
    <col min="14887" max="14887" width="11.42578125" bestFit="1" customWidth="1"/>
    <col min="14888" max="14909" width="12.140625" bestFit="1" customWidth="1"/>
    <col min="15105" max="15105" width="44" bestFit="1" customWidth="1"/>
    <col min="15106" max="15106" width="25.7109375" bestFit="1" customWidth="1"/>
    <col min="15107" max="15107" width="30.7109375" bestFit="1" customWidth="1"/>
    <col min="15108" max="15108" width="13.140625" bestFit="1" customWidth="1"/>
    <col min="15109" max="15121" width="12.140625" bestFit="1" customWidth="1"/>
    <col min="15122" max="15124" width="11.42578125" bestFit="1" customWidth="1"/>
    <col min="15125" max="15127" width="12.140625" bestFit="1" customWidth="1"/>
    <col min="15128" max="15129" width="11.42578125" bestFit="1" customWidth="1"/>
    <col min="15130" max="15142" width="12.140625" bestFit="1" customWidth="1"/>
    <col min="15143" max="15143" width="11.42578125" bestFit="1" customWidth="1"/>
    <col min="15144" max="15165" width="12.140625" bestFit="1" customWidth="1"/>
    <col min="15361" max="15361" width="44" bestFit="1" customWidth="1"/>
    <col min="15362" max="15362" width="25.7109375" bestFit="1" customWidth="1"/>
    <col min="15363" max="15363" width="30.7109375" bestFit="1" customWidth="1"/>
    <col min="15364" max="15364" width="13.140625" bestFit="1" customWidth="1"/>
    <col min="15365" max="15377" width="12.140625" bestFit="1" customWidth="1"/>
    <col min="15378" max="15380" width="11.42578125" bestFit="1" customWidth="1"/>
    <col min="15381" max="15383" width="12.140625" bestFit="1" customWidth="1"/>
    <col min="15384" max="15385" width="11.42578125" bestFit="1" customWidth="1"/>
    <col min="15386" max="15398" width="12.140625" bestFit="1" customWidth="1"/>
    <col min="15399" max="15399" width="11.42578125" bestFit="1" customWidth="1"/>
    <col min="15400" max="15421" width="12.140625" bestFit="1" customWidth="1"/>
    <col min="15617" max="15617" width="44" bestFit="1" customWidth="1"/>
    <col min="15618" max="15618" width="25.7109375" bestFit="1" customWidth="1"/>
    <col min="15619" max="15619" width="30.7109375" bestFit="1" customWidth="1"/>
    <col min="15620" max="15620" width="13.140625" bestFit="1" customWidth="1"/>
    <col min="15621" max="15633" width="12.140625" bestFit="1" customWidth="1"/>
    <col min="15634" max="15636" width="11.42578125" bestFit="1" customWidth="1"/>
    <col min="15637" max="15639" width="12.140625" bestFit="1" customWidth="1"/>
    <col min="15640" max="15641" width="11.42578125" bestFit="1" customWidth="1"/>
    <col min="15642" max="15654" width="12.140625" bestFit="1" customWidth="1"/>
    <col min="15655" max="15655" width="11.42578125" bestFit="1" customWidth="1"/>
    <col min="15656" max="15677" width="12.140625" bestFit="1" customWidth="1"/>
    <col min="15873" max="15873" width="44" bestFit="1" customWidth="1"/>
    <col min="15874" max="15874" width="25.7109375" bestFit="1" customWidth="1"/>
    <col min="15875" max="15875" width="30.7109375" bestFit="1" customWidth="1"/>
    <col min="15876" max="15876" width="13.140625" bestFit="1" customWidth="1"/>
    <col min="15877" max="15889" width="12.140625" bestFit="1" customWidth="1"/>
    <col min="15890" max="15892" width="11.42578125" bestFit="1" customWidth="1"/>
    <col min="15893" max="15895" width="12.140625" bestFit="1" customWidth="1"/>
    <col min="15896" max="15897" width="11.42578125" bestFit="1" customWidth="1"/>
    <col min="15898" max="15910" width="12.140625" bestFit="1" customWidth="1"/>
    <col min="15911" max="15911" width="11.42578125" bestFit="1" customWidth="1"/>
    <col min="15912" max="15933" width="12.140625" bestFit="1" customWidth="1"/>
    <col min="16129" max="16129" width="44" bestFit="1" customWidth="1"/>
    <col min="16130" max="16130" width="25.7109375" bestFit="1" customWidth="1"/>
    <col min="16131" max="16131" width="30.7109375" bestFit="1" customWidth="1"/>
    <col min="16132" max="16132" width="13.140625" bestFit="1" customWidth="1"/>
    <col min="16133" max="16145" width="12.140625" bestFit="1" customWidth="1"/>
    <col min="16146" max="16148" width="11.42578125" bestFit="1" customWidth="1"/>
    <col min="16149" max="16151" width="12.140625" bestFit="1" customWidth="1"/>
    <col min="16152" max="16153" width="11.42578125" bestFit="1" customWidth="1"/>
    <col min="16154" max="16166" width="12.140625" bestFit="1" customWidth="1"/>
    <col min="16167" max="16167" width="11.42578125" bestFit="1" customWidth="1"/>
    <col min="16168" max="16189" width="12.140625" bestFit="1" customWidth="1"/>
  </cols>
  <sheetData>
    <row r="1" spans="1:62">
      <c r="A1" t="s">
        <v>0</v>
      </c>
      <c r="B1" t="s">
        <v>1</v>
      </c>
    </row>
    <row r="2" spans="1:62">
      <c r="A2" t="s">
        <v>2</v>
      </c>
      <c r="B2" s="3">
        <v>42949</v>
      </c>
    </row>
    <row r="4" spans="1:62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  <c r="J4" t="s">
        <v>12</v>
      </c>
      <c r="K4" t="s">
        <v>13</v>
      </c>
      <c r="L4" t="s">
        <v>14</v>
      </c>
      <c r="M4" t="s">
        <v>15</v>
      </c>
      <c r="N4" t="s">
        <v>16</v>
      </c>
      <c r="O4" t="s">
        <v>17</v>
      </c>
      <c r="P4" t="s">
        <v>18</v>
      </c>
      <c r="Q4" t="s">
        <v>19</v>
      </c>
      <c r="R4" t="s">
        <v>20</v>
      </c>
      <c r="S4" t="s">
        <v>21</v>
      </c>
      <c r="T4" t="s">
        <v>22</v>
      </c>
      <c r="U4" t="s">
        <v>23</v>
      </c>
      <c r="V4" t="s">
        <v>24</v>
      </c>
      <c r="W4" t="s">
        <v>25</v>
      </c>
      <c r="X4" t="s">
        <v>26</v>
      </c>
      <c r="Y4" t="s">
        <v>27</v>
      </c>
      <c r="Z4" t="s">
        <v>28</v>
      </c>
      <c r="AA4" t="s">
        <v>29</v>
      </c>
      <c r="AB4" t="s">
        <v>30</v>
      </c>
      <c r="AC4" t="s">
        <v>31</v>
      </c>
      <c r="AD4" t="s">
        <v>32</v>
      </c>
      <c r="AE4" t="s">
        <v>33</v>
      </c>
      <c r="AF4" t="s">
        <v>34</v>
      </c>
      <c r="AG4" t="s">
        <v>35</v>
      </c>
      <c r="AH4" t="s">
        <v>36</v>
      </c>
      <c r="AI4" t="s">
        <v>37</v>
      </c>
      <c r="AJ4" t="s">
        <v>38</v>
      </c>
      <c r="AK4" t="s">
        <v>39</v>
      </c>
      <c r="AL4" t="s">
        <v>40</v>
      </c>
      <c r="AM4" t="s">
        <v>41</v>
      </c>
      <c r="AN4" t="s">
        <v>42</v>
      </c>
      <c r="AO4" t="s">
        <v>43</v>
      </c>
      <c r="AP4" t="s">
        <v>44</v>
      </c>
      <c r="AQ4" t="s">
        <v>45</v>
      </c>
      <c r="AR4" t="s">
        <v>46</v>
      </c>
      <c r="AS4" t="s">
        <v>47</v>
      </c>
      <c r="AT4" t="s">
        <v>48</v>
      </c>
      <c r="AU4" t="s">
        <v>49</v>
      </c>
      <c r="AV4" t="s">
        <v>50</v>
      </c>
      <c r="AW4" t="s">
        <v>51</v>
      </c>
      <c r="AX4" t="s">
        <v>52</v>
      </c>
      <c r="AY4" t="s">
        <v>53</v>
      </c>
      <c r="AZ4" t="s">
        <v>54</v>
      </c>
      <c r="BA4" t="s">
        <v>55</v>
      </c>
      <c r="BB4" t="s">
        <v>56</v>
      </c>
      <c r="BC4" t="s">
        <v>57</v>
      </c>
      <c r="BD4" t="s">
        <v>58</v>
      </c>
      <c r="BE4" t="s">
        <v>59</v>
      </c>
      <c r="BF4" t="s">
        <v>60</v>
      </c>
      <c r="BG4" t="s">
        <v>61</v>
      </c>
      <c r="BH4" t="s">
        <v>62</v>
      </c>
      <c r="BI4" t="s">
        <v>63</v>
      </c>
      <c r="BJ4" t="s">
        <v>612</v>
      </c>
    </row>
    <row r="5" spans="1:62">
      <c r="A5" t="s">
        <v>64</v>
      </c>
      <c r="B5" t="s">
        <v>65</v>
      </c>
      <c r="C5" t="s">
        <v>610</v>
      </c>
      <c r="D5" t="s">
        <v>611</v>
      </c>
      <c r="AD5">
        <v>4.0322580645161104</v>
      </c>
      <c r="AE5">
        <v>1.0739664082684199</v>
      </c>
      <c r="AF5">
        <v>3.6430454581768901</v>
      </c>
      <c r="AG5">
        <v>3.12186849610731</v>
      </c>
      <c r="AH5">
        <v>3.9916280460457698</v>
      </c>
      <c r="AI5">
        <v>5.83668775158168</v>
      </c>
      <c r="AJ5">
        <v>5.55555555555582</v>
      </c>
      <c r="AK5">
        <v>3.8733753699647302</v>
      </c>
      <c r="AL5">
        <v>5.2155599603570604</v>
      </c>
      <c r="AM5">
        <v>6.3110797127043501</v>
      </c>
      <c r="AN5">
        <v>3.3613910732089902</v>
      </c>
      <c r="AO5">
        <v>3.2252879721399301</v>
      </c>
      <c r="AP5">
        <v>2.9999480977839998</v>
      </c>
      <c r="AQ5">
        <v>1.8694885361554101</v>
      </c>
      <c r="AR5">
        <v>2.2803719825876301</v>
      </c>
      <c r="AS5">
        <v>4.0440213119050501</v>
      </c>
      <c r="AT5">
        <v>2.8836043031626999</v>
      </c>
      <c r="AU5">
        <v>3.3157749911552399</v>
      </c>
      <c r="AV5">
        <v>3.6573765813754799</v>
      </c>
      <c r="AW5">
        <v>2.52993805918788</v>
      </c>
      <c r="AX5">
        <v>3.3956252461246801</v>
      </c>
      <c r="AY5">
        <v>3.6087114588923099</v>
      </c>
      <c r="AZ5">
        <v>5.3912026400431401</v>
      </c>
      <c r="BA5">
        <v>8.9577321875895404</v>
      </c>
      <c r="BB5">
        <v>-2.1363715732495301</v>
      </c>
      <c r="BC5">
        <v>2.0777390202778001</v>
      </c>
      <c r="BD5">
        <v>4.3745957945150504</v>
      </c>
      <c r="BE5">
        <v>0.57175552810951202</v>
      </c>
      <c r="BF5">
        <v>-2.3722632801504799</v>
      </c>
      <c r="BG5">
        <v>0.42099817216893598</v>
      </c>
      <c r="BH5">
        <v>0.476485008378708</v>
      </c>
      <c r="BI5">
        <v>-0.89302001917186002</v>
      </c>
    </row>
    <row r="6" spans="1:62">
      <c r="A6" t="s">
        <v>68</v>
      </c>
      <c r="B6" t="s">
        <v>69</v>
      </c>
      <c r="C6" t="s">
        <v>610</v>
      </c>
      <c r="D6" t="s">
        <v>611</v>
      </c>
      <c r="AX6">
        <v>12.6862687216714</v>
      </c>
      <c r="AY6">
        <v>7.2548955609026997</v>
      </c>
      <c r="AZ6">
        <v>8.4828892675449108</v>
      </c>
      <c r="BA6">
        <v>30.5549406065734</v>
      </c>
      <c r="BB6">
        <v>-8.2830783945954405</v>
      </c>
      <c r="BC6">
        <v>0.89253693648185795</v>
      </c>
      <c r="BD6">
        <v>10.2016601415824</v>
      </c>
      <c r="BE6">
        <v>7.2182577605751197</v>
      </c>
      <c r="BF6">
        <v>7.6543165673232298</v>
      </c>
      <c r="BG6">
        <v>4.6043340090053499</v>
      </c>
      <c r="BH6">
        <v>-1.53384658328176</v>
      </c>
      <c r="BI6">
        <v>2.1694521759635599</v>
      </c>
    </row>
    <row r="7" spans="1:62">
      <c r="A7" t="s">
        <v>70</v>
      </c>
      <c r="B7" t="s">
        <v>71</v>
      </c>
      <c r="C7" t="s">
        <v>610</v>
      </c>
      <c r="D7" t="s">
        <v>611</v>
      </c>
      <c r="AJ7">
        <v>83.608333333332993</v>
      </c>
      <c r="AK7">
        <v>299.06050015885302</v>
      </c>
      <c r="AL7">
        <v>1379.41427352858</v>
      </c>
      <c r="AM7">
        <v>948.81118881118903</v>
      </c>
      <c r="AN7">
        <v>2671.7920722763001</v>
      </c>
      <c r="AO7">
        <v>4145.1076473845897</v>
      </c>
      <c r="AP7">
        <v>219.17672117297499</v>
      </c>
      <c r="AQ7">
        <v>107.28482152829901</v>
      </c>
      <c r="AR7">
        <v>248.19590241286701</v>
      </c>
      <c r="AS7">
        <v>324.996871601321</v>
      </c>
      <c r="AT7">
        <v>152.56102246929899</v>
      </c>
      <c r="AU7">
        <v>108.89743608943</v>
      </c>
      <c r="AV7">
        <v>98.2237177041645</v>
      </c>
      <c r="AW7">
        <v>43.541947252053802</v>
      </c>
      <c r="AX7">
        <v>22.963744439454899</v>
      </c>
      <c r="AY7">
        <v>13.303253361405201</v>
      </c>
      <c r="AZ7">
        <v>12.2486755229589</v>
      </c>
      <c r="BA7">
        <v>12.473713407833401</v>
      </c>
      <c r="BB7">
        <v>13.731451136511</v>
      </c>
      <c r="BC7">
        <v>14.470541197215599</v>
      </c>
      <c r="BD7">
        <v>13.4670153504455</v>
      </c>
      <c r="BE7">
        <v>10.293494326218299</v>
      </c>
      <c r="BF7">
        <v>8.7760909329093497</v>
      </c>
      <c r="BG7">
        <v>7.2795615410536199</v>
      </c>
      <c r="BH7">
        <v>10.2793267200442</v>
      </c>
      <c r="BI7">
        <v>34.736159304761301</v>
      </c>
    </row>
    <row r="8" spans="1:62">
      <c r="A8" t="s">
        <v>72</v>
      </c>
      <c r="B8" t="s">
        <v>73</v>
      </c>
      <c r="C8" t="s">
        <v>610</v>
      </c>
      <c r="D8" t="s">
        <v>611</v>
      </c>
      <c r="AK8">
        <v>226.00542125352601</v>
      </c>
      <c r="AL8">
        <v>85.004751238715698</v>
      </c>
      <c r="AM8">
        <v>22.565052693369601</v>
      </c>
      <c r="AN8">
        <v>7.7932185378919199</v>
      </c>
      <c r="AO8">
        <v>12.725477808710499</v>
      </c>
      <c r="AP8">
        <v>33.180274375395499</v>
      </c>
      <c r="AQ8">
        <v>20.642858867059601</v>
      </c>
      <c r="AR8">
        <v>0.38943765356163701</v>
      </c>
      <c r="AS8">
        <v>5.0018136346832602E-2</v>
      </c>
      <c r="AT8">
        <v>3.10758827031434</v>
      </c>
      <c r="AU8">
        <v>7.7705258343155998</v>
      </c>
      <c r="AV8">
        <v>0.48400261181848397</v>
      </c>
      <c r="AW8">
        <v>2.2800191693809699</v>
      </c>
      <c r="AX8">
        <v>2.36658195679798</v>
      </c>
      <c r="AY8">
        <v>2.3707283190427701</v>
      </c>
      <c r="AZ8">
        <v>2.93268248162325</v>
      </c>
      <c r="BA8">
        <v>3.35924241776581</v>
      </c>
      <c r="BB8">
        <v>2.2805022218201598</v>
      </c>
      <c r="BC8">
        <v>3.55226738790912</v>
      </c>
      <c r="BD8">
        <v>3.4503471526799099</v>
      </c>
      <c r="BE8">
        <v>2.0315959399655799</v>
      </c>
      <c r="BF8">
        <v>1.93761754903897</v>
      </c>
      <c r="BG8">
        <v>1.63177798824094</v>
      </c>
      <c r="BH8">
        <v>1.9100169779289999</v>
      </c>
      <c r="BI8">
        <v>1.2827988338188201</v>
      </c>
    </row>
    <row r="9" spans="1:62">
      <c r="A9" t="s">
        <v>74</v>
      </c>
      <c r="B9" t="s">
        <v>75</v>
      </c>
      <c r="C9" t="s">
        <v>610</v>
      </c>
      <c r="D9" t="s">
        <v>611</v>
      </c>
    </row>
    <row r="10" spans="1:62">
      <c r="A10" t="s">
        <v>76</v>
      </c>
      <c r="B10" t="s">
        <v>77</v>
      </c>
      <c r="C10" t="s">
        <v>610</v>
      </c>
      <c r="D10" t="s">
        <v>611</v>
      </c>
      <c r="R10">
        <v>8.2666666659999901</v>
      </c>
      <c r="S10">
        <v>15.5282817502668</v>
      </c>
      <c r="T10">
        <v>9.6696954815124503</v>
      </c>
      <c r="U10">
        <v>10.3174158877413</v>
      </c>
      <c r="V10">
        <v>11.9892833221051</v>
      </c>
      <c r="W10">
        <v>9.7160327495429808</v>
      </c>
      <c r="Y10">
        <v>9.626056646131735</v>
      </c>
      <c r="Z10">
        <v>10.7585034160146</v>
      </c>
      <c r="AA10">
        <v>8.3312557558114495</v>
      </c>
      <c r="AB10">
        <v>5.4936655143208952</v>
      </c>
      <c r="AC10">
        <v>8.1163979551710792</v>
      </c>
      <c r="AD10">
        <v>7.2543617998163299</v>
      </c>
      <c r="AE10">
        <v>6.7988584474884002</v>
      </c>
      <c r="AF10">
        <v>4.22241666240771</v>
      </c>
      <c r="AG10">
        <v>5.91154496373498</v>
      </c>
      <c r="AH10">
        <v>7.7408860396133496</v>
      </c>
      <c r="AI10">
        <v>8.4514624080387399</v>
      </c>
      <c r="AJ10">
        <v>9.0000000000000409</v>
      </c>
      <c r="AK10">
        <v>9.3597515895312995</v>
      </c>
      <c r="AL10">
        <v>9.3703441597145396</v>
      </c>
      <c r="AM10">
        <v>5.1125989044430904</v>
      </c>
      <c r="AN10">
        <v>6.54379068524171</v>
      </c>
      <c r="AO10">
        <v>4.6813062391641402</v>
      </c>
      <c r="AP10">
        <v>3.5502958579881598</v>
      </c>
      <c r="AQ10">
        <v>3.1253657965585799</v>
      </c>
      <c r="AR10">
        <v>2.6486225229579499</v>
      </c>
      <c r="AS10">
        <v>1.8129461388708701</v>
      </c>
      <c r="AT10">
        <v>1.8777688534217649</v>
      </c>
      <c r="AU10">
        <v>1.6256479067354199</v>
      </c>
      <c r="AV10">
        <v>2.48857875931906</v>
      </c>
      <c r="AW10">
        <v>3.7970401760690899</v>
      </c>
      <c r="AX10">
        <v>3.29932587383915</v>
      </c>
      <c r="AY10">
        <v>3.9869602561360704</v>
      </c>
      <c r="AZ10">
        <v>5.1764002886953495</v>
      </c>
      <c r="BA10">
        <v>11.270665238084849</v>
      </c>
      <c r="BB10">
        <v>3.52481380429233</v>
      </c>
      <c r="BC10">
        <v>3.9898414640150799</v>
      </c>
      <c r="BD10">
        <v>4.8292497585420957</v>
      </c>
      <c r="BE10">
        <v>4.7281207216580698</v>
      </c>
      <c r="BF10">
        <v>3.2795845510592949</v>
      </c>
      <c r="BG10">
        <v>2.8915662650602298</v>
      </c>
      <c r="BH10">
        <v>1.8597915131784799</v>
      </c>
    </row>
    <row r="11" spans="1:62">
      <c r="A11" t="s">
        <v>78</v>
      </c>
      <c r="B11" t="s">
        <v>79</v>
      </c>
      <c r="C11" t="s">
        <v>610</v>
      </c>
      <c r="D11" t="s">
        <v>611</v>
      </c>
    </row>
    <row r="12" spans="1:62">
      <c r="A12" t="s">
        <v>80</v>
      </c>
      <c r="B12" t="s">
        <v>81</v>
      </c>
      <c r="C12" t="s">
        <v>610</v>
      </c>
      <c r="D12" t="s">
        <v>611</v>
      </c>
      <c r="E12">
        <v>27.2979928262695</v>
      </c>
      <c r="F12">
        <v>13.3943427620626</v>
      </c>
      <c r="G12">
        <v>28.319882611885799</v>
      </c>
      <c r="H12">
        <v>23.899371069182202</v>
      </c>
      <c r="I12">
        <v>22.196585140747899</v>
      </c>
      <c r="J12">
        <v>28.625377643504301</v>
      </c>
      <c r="K12">
        <v>31.914268937169599</v>
      </c>
      <c r="L12">
        <v>29.2009793011357</v>
      </c>
      <c r="M12">
        <v>16.210163652024001</v>
      </c>
      <c r="N12">
        <v>7.5748591758079202</v>
      </c>
      <c r="O12">
        <v>13.5868816315282</v>
      </c>
      <c r="P12">
        <v>34.732500303287502</v>
      </c>
      <c r="Q12">
        <v>58.445885107149302</v>
      </c>
      <c r="R12">
        <v>61.249076547138202</v>
      </c>
      <c r="S12">
        <v>23.474889867841799</v>
      </c>
      <c r="T12">
        <v>182.92682926829301</v>
      </c>
      <c r="U12">
        <v>443.96551724137697</v>
      </c>
      <c r="V12">
        <v>176.001811184063</v>
      </c>
      <c r="W12">
        <v>175.514723976704</v>
      </c>
      <c r="X12">
        <v>159.50711563653701</v>
      </c>
      <c r="Y12">
        <v>100.764370305146</v>
      </c>
      <c r="Z12">
        <v>104.47604257890799</v>
      </c>
      <c r="AA12">
        <v>164.77681057352299</v>
      </c>
      <c r="AB12">
        <v>343.81067631321599</v>
      </c>
      <c r="AC12">
        <v>626.71859206849899</v>
      </c>
      <c r="AD12">
        <v>672.18065105197604</v>
      </c>
      <c r="AE12">
        <v>90.096605074930906</v>
      </c>
      <c r="AF12">
        <v>131.32702098036299</v>
      </c>
      <c r="AG12">
        <v>342.955110191568</v>
      </c>
      <c r="AH12">
        <v>3079.8097030530998</v>
      </c>
      <c r="AI12">
        <v>2313.9646633975199</v>
      </c>
      <c r="AJ12">
        <v>171.67169646830601</v>
      </c>
      <c r="AK12">
        <v>24.8999485988255</v>
      </c>
      <c r="AL12">
        <v>10.6114940961305</v>
      </c>
      <c r="AM12">
        <v>4.1773472436698498</v>
      </c>
      <c r="AN12">
        <v>3.3761168498012402</v>
      </c>
      <c r="AO12">
        <v>0.155695900742301</v>
      </c>
      <c r="AP12">
        <v>0.52725825706329399</v>
      </c>
      <c r="AQ12">
        <v>0.92033646709540096</v>
      </c>
      <c r="AR12">
        <v>-1.1668954696999001</v>
      </c>
      <c r="AS12">
        <v>-0.93593941197864305</v>
      </c>
      <c r="AT12">
        <v>-1.0666355077785901</v>
      </c>
      <c r="AU12">
        <v>25.8684978656634</v>
      </c>
      <c r="AV12">
        <v>13.4428492915644</v>
      </c>
      <c r="AW12">
        <v>4.41571792341903</v>
      </c>
      <c r="AX12">
        <v>9.6393995462081499</v>
      </c>
      <c r="AY12">
        <v>10.901124534884399</v>
      </c>
      <c r="AZ12">
        <v>8.8314129888502002</v>
      </c>
      <c r="BA12">
        <v>8.5840137516114901</v>
      </c>
      <c r="BB12">
        <v>6.2827743148312898</v>
      </c>
      <c r="BC12">
        <v>10.7801154347422</v>
      </c>
      <c r="BD12">
        <v>9.4656862745100092</v>
      </c>
      <c r="BE12">
        <v>10.0302590249304</v>
      </c>
      <c r="BF12">
        <v>10.6194330100695</v>
      </c>
    </row>
    <row r="13" spans="1:62">
      <c r="A13" t="s">
        <v>82</v>
      </c>
      <c r="B13" t="s">
        <v>83</v>
      </c>
      <c r="C13" t="s">
        <v>610</v>
      </c>
      <c r="D13" t="s">
        <v>611</v>
      </c>
      <c r="AM13">
        <v>3373.4741391214902</v>
      </c>
      <c r="AN13">
        <v>175.95132553458399</v>
      </c>
      <c r="AO13">
        <v>18.6811856400358</v>
      </c>
      <c r="AP13">
        <v>13.9607641217912</v>
      </c>
      <c r="AQ13">
        <v>8.6724863238515493</v>
      </c>
      <c r="AR13">
        <v>0.64824576047033799</v>
      </c>
      <c r="AS13">
        <v>-0.79088376893463297</v>
      </c>
      <c r="AT13">
        <v>3.1459046468501999</v>
      </c>
      <c r="AU13">
        <v>1.0600492934165899</v>
      </c>
      <c r="AV13">
        <v>4.7215533660533699</v>
      </c>
      <c r="AW13">
        <v>6.9612613587579597</v>
      </c>
      <c r="AX13">
        <v>0.64234326824254295</v>
      </c>
      <c r="AY13">
        <v>2.8923566245899801</v>
      </c>
      <c r="AZ13">
        <v>4.4073608964451498</v>
      </c>
      <c r="BA13">
        <v>8.9499533535339406</v>
      </c>
      <c r="BB13">
        <v>3.4067668268380298</v>
      </c>
      <c r="BC13">
        <v>8.1815755435563506</v>
      </c>
      <c r="BD13">
        <v>7.6512336379762997</v>
      </c>
      <c r="BE13">
        <v>2.5554709001293801</v>
      </c>
      <c r="BF13">
        <v>5.7937879173518798</v>
      </c>
      <c r="BG13">
        <v>2.9809880730236902</v>
      </c>
      <c r="BH13">
        <v>3.7265860278937102</v>
      </c>
      <c r="BI13">
        <v>-1.27304397106376</v>
      </c>
    </row>
    <row r="14" spans="1:62">
      <c r="A14" t="s">
        <v>84</v>
      </c>
      <c r="B14" t="s">
        <v>85</v>
      </c>
      <c r="C14" t="s">
        <v>610</v>
      </c>
      <c r="D14" t="s">
        <v>611</v>
      </c>
    </row>
    <row r="15" spans="1:62">
      <c r="A15" t="s">
        <v>86</v>
      </c>
      <c r="B15" t="s">
        <v>87</v>
      </c>
      <c r="C15" t="s">
        <v>610</v>
      </c>
      <c r="D15" t="s">
        <v>611</v>
      </c>
      <c r="AR15">
        <v>1.1212878957115699</v>
      </c>
      <c r="AS15">
        <v>0.77177979690005505</v>
      </c>
      <c r="AT15">
        <v>1.40279663573993</v>
      </c>
      <c r="AU15">
        <v>2.4076580129342702</v>
      </c>
      <c r="AV15">
        <v>1.99353055152488</v>
      </c>
      <c r="AW15">
        <v>2.0300775785320302</v>
      </c>
      <c r="AX15">
        <v>2.0987519670930701</v>
      </c>
      <c r="AY15">
        <v>1.7877853741912</v>
      </c>
      <c r="AZ15">
        <v>1.41605259409772</v>
      </c>
      <c r="BA15">
        <v>5.3338063982020598</v>
      </c>
      <c r="BB15">
        <v>-0.55015999550862205</v>
      </c>
      <c r="BC15">
        <v>3.3700254022015201</v>
      </c>
      <c r="BD15">
        <v>3.4567496723459898</v>
      </c>
      <c r="BE15">
        <v>3.3768804433887598</v>
      </c>
      <c r="BF15">
        <v>1.0594978235614601</v>
      </c>
      <c r="BG15">
        <v>1.0894415743535899</v>
      </c>
      <c r="BH15">
        <v>0.96899345882558796</v>
      </c>
    </row>
    <row r="16" spans="1:62">
      <c r="A16" t="s">
        <v>88</v>
      </c>
      <c r="B16" t="s">
        <v>89</v>
      </c>
      <c r="C16" t="s">
        <v>610</v>
      </c>
      <c r="D16" t="s">
        <v>611</v>
      </c>
      <c r="E16">
        <v>3.7925925920112298</v>
      </c>
      <c r="F16">
        <v>2.51213245820021</v>
      </c>
      <c r="G16">
        <v>-0.278473962407561</v>
      </c>
      <c r="H16">
        <v>0.53057805082527998</v>
      </c>
      <c r="I16">
        <v>2.3611111111176801</v>
      </c>
      <c r="J16">
        <v>3.9620081411233601</v>
      </c>
      <c r="K16">
        <v>2.9757243537013101</v>
      </c>
      <c r="L16">
        <v>3.1939163498260799</v>
      </c>
      <c r="M16">
        <v>2.6529108327322701</v>
      </c>
      <c r="N16">
        <v>2.9193586982671502</v>
      </c>
      <c r="O16">
        <v>3.9060683562143899</v>
      </c>
      <c r="P16">
        <v>6.0639964200316001</v>
      </c>
      <c r="Q16">
        <v>5.8649789029659596</v>
      </c>
      <c r="R16">
        <v>9.4659226779782095</v>
      </c>
      <c r="S16">
        <v>15.110140178491401</v>
      </c>
      <c r="T16">
        <v>15.071959513119101</v>
      </c>
      <c r="U16">
        <v>13.5239142383549</v>
      </c>
      <c r="V16">
        <v>12.300242130810201</v>
      </c>
      <c r="W16">
        <v>7.9236739978780797</v>
      </c>
      <c r="X16">
        <v>9.0900009985016297</v>
      </c>
      <c r="Y16">
        <v>10.126582278480999</v>
      </c>
      <c r="Z16">
        <v>9.6917450357889301</v>
      </c>
      <c r="AA16">
        <v>11.1455108362311</v>
      </c>
      <c r="AB16">
        <v>10.1135633169493</v>
      </c>
      <c r="AC16">
        <v>3.9501848608832302</v>
      </c>
      <c r="AD16">
        <v>6.7390490451394296</v>
      </c>
      <c r="AE16">
        <v>9.0845317438219109</v>
      </c>
      <c r="AF16">
        <v>8.4887459807073906</v>
      </c>
      <c r="AG16">
        <v>7.2317723770006204</v>
      </c>
      <c r="AH16">
        <v>7.5594250967385204</v>
      </c>
      <c r="AI16">
        <v>7.2722600539637696</v>
      </c>
      <c r="AJ16">
        <v>3.2226799127695802</v>
      </c>
      <c r="AK16">
        <v>0.98591549295773395</v>
      </c>
      <c r="AL16">
        <v>1.81311018131103</v>
      </c>
      <c r="AM16">
        <v>1.8949771689497801</v>
      </c>
      <c r="AN16">
        <v>4.6381357831055299</v>
      </c>
      <c r="AO16">
        <v>2.6124197002141298</v>
      </c>
      <c r="AP16">
        <v>0.25041736227042699</v>
      </c>
      <c r="AQ16">
        <v>0.85345545378853704</v>
      </c>
      <c r="AR16">
        <v>1.46542827657379</v>
      </c>
      <c r="AS16">
        <v>4.4751830756712696</v>
      </c>
      <c r="AT16">
        <v>4.3808411214953402</v>
      </c>
      <c r="AU16">
        <v>3.0031710501772002</v>
      </c>
      <c r="AV16">
        <v>2.7707352408547599</v>
      </c>
      <c r="AW16">
        <v>2.3436123348017501</v>
      </c>
      <c r="AX16">
        <v>2.66873278236914</v>
      </c>
      <c r="AY16">
        <v>3.5384873385879798</v>
      </c>
      <c r="AZ16">
        <v>2.33236151603499</v>
      </c>
      <c r="BA16">
        <v>4.3526432415320997</v>
      </c>
      <c r="BB16">
        <v>1.82011224025482</v>
      </c>
      <c r="BC16">
        <v>2.8452256815134702</v>
      </c>
      <c r="BD16">
        <v>3.30385015608744</v>
      </c>
      <c r="BE16">
        <v>1.7627801561319301</v>
      </c>
      <c r="BF16">
        <v>2.4498886414253902</v>
      </c>
      <c r="BG16">
        <v>2.48792270531403</v>
      </c>
      <c r="BH16">
        <v>1.5083667216591901</v>
      </c>
      <c r="BI16">
        <v>1.2769909449733099</v>
      </c>
    </row>
    <row r="17" spans="1:61">
      <c r="A17" t="s">
        <v>90</v>
      </c>
      <c r="B17" t="s">
        <v>91</v>
      </c>
      <c r="C17" t="s">
        <v>610</v>
      </c>
      <c r="D17" t="s">
        <v>611</v>
      </c>
      <c r="E17">
        <v>1.94574985572766</v>
      </c>
      <c r="F17">
        <v>3.54225636863797</v>
      </c>
      <c r="G17">
        <v>4.3817855191241604</v>
      </c>
      <c r="H17">
        <v>2.7087698293323599</v>
      </c>
      <c r="I17">
        <v>3.8685705959718399</v>
      </c>
      <c r="J17">
        <v>4.9309111314712801</v>
      </c>
      <c r="K17">
        <v>2.2058823529514999</v>
      </c>
      <c r="L17">
        <v>3.97499999941699</v>
      </c>
      <c r="M17">
        <v>2.7731025084704899</v>
      </c>
      <c r="N17">
        <v>3.08040240203364</v>
      </c>
      <c r="O17">
        <v>4.3728249355689197</v>
      </c>
      <c r="P17">
        <v>4.7042621052101001</v>
      </c>
      <c r="Q17">
        <v>6.3620629975386001</v>
      </c>
      <c r="R17">
        <v>7.5240822703458496</v>
      </c>
      <c r="S17">
        <v>9.5217917677769304</v>
      </c>
      <c r="T17">
        <v>8.4452550708745697</v>
      </c>
      <c r="U17">
        <v>7.318689159651</v>
      </c>
      <c r="V17">
        <v>5.4749999994170002</v>
      </c>
      <c r="W17">
        <v>3.5790471675153901</v>
      </c>
      <c r="X17">
        <v>3.7070938215329399</v>
      </c>
      <c r="Y17">
        <v>6.3253898205729699</v>
      </c>
      <c r="Z17">
        <v>6.8068622027219599</v>
      </c>
      <c r="AA17">
        <v>5.4404145077278603</v>
      </c>
      <c r="AB17">
        <v>3.3353808352109202</v>
      </c>
      <c r="AC17">
        <v>5.6648635797162497</v>
      </c>
      <c r="AD17">
        <v>3.1896939695258402</v>
      </c>
      <c r="AE17">
        <v>1.7009213325041099</v>
      </c>
      <c r="AF17">
        <v>1.4000000000000099</v>
      </c>
      <c r="AG17">
        <v>1.9312952005256301</v>
      </c>
      <c r="AH17">
        <v>2.5638958316536402</v>
      </c>
      <c r="AI17">
        <v>3.2623221444861201</v>
      </c>
      <c r="AJ17">
        <v>3.3343483556638498</v>
      </c>
      <c r="AK17">
        <v>4.0297627817883903</v>
      </c>
      <c r="AL17">
        <v>3.6258055378517202</v>
      </c>
      <c r="AM17">
        <v>2.95906512676796</v>
      </c>
      <c r="AN17">
        <v>2.2500995619275401</v>
      </c>
      <c r="AO17">
        <v>1.8435572865955101</v>
      </c>
      <c r="AP17">
        <v>1.3083213319301601</v>
      </c>
      <c r="AQ17">
        <v>0.92127484549779304</v>
      </c>
      <c r="AR17">
        <v>0.562409389869581</v>
      </c>
      <c r="AS17">
        <v>2.3951855118559102</v>
      </c>
      <c r="AT17">
        <v>2.6634407220516398</v>
      </c>
      <c r="AU17">
        <v>1.8021019985386399</v>
      </c>
      <c r="AV17">
        <v>1.35554112494968</v>
      </c>
      <c r="AW17">
        <v>2.06122815101208</v>
      </c>
      <c r="AX17">
        <v>2.3047658787019101</v>
      </c>
      <c r="AY17">
        <v>1.4496184510161501</v>
      </c>
      <c r="AZ17">
        <v>2.16859905342347</v>
      </c>
      <c r="BA17">
        <v>3.21592066034734</v>
      </c>
      <c r="BB17">
        <v>0.50631250889963997</v>
      </c>
      <c r="BC17">
        <v>1.8135350314418699</v>
      </c>
      <c r="BD17">
        <v>3.2669389115765699</v>
      </c>
      <c r="BE17">
        <v>2.4856750867558799</v>
      </c>
      <c r="BF17">
        <v>2.0001574927153198</v>
      </c>
      <c r="BG17">
        <v>1.6058056048798099</v>
      </c>
      <c r="BH17">
        <v>0.89656700463559702</v>
      </c>
      <c r="BI17">
        <v>0.85826097109973898</v>
      </c>
    </row>
    <row r="18" spans="1:61">
      <c r="A18" t="s">
        <v>92</v>
      </c>
      <c r="B18" t="s">
        <v>93</v>
      </c>
      <c r="C18" t="s">
        <v>610</v>
      </c>
      <c r="D18" t="s">
        <v>611</v>
      </c>
      <c r="AK18">
        <v>-10.6300979143896</v>
      </c>
      <c r="AL18">
        <v>1128.0000227138401</v>
      </c>
      <c r="AM18">
        <v>1662.2159474161899</v>
      </c>
      <c r="AN18">
        <v>411.75964178622502</v>
      </c>
      <c r="AO18">
        <v>19.794802797917999</v>
      </c>
      <c r="AP18">
        <v>3.6743481077810798</v>
      </c>
      <c r="AQ18">
        <v>-0.772697894928565</v>
      </c>
      <c r="AR18">
        <v>-8.5251700102440093</v>
      </c>
      <c r="AS18">
        <v>1.80500303774907</v>
      </c>
      <c r="AT18">
        <v>1.5471959107756901</v>
      </c>
      <c r="AU18">
        <v>2.7711647139626998</v>
      </c>
      <c r="AV18">
        <v>2.2338649332696598</v>
      </c>
      <c r="AW18">
        <v>6.7089304208956699</v>
      </c>
      <c r="AX18">
        <v>9.6795073268148304</v>
      </c>
      <c r="AY18">
        <v>8.3740631953521092</v>
      </c>
      <c r="AZ18">
        <v>16.5953667319971</v>
      </c>
      <c r="BA18">
        <v>20.791579144595101</v>
      </c>
      <c r="BB18">
        <v>1.4010561483164801</v>
      </c>
      <c r="BC18">
        <v>5.6679231289962102</v>
      </c>
      <c r="BD18">
        <v>7.8504505792682098</v>
      </c>
      <c r="BE18">
        <v>1.0141098208316699</v>
      </c>
      <c r="BF18">
        <v>2.3814436607663598</v>
      </c>
      <c r="BG18">
        <v>1.38502893070292</v>
      </c>
      <c r="BH18">
        <v>4.1719657260102903</v>
      </c>
      <c r="BI18">
        <v>4.17999353833057</v>
      </c>
    </row>
    <row r="19" spans="1:61">
      <c r="A19" t="s">
        <v>94</v>
      </c>
      <c r="B19" t="s">
        <v>95</v>
      </c>
      <c r="C19" t="s">
        <v>610</v>
      </c>
      <c r="D19" t="s">
        <v>611</v>
      </c>
      <c r="K19">
        <v>4.4368600676905396</v>
      </c>
      <c r="L19">
        <v>-1.08932461874231</v>
      </c>
      <c r="M19">
        <v>6.0572687222250003</v>
      </c>
      <c r="N19">
        <v>4.0238836973314198</v>
      </c>
      <c r="O19">
        <v>-0.199650611430508</v>
      </c>
      <c r="P19">
        <v>3.8509627404447699</v>
      </c>
      <c r="Q19">
        <v>3.8285576691732599</v>
      </c>
      <c r="R19">
        <v>6.0064935067532703</v>
      </c>
      <c r="S19">
        <v>15.7223072990937</v>
      </c>
      <c r="T19">
        <v>15.709874598823101</v>
      </c>
      <c r="U19">
        <v>6.8565515736452598</v>
      </c>
      <c r="V19">
        <v>6.8345140413648497</v>
      </c>
      <c r="W19">
        <v>23.895620646930599</v>
      </c>
      <c r="X19">
        <v>36.540756998092498</v>
      </c>
      <c r="Y19">
        <v>2.4985195003016099</v>
      </c>
      <c r="Z19">
        <v>12.167394348793801</v>
      </c>
      <c r="AA19">
        <v>5.8680963572264799</v>
      </c>
      <c r="AB19">
        <v>8.1512313562264396</v>
      </c>
      <c r="AC19">
        <v>14.3168697883258</v>
      </c>
      <c r="AD19">
        <v>3.8042868364942102</v>
      </c>
      <c r="AE19">
        <v>1.6756756756754501</v>
      </c>
      <c r="AF19">
        <v>7.1132376395534296</v>
      </c>
      <c r="AG19">
        <v>4.4867976970417001</v>
      </c>
      <c r="AH19">
        <v>11.661599847995801</v>
      </c>
      <c r="AI19">
        <v>7.00216956651178</v>
      </c>
      <c r="AJ19">
        <v>8.9969387349424697</v>
      </c>
      <c r="AK19">
        <v>1.8233333333333199</v>
      </c>
      <c r="AL19">
        <v>9.6793465806789403</v>
      </c>
      <c r="AM19">
        <v>14.852814983397399</v>
      </c>
      <c r="AN19">
        <v>19.263253638253602</v>
      </c>
      <c r="AO19">
        <v>26.4367816091954</v>
      </c>
      <c r="AP19">
        <v>31.111589831968999</v>
      </c>
      <c r="AQ19">
        <v>12.500410765338</v>
      </c>
      <c r="AR19">
        <v>3.3854242734043898</v>
      </c>
      <c r="AS19">
        <v>24.317680962875102</v>
      </c>
      <c r="AT19">
        <v>9.24297175064215</v>
      </c>
      <c r="AU19">
        <v>-1.3709744528585499</v>
      </c>
      <c r="AV19">
        <v>10.7616697251578</v>
      </c>
      <c r="AW19">
        <v>7.8516882177066902</v>
      </c>
      <c r="AX19">
        <v>13.523678355757999</v>
      </c>
      <c r="AY19">
        <v>2.80901497830249</v>
      </c>
      <c r="AZ19">
        <v>8.3420324059365392</v>
      </c>
      <c r="BA19">
        <v>24.107354809880899</v>
      </c>
      <c r="BB19">
        <v>10.9814687714481</v>
      </c>
      <c r="BC19">
        <v>6.4012490241999096</v>
      </c>
      <c r="BD19">
        <v>9.7350191994358397</v>
      </c>
      <c r="BE19">
        <v>18.012816060016402</v>
      </c>
      <c r="BF19">
        <v>7.9506743284306998</v>
      </c>
      <c r="BG19">
        <v>4.3798400406246101</v>
      </c>
      <c r="BH19">
        <v>5.5542041676798801</v>
      </c>
      <c r="BI19">
        <v>5.5384851743743404</v>
      </c>
    </row>
    <row r="20" spans="1:61">
      <c r="A20" t="s">
        <v>96</v>
      </c>
      <c r="B20" t="s">
        <v>97</v>
      </c>
      <c r="C20" t="s">
        <v>610</v>
      </c>
      <c r="D20" t="s">
        <v>611</v>
      </c>
      <c r="E20">
        <v>0.30994646520583002</v>
      </c>
      <c r="F20">
        <v>0.98314606741574695</v>
      </c>
      <c r="G20">
        <v>1.4047287899860701</v>
      </c>
      <c r="H20">
        <v>2.1533397325469701</v>
      </c>
      <c r="I20">
        <v>4.1756176155233096</v>
      </c>
      <c r="J20">
        <v>4.0598015221556798</v>
      </c>
      <c r="K20">
        <v>4.1738915035917703</v>
      </c>
      <c r="L20">
        <v>2.9128522161455499</v>
      </c>
      <c r="M20">
        <v>2.7033271730903601</v>
      </c>
      <c r="N20">
        <v>3.7457817761529801</v>
      </c>
      <c r="O20">
        <v>3.9141277242102901</v>
      </c>
      <c r="P20">
        <v>4.3405676131678002</v>
      </c>
      <c r="Q20">
        <v>5.4475000001981702</v>
      </c>
      <c r="R20">
        <v>6.9552779028549701</v>
      </c>
      <c r="S20">
        <v>12.6778879545104</v>
      </c>
      <c r="T20">
        <v>12.7682037562316</v>
      </c>
      <c r="U20">
        <v>9.1586998098389891</v>
      </c>
      <c r="V20">
        <v>7.1108483675626104</v>
      </c>
      <c r="W20">
        <v>4.4705946482547096</v>
      </c>
      <c r="X20">
        <v>4.4690842684191203</v>
      </c>
      <c r="Y20">
        <v>6.6509752016831101</v>
      </c>
      <c r="Z20">
        <v>7.6282745499460596</v>
      </c>
      <c r="AA20">
        <v>8.7258506657718407</v>
      </c>
      <c r="AB20">
        <v>7.6633700018277304</v>
      </c>
      <c r="AC20">
        <v>6.34751740089155</v>
      </c>
      <c r="AD20">
        <v>4.8676764485267796</v>
      </c>
      <c r="AE20">
        <v>1.2955013573616301</v>
      </c>
      <c r="AF20">
        <v>1.5544829160195901</v>
      </c>
      <c r="AG20">
        <v>1.1620508982036</v>
      </c>
      <c r="AH20">
        <v>3.1054501776687702</v>
      </c>
      <c r="AI20">
        <v>3.4528230145057401</v>
      </c>
      <c r="AJ20">
        <v>3.2085519679060202</v>
      </c>
      <c r="AK20">
        <v>2.4299136232762901</v>
      </c>
      <c r="AL20">
        <v>2.7539630289894599</v>
      </c>
      <c r="AM20">
        <v>2.3777985746166501</v>
      </c>
      <c r="AN20">
        <v>1.46681386371206</v>
      </c>
      <c r="AO20">
        <v>2.0589193272299799</v>
      </c>
      <c r="AP20">
        <v>1.62745931351717</v>
      </c>
      <c r="AQ20">
        <v>0.95444258585062702</v>
      </c>
      <c r="AR20">
        <v>1.1184210526315901</v>
      </c>
      <c r="AS20">
        <v>2.54463962987059</v>
      </c>
      <c r="AT20">
        <v>2.4744448360944502</v>
      </c>
      <c r="AU20">
        <v>1.6419005687030099</v>
      </c>
      <c r="AV20">
        <v>1.5928165328039099</v>
      </c>
      <c r="AW20">
        <v>2.09193870752831</v>
      </c>
      <c r="AX20">
        <v>2.78430348908031</v>
      </c>
      <c r="AY20">
        <v>1.7909407100531001</v>
      </c>
      <c r="AZ20">
        <v>1.82206364061767</v>
      </c>
      <c r="BA20">
        <v>4.48944420508401</v>
      </c>
      <c r="BB20">
        <v>-4.9480455220175197E-2</v>
      </c>
      <c r="BC20">
        <v>2.18921892189219</v>
      </c>
      <c r="BD20">
        <v>3.5310582409301401</v>
      </c>
      <c r="BE20">
        <v>2.8387230945201201</v>
      </c>
      <c r="BF20">
        <v>1.11223458038423</v>
      </c>
      <c r="BG20">
        <v>0.33999999999999397</v>
      </c>
      <c r="BH20">
        <v>0.55810245166433903</v>
      </c>
      <c r="BI20">
        <v>1.97720515361745</v>
      </c>
    </row>
    <row r="21" spans="1:61">
      <c r="A21" t="s">
        <v>98</v>
      </c>
      <c r="B21" t="s">
        <v>99</v>
      </c>
      <c r="C21" t="s">
        <v>610</v>
      </c>
      <c r="D21" t="s">
        <v>611</v>
      </c>
      <c r="AL21">
        <v>0.440599214931997</v>
      </c>
      <c r="AM21">
        <v>38.5308661668535</v>
      </c>
      <c r="AN21">
        <v>14.462548218089401</v>
      </c>
      <c r="AO21">
        <v>4.9142397263721103</v>
      </c>
      <c r="AP21">
        <v>3.4662959056477098</v>
      </c>
      <c r="AQ21">
        <v>5.7533145841706803</v>
      </c>
      <c r="AR21">
        <v>0.326722893396864</v>
      </c>
      <c r="AS21">
        <v>4.1654044229027702</v>
      </c>
      <c r="AT21">
        <v>3.9842954776789101</v>
      </c>
      <c r="AU21">
        <v>2.48916235491542</v>
      </c>
      <c r="AV21">
        <v>1.4872424614544899</v>
      </c>
      <c r="AW21">
        <v>0.87389083086849895</v>
      </c>
      <c r="AX21">
        <v>5.3645208583233499</v>
      </c>
      <c r="AY21">
        <v>3.7821769654038202</v>
      </c>
      <c r="AZ21">
        <v>1.2980681333414701</v>
      </c>
      <c r="BA21">
        <v>7.9472987606786099</v>
      </c>
      <c r="BB21">
        <v>2.1568299615448998</v>
      </c>
      <c r="BC21">
        <v>2.3073568217379101</v>
      </c>
      <c r="BD21">
        <v>2.7128005198177498</v>
      </c>
      <c r="BE21">
        <v>6.7531235173180599</v>
      </c>
      <c r="BF21">
        <v>0.97185185185155998</v>
      </c>
      <c r="BG21">
        <v>-1.0857444685718201</v>
      </c>
      <c r="BH21">
        <v>0.32039871840512302</v>
      </c>
      <c r="BI21">
        <v>-0.93003312041606501</v>
      </c>
    </row>
    <row r="22" spans="1:61">
      <c r="A22" t="s">
        <v>100</v>
      </c>
      <c r="B22" t="s">
        <v>101</v>
      </c>
      <c r="C22" t="s">
        <v>610</v>
      </c>
      <c r="D22" t="s">
        <v>611</v>
      </c>
      <c r="E22">
        <v>7.7881619937691697</v>
      </c>
      <c r="F22">
        <v>18.562138728107499</v>
      </c>
      <c r="G22">
        <v>1.67590956140208</v>
      </c>
      <c r="H22">
        <v>5.5742028291508703</v>
      </c>
      <c r="I22">
        <v>1.8451231977498701</v>
      </c>
      <c r="J22">
        <v>-0.73025252266176499</v>
      </c>
      <c r="K22">
        <v>2.3641060198334198</v>
      </c>
      <c r="L22">
        <v>-4.3337539085689603</v>
      </c>
      <c r="M22">
        <v>-0.28671368776977302</v>
      </c>
      <c r="N22">
        <v>9.6555293576210204</v>
      </c>
      <c r="O22">
        <v>1.7726033145134199</v>
      </c>
      <c r="P22">
        <v>2.0612181799521898</v>
      </c>
      <c r="Q22">
        <v>-2.9233565586798198</v>
      </c>
      <c r="R22">
        <v>7.6038903625431304</v>
      </c>
      <c r="S22">
        <v>8.7196094542847504</v>
      </c>
      <c r="T22">
        <v>18.756946605863099</v>
      </c>
      <c r="U22">
        <v>-8.4007187782053094</v>
      </c>
      <c r="V22">
        <v>29.9861042997141</v>
      </c>
      <c r="W22">
        <v>8.2691400721401394</v>
      </c>
      <c r="X22">
        <v>14.9934659503598</v>
      </c>
      <c r="Y22">
        <v>12.2026364968298</v>
      </c>
      <c r="Z22">
        <v>7.55570560440934</v>
      </c>
      <c r="AA22">
        <v>12.059765208133699</v>
      </c>
      <c r="AB22">
        <v>8.1537627742042798</v>
      </c>
      <c r="AC22">
        <v>4.8469576818607898</v>
      </c>
      <c r="AD22">
        <v>6.9060578214045396</v>
      </c>
      <c r="AE22">
        <v>-2.61174292476771</v>
      </c>
      <c r="AF22">
        <v>-2.6817842351159502</v>
      </c>
      <c r="AG22">
        <v>4.2556160178593396</v>
      </c>
      <c r="AH22">
        <v>-0.48179871520344197</v>
      </c>
      <c r="AI22">
        <v>-0.50430338891877202</v>
      </c>
      <c r="AJ22">
        <v>2.1626005271341402</v>
      </c>
      <c r="AK22">
        <v>-1.99113580736891</v>
      </c>
      <c r="AL22">
        <v>0.55345572354184502</v>
      </c>
      <c r="AM22">
        <v>25.1778762249964</v>
      </c>
      <c r="AN22">
        <v>7.4588449782832704</v>
      </c>
      <c r="AO22">
        <v>6.0978043912173598</v>
      </c>
      <c r="AP22">
        <v>2.3186906217669101</v>
      </c>
      <c r="AQ22">
        <v>5.0843334414531096</v>
      </c>
      <c r="AR22">
        <v>-1.07261362759533</v>
      </c>
      <c r="AS22">
        <v>-0.30421216848673799</v>
      </c>
      <c r="AT22">
        <v>5.0074329082237803</v>
      </c>
      <c r="AU22">
        <v>2.17569480664599</v>
      </c>
      <c r="AV22">
        <v>2.0345657405381901</v>
      </c>
      <c r="AW22">
        <v>-0.400228702115492</v>
      </c>
      <c r="AX22">
        <v>6.4150401836968696</v>
      </c>
      <c r="AY22">
        <v>2.3331085637222002</v>
      </c>
      <c r="AZ22">
        <v>-0.230627306273055</v>
      </c>
      <c r="BA22">
        <v>10.659797899742401</v>
      </c>
      <c r="BB22">
        <v>2.60817666368271</v>
      </c>
      <c r="BC22">
        <v>-0.76423073467631497</v>
      </c>
      <c r="BD22">
        <v>2.7597672485456601</v>
      </c>
      <c r="BE22">
        <v>3.8181524025234999</v>
      </c>
      <c r="BF22">
        <v>0.53373850709023096</v>
      </c>
      <c r="BG22">
        <v>-0.25808951753536802</v>
      </c>
      <c r="BH22">
        <v>0.95499331737823201</v>
      </c>
    </row>
    <row r="23" spans="1:61">
      <c r="A23" t="s">
        <v>102</v>
      </c>
      <c r="B23" t="s">
        <v>103</v>
      </c>
      <c r="C23" t="s">
        <v>610</v>
      </c>
      <c r="D23" t="s">
        <v>611</v>
      </c>
      <c r="AF23">
        <v>9.8746960912661201</v>
      </c>
      <c r="AG23">
        <v>7.4127659574468101</v>
      </c>
      <c r="AH23">
        <v>6.0454797559622904</v>
      </c>
      <c r="AI23">
        <v>6.1267184698146897</v>
      </c>
      <c r="AJ23">
        <v>6.3573641227823101</v>
      </c>
      <c r="AK23">
        <v>3.6340769179850598</v>
      </c>
      <c r="AL23">
        <v>3.0148185998978101</v>
      </c>
      <c r="AM23">
        <v>5.3137400793650702</v>
      </c>
      <c r="AN23">
        <v>10.2978117947206</v>
      </c>
      <c r="AO23">
        <v>2.3771290295320799</v>
      </c>
      <c r="AP23">
        <v>5.3056010566882197</v>
      </c>
      <c r="AQ23">
        <v>8.4022379561320903</v>
      </c>
      <c r="AR23">
        <v>6.1066958984196402</v>
      </c>
      <c r="AS23">
        <v>2.2082562093754099</v>
      </c>
      <c r="AT23">
        <v>2.00717374213838</v>
      </c>
      <c r="AU23">
        <v>3.3325649327190701</v>
      </c>
      <c r="AV23">
        <v>5.6687077344147996</v>
      </c>
      <c r="AW23">
        <v>7.58753638504687</v>
      </c>
      <c r="AX23">
        <v>7.0466181622204198</v>
      </c>
      <c r="AY23">
        <v>6.7652611705475403</v>
      </c>
      <c r="AZ23">
        <v>9.1069849690539293</v>
      </c>
      <c r="BA23">
        <v>8.9019448946515194</v>
      </c>
      <c r="BB23">
        <v>5.4234723617467298</v>
      </c>
      <c r="BC23">
        <v>8.1266763916992097</v>
      </c>
      <c r="BD23">
        <v>10.7048045957002</v>
      </c>
      <c r="BE23">
        <v>6.2181823696835696</v>
      </c>
      <c r="BF23">
        <v>7.5299728233705503</v>
      </c>
      <c r="BG23">
        <v>6.9911653270068301</v>
      </c>
      <c r="BH23">
        <v>6.1942802298498902</v>
      </c>
      <c r="BI23">
        <v>5.5135257269300997</v>
      </c>
    </row>
    <row r="24" spans="1:61">
      <c r="A24" t="s">
        <v>104</v>
      </c>
      <c r="B24" t="s">
        <v>105</v>
      </c>
      <c r="C24" t="s">
        <v>610</v>
      </c>
      <c r="D24" t="s">
        <v>611</v>
      </c>
      <c r="AE24">
        <v>2.7</v>
      </c>
      <c r="AF24">
        <v>2.7263875365141299</v>
      </c>
      <c r="AG24">
        <v>2.3696682464454701</v>
      </c>
      <c r="AH24">
        <v>6.3888888888889097</v>
      </c>
      <c r="AI24">
        <v>23.8</v>
      </c>
      <c r="AJ24">
        <v>338.449111470113</v>
      </c>
      <c r="AK24">
        <v>91.297932726930199</v>
      </c>
      <c r="AL24">
        <v>72.878791386633097</v>
      </c>
      <c r="AM24">
        <v>96.057338268650298</v>
      </c>
      <c r="AN24">
        <v>62.054833683799501</v>
      </c>
      <c r="AO24">
        <v>121.6075</v>
      </c>
      <c r="AP24">
        <v>1058.3738516671699</v>
      </c>
      <c r="AQ24">
        <v>18.672259785252301</v>
      </c>
      <c r="AR24">
        <v>2.5730090637980498</v>
      </c>
      <c r="AS24">
        <v>10.316259798778599</v>
      </c>
      <c r="AT24">
        <v>7.3609505162659303</v>
      </c>
      <c r="AU24">
        <v>5.8101305128393204</v>
      </c>
      <c r="AV24">
        <v>2.15710703733901</v>
      </c>
      <c r="AW24">
        <v>6.3461331432791699</v>
      </c>
      <c r="AX24">
        <v>5.0388435342952302</v>
      </c>
      <c r="AY24">
        <v>7.2616133126046298</v>
      </c>
      <c r="AZ24">
        <v>8.4024867533955891</v>
      </c>
      <c r="BA24">
        <v>12.348772085145701</v>
      </c>
      <c r="BB24">
        <v>2.7531724867188099</v>
      </c>
      <c r="BC24">
        <v>2.4389906050411998</v>
      </c>
      <c r="BD24">
        <v>4.2199034660186197</v>
      </c>
      <c r="BE24">
        <v>2.9545682983101602</v>
      </c>
      <c r="BF24">
        <v>0.89009354091315196</v>
      </c>
      <c r="BG24">
        <v>-1.4181226615414499</v>
      </c>
      <c r="BH24">
        <v>-0.104872332816556</v>
      </c>
      <c r="BI24">
        <v>-0.79852305990902595</v>
      </c>
    </row>
    <row r="25" spans="1:61">
      <c r="A25" t="s">
        <v>106</v>
      </c>
      <c r="B25" t="s">
        <v>107</v>
      </c>
      <c r="C25" t="s">
        <v>610</v>
      </c>
      <c r="D25" t="s">
        <v>611</v>
      </c>
      <c r="K25">
        <v>2.1344717185222599</v>
      </c>
      <c r="L25">
        <v>4.25809822309298</v>
      </c>
      <c r="M25">
        <v>3.2573289902443401</v>
      </c>
      <c r="N25">
        <v>-0.19412763892354301</v>
      </c>
      <c r="O25">
        <v>1.62898127839353</v>
      </c>
      <c r="P25">
        <v>5.7894736849836503</v>
      </c>
      <c r="Q25">
        <v>5.0881953864882004</v>
      </c>
      <c r="R25">
        <v>14.3318269849982</v>
      </c>
      <c r="S25">
        <v>24.3929983061795</v>
      </c>
      <c r="T25">
        <v>16.1597821153707</v>
      </c>
      <c r="U25">
        <v>22.495766575963899</v>
      </c>
      <c r="V25">
        <v>17.731120894237399</v>
      </c>
      <c r="W25">
        <v>15.785537594198701</v>
      </c>
      <c r="X25">
        <v>2.20599195116761</v>
      </c>
      <c r="Y25">
        <v>3.86952505941511</v>
      </c>
      <c r="Z25">
        <v>11.344596808397499</v>
      </c>
      <c r="AA25">
        <v>8.8857130847145491</v>
      </c>
      <c r="AB25">
        <v>2.9723991507508201</v>
      </c>
      <c r="AC25">
        <v>0.32239925023531801</v>
      </c>
      <c r="AD25">
        <v>-2.6359693029696798</v>
      </c>
      <c r="AE25">
        <v>-2.2960932141956798</v>
      </c>
      <c r="AF25">
        <v>-1.74500175377056</v>
      </c>
      <c r="AG25">
        <v>0.303435966086534</v>
      </c>
      <c r="AH25">
        <v>1.48589732182581</v>
      </c>
      <c r="AI25">
        <v>0.92933543748900105</v>
      </c>
      <c r="AJ25">
        <v>0.76441973592769896</v>
      </c>
      <c r="AK25">
        <v>-0.17241379310337901</v>
      </c>
      <c r="AL25">
        <v>2.53886010362696</v>
      </c>
      <c r="AM25">
        <v>0.81691089775976</v>
      </c>
      <c r="AN25">
        <v>2.7040347506471099</v>
      </c>
      <c r="AO25">
        <v>-0.45222738253035</v>
      </c>
      <c r="AP25">
        <v>2.4315513395592698</v>
      </c>
      <c r="AQ25">
        <v>-0.366533864541846</v>
      </c>
      <c r="AR25">
        <v>-1.28758797184901</v>
      </c>
      <c r="AS25">
        <v>-0.70485295309081797</v>
      </c>
      <c r="AT25">
        <v>-1.2075718015665999</v>
      </c>
      <c r="AU25">
        <v>-0.49554013875122399</v>
      </c>
      <c r="AV25">
        <v>1.59362549800797</v>
      </c>
      <c r="AW25">
        <v>2.3529411764705799</v>
      </c>
      <c r="AX25">
        <v>2.58620689655173</v>
      </c>
      <c r="AY25">
        <v>2.00746965452847</v>
      </c>
      <c r="AZ25">
        <v>3.25666666666709</v>
      </c>
      <c r="BA25">
        <v>3.5260031636372</v>
      </c>
      <c r="BB25">
        <v>2.7955128355041001</v>
      </c>
      <c r="BC25">
        <v>1.96188468334621</v>
      </c>
      <c r="BD25">
        <v>-0.36444775009356101</v>
      </c>
      <c r="BE25">
        <v>2.7545535980889801</v>
      </c>
      <c r="BF25">
        <v>3.3054849255360899</v>
      </c>
      <c r="BG25">
        <v>2.6511954992970499</v>
      </c>
      <c r="BH25">
        <v>1.8359936973347899</v>
      </c>
    </row>
    <row r="26" spans="1:61">
      <c r="A26" t="s">
        <v>108</v>
      </c>
      <c r="B26" t="s">
        <v>109</v>
      </c>
      <c r="C26" t="s">
        <v>610</v>
      </c>
      <c r="D26" t="s">
        <v>611</v>
      </c>
      <c r="L26">
        <v>5.4377564990483798</v>
      </c>
      <c r="M26">
        <v>4.5410314628755799</v>
      </c>
      <c r="N26">
        <v>8.9357741228946406</v>
      </c>
      <c r="O26">
        <v>6.1520934213000604</v>
      </c>
      <c r="P26">
        <v>4.6149718266826101</v>
      </c>
      <c r="Q26">
        <v>6.8308113190235797</v>
      </c>
      <c r="R26">
        <v>5.4817541616993299</v>
      </c>
      <c r="S26">
        <v>13.071845838700799</v>
      </c>
      <c r="T26">
        <v>10.3596349973052</v>
      </c>
      <c r="U26">
        <v>4.2558365758379404</v>
      </c>
      <c r="V26">
        <v>3.18987637055745</v>
      </c>
      <c r="W26">
        <v>6.1090703589990403</v>
      </c>
      <c r="X26">
        <v>9.0913932679240297</v>
      </c>
      <c r="Y26">
        <v>12.0978372310681</v>
      </c>
      <c r="Z26">
        <v>11.114498497389301</v>
      </c>
      <c r="AA26">
        <v>6.01262101667482</v>
      </c>
      <c r="AB26">
        <v>4.0000000000000098</v>
      </c>
      <c r="AC26">
        <v>3.9663461538461502</v>
      </c>
      <c r="AD26">
        <v>4.6050096339113402</v>
      </c>
      <c r="AE26">
        <v>5.4337815435624002</v>
      </c>
      <c r="AF26">
        <v>5.7564640111813201</v>
      </c>
      <c r="AG26">
        <v>4.4024118278674997</v>
      </c>
      <c r="AH26">
        <v>5.38765822784812</v>
      </c>
      <c r="AI26">
        <v>4.6693191201867803</v>
      </c>
      <c r="AJ26">
        <v>7.11468120203625</v>
      </c>
      <c r="AK26">
        <v>5.7381988617344897</v>
      </c>
      <c r="AL26">
        <v>2.72289766970591</v>
      </c>
      <c r="AM26">
        <v>1.39933423745555</v>
      </c>
      <c r="AN26">
        <v>2.0669949541003101</v>
      </c>
      <c r="AO26">
        <v>1.37913741223669</v>
      </c>
      <c r="AP26">
        <v>0.54415038337870603</v>
      </c>
      <c r="AQ26">
        <v>1.3366133661336601</v>
      </c>
      <c r="AR26">
        <v>1.2542482602362901</v>
      </c>
      <c r="AS26">
        <v>1.60632941740587</v>
      </c>
      <c r="AT26">
        <v>2.0449897750511501</v>
      </c>
      <c r="AU26">
        <v>2.17357792508093</v>
      </c>
      <c r="AV26">
        <v>3.0250452625223101</v>
      </c>
      <c r="AW26">
        <v>0.98191403675771505</v>
      </c>
      <c r="AX26">
        <v>1.5916061807980699</v>
      </c>
      <c r="AY26">
        <v>2.3898262743925098</v>
      </c>
      <c r="AZ26">
        <v>2.4925779493939202</v>
      </c>
      <c r="BA26">
        <v>4.4895599537506596</v>
      </c>
      <c r="BB26">
        <v>2.0627347345267601</v>
      </c>
      <c r="BC26">
        <v>1.3440273839284</v>
      </c>
      <c r="BD26">
        <v>3.19878141660321</v>
      </c>
      <c r="BE26">
        <v>1.98459810685095</v>
      </c>
      <c r="BF26">
        <v>0.34687809712588302</v>
      </c>
      <c r="BG26">
        <v>1.5044643988478399</v>
      </c>
      <c r="BH26">
        <v>1.87080774288009</v>
      </c>
      <c r="BI26">
        <v>-0.34637692998888098</v>
      </c>
    </row>
    <row r="27" spans="1:61">
      <c r="A27" t="s">
        <v>110</v>
      </c>
      <c r="B27" t="s">
        <v>111</v>
      </c>
      <c r="C27" t="s">
        <v>610</v>
      </c>
      <c r="D27" t="s">
        <v>611</v>
      </c>
    </row>
    <row r="28" spans="1:61">
      <c r="A28" t="s">
        <v>112</v>
      </c>
      <c r="B28" t="s">
        <v>113</v>
      </c>
      <c r="C28" t="s">
        <v>610</v>
      </c>
      <c r="D28" t="s">
        <v>611</v>
      </c>
      <c r="AL28">
        <v>1190.2329986662301</v>
      </c>
      <c r="AM28">
        <v>2221.01680643898</v>
      </c>
      <c r="AN28">
        <v>709.34603983947102</v>
      </c>
      <c r="AO28">
        <v>52.712076994722203</v>
      </c>
      <c r="AP28">
        <v>63.937366249388099</v>
      </c>
      <c r="AQ28">
        <v>72.869717138103098</v>
      </c>
      <c r="AR28">
        <v>293.67875084099597</v>
      </c>
      <c r="AS28">
        <v>168.62023589825901</v>
      </c>
      <c r="AT28">
        <v>61.134933123524803</v>
      </c>
      <c r="AU28">
        <v>42.537548125633201</v>
      </c>
      <c r="AV28">
        <v>28.3978399335364</v>
      </c>
      <c r="AW28">
        <v>18.108242477104199</v>
      </c>
      <c r="AX28">
        <v>10.3388794567063</v>
      </c>
      <c r="AY28">
        <v>7.0330292846855302</v>
      </c>
      <c r="AZ28">
        <v>8.4215003915679603</v>
      </c>
      <c r="BA28">
        <v>14.837876482825401</v>
      </c>
      <c r="BB28">
        <v>12.945656341040101</v>
      </c>
      <c r="BC28">
        <v>7.7357480431250796</v>
      </c>
      <c r="BD28">
        <v>53.228698311817297</v>
      </c>
      <c r="BE28">
        <v>59.219736023251798</v>
      </c>
      <c r="BF28">
        <v>18.312261037787302</v>
      </c>
      <c r="BG28">
        <v>18.119554352673401</v>
      </c>
      <c r="BH28">
        <v>13.5344897649735</v>
      </c>
      <c r="BI28">
        <v>11.8365807653497</v>
      </c>
    </row>
    <row r="29" spans="1:61">
      <c r="A29" t="s">
        <v>114</v>
      </c>
      <c r="B29" t="s">
        <v>115</v>
      </c>
      <c r="C29" t="s">
        <v>610</v>
      </c>
      <c r="D29" t="s">
        <v>611</v>
      </c>
      <c r="Z29">
        <v>11.2244897960225</v>
      </c>
      <c r="AA29">
        <v>6.8390325271629502</v>
      </c>
      <c r="AB29">
        <v>4.9960967998048202</v>
      </c>
      <c r="AC29">
        <v>3.3828996286371198</v>
      </c>
      <c r="AD29">
        <v>6.2371661180554803</v>
      </c>
      <c r="AE29">
        <v>0.79977149385889401</v>
      </c>
      <c r="AF29">
        <v>2.0119013884953301</v>
      </c>
      <c r="AG29">
        <v>3.13888888888888</v>
      </c>
      <c r="AH29">
        <v>2.1276595744680802</v>
      </c>
      <c r="AI29">
        <v>3.0590717299578398</v>
      </c>
      <c r="AJ29">
        <v>0.76195150080692897</v>
      </c>
      <c r="AK29">
        <v>2.3967007302518999</v>
      </c>
      <c r="AL29">
        <v>1.4725969469367799</v>
      </c>
      <c r="AM29">
        <v>2.5693430464429299</v>
      </c>
      <c r="AN29">
        <v>2.8896158437215198</v>
      </c>
      <c r="AO29">
        <v>5.9650209753724903</v>
      </c>
      <c r="AP29">
        <v>1.1490375676053599</v>
      </c>
      <c r="AQ29">
        <v>2.1952625003758399</v>
      </c>
      <c r="AR29">
        <v>2.6213952458274501</v>
      </c>
      <c r="AS29">
        <v>3.0674396693058599</v>
      </c>
      <c r="AT29">
        <v>3.6514178656151</v>
      </c>
      <c r="AU29">
        <v>4.2402666068863901</v>
      </c>
      <c r="AV29">
        <v>2.3180827466310001</v>
      </c>
      <c r="AW29">
        <v>6.3944309974241804</v>
      </c>
      <c r="AX29">
        <v>-1.1043104441192699</v>
      </c>
      <c r="AY29">
        <v>-7.1137677126501204</v>
      </c>
      <c r="AZ29">
        <v>2.3180827464202101</v>
      </c>
      <c r="BA29">
        <v>6.3944310025007898</v>
      </c>
      <c r="BB29">
        <v>-1.1043104486439199</v>
      </c>
      <c r="BC29">
        <v>0.917977378808841</v>
      </c>
      <c r="BD29">
        <v>1.60205615640243</v>
      </c>
      <c r="BE29">
        <v>1.30060673492658</v>
      </c>
      <c r="BF29">
        <v>0.50974776898334495</v>
      </c>
      <c r="BG29">
        <v>1.20139964480964</v>
      </c>
      <c r="BH29">
        <v>-0.88528155168779199</v>
      </c>
    </row>
    <row r="30" spans="1:61">
      <c r="A30" t="s">
        <v>116</v>
      </c>
      <c r="B30" t="s">
        <v>117</v>
      </c>
      <c r="C30" t="s">
        <v>610</v>
      </c>
      <c r="D30" t="s">
        <v>611</v>
      </c>
    </row>
    <row r="31" spans="1:61">
      <c r="A31" t="s">
        <v>118</v>
      </c>
      <c r="B31" t="s">
        <v>119</v>
      </c>
      <c r="C31" t="s">
        <v>610</v>
      </c>
      <c r="D31" t="s">
        <v>611</v>
      </c>
      <c r="E31">
        <v>11.533152575619599</v>
      </c>
      <c r="F31">
        <v>7.5614930718390596</v>
      </c>
      <c r="G31">
        <v>5.8793314222528803</v>
      </c>
      <c r="H31">
        <v>-0.70635721455243095</v>
      </c>
      <c r="I31">
        <v>10.181818181818199</v>
      </c>
      <c r="J31">
        <v>2.86028602860286</v>
      </c>
      <c r="K31">
        <v>6.9518716577539896</v>
      </c>
      <c r="L31">
        <v>11.199999998999999</v>
      </c>
      <c r="M31">
        <v>5.4706235016229297</v>
      </c>
      <c r="N31">
        <v>2.2097484725132199</v>
      </c>
      <c r="O31">
        <v>3.9555092109976799</v>
      </c>
      <c r="P31">
        <v>3.67461430575037</v>
      </c>
      <c r="Q31">
        <v>6.5115440115438199</v>
      </c>
      <c r="R31">
        <v>31.4860287891618</v>
      </c>
      <c r="S31">
        <v>62.8360756029237</v>
      </c>
      <c r="T31">
        <v>7.9767460254687297</v>
      </c>
      <c r="U31">
        <v>4.4940116470717397</v>
      </c>
      <c r="V31">
        <v>8.1072555205047401</v>
      </c>
      <c r="W31">
        <v>10.3556722757189</v>
      </c>
      <c r="X31">
        <v>19.719716778799601</v>
      </c>
      <c r="Y31">
        <v>47.2416501018429</v>
      </c>
      <c r="Z31">
        <v>32.133601113342699</v>
      </c>
      <c r="AA31">
        <v>123.53571856532901</v>
      </c>
      <c r="AB31">
        <v>275.58628356036201</v>
      </c>
      <c r="AC31">
        <v>1281.34994174486</v>
      </c>
      <c r="AD31">
        <v>11749.639632143901</v>
      </c>
      <c r="AE31">
        <v>276.33596756320202</v>
      </c>
      <c r="AF31">
        <v>14.578698448918701</v>
      </c>
      <c r="AG31">
        <v>16.002091054939498</v>
      </c>
      <c r="AH31">
        <v>15.173468112572699</v>
      </c>
      <c r="AI31">
        <v>17.118774604824299</v>
      </c>
      <c r="AJ31">
        <v>21.447069817113899</v>
      </c>
      <c r="AK31">
        <v>12.060323601828999</v>
      </c>
      <c r="AL31">
        <v>8.5278769568799806</v>
      </c>
      <c r="AM31">
        <v>7.8740442146743899</v>
      </c>
      <c r="AN31">
        <v>10.1932067630745</v>
      </c>
      <c r="AO31">
        <v>12.4254866180049</v>
      </c>
      <c r="AP31">
        <v>4.7084443602818897</v>
      </c>
      <c r="AQ31">
        <v>7.67322895675089</v>
      </c>
      <c r="AR31">
        <v>2.1595162683558899</v>
      </c>
      <c r="AS31">
        <v>4.6082299887260501</v>
      </c>
      <c r="AT31">
        <v>1.58965377879563</v>
      </c>
      <c r="AU31">
        <v>0.92825885161116795</v>
      </c>
      <c r="AV31">
        <v>3.3372749967152999</v>
      </c>
      <c r="AW31">
        <v>4.4373808010171496</v>
      </c>
      <c r="AX31">
        <v>5.3932310689067497</v>
      </c>
      <c r="AY31">
        <v>4.28554926648955</v>
      </c>
      <c r="AZ31">
        <v>8.7062472308373806</v>
      </c>
      <c r="BA31">
        <v>14.0004075810067</v>
      </c>
      <c r="BB31">
        <v>3.3493698255139401</v>
      </c>
      <c r="BC31">
        <v>2.5017670270237402</v>
      </c>
      <c r="BD31">
        <v>9.8126898413769901</v>
      </c>
      <c r="BE31">
        <v>4.5863746958640004</v>
      </c>
      <c r="BF31">
        <v>5.7155800983207099</v>
      </c>
      <c r="BG31">
        <v>5.7835637222823504</v>
      </c>
      <c r="BH31">
        <v>4.0609637261445304</v>
      </c>
      <c r="BI31">
        <v>3.62523936785843</v>
      </c>
    </row>
    <row r="32" spans="1:61">
      <c r="A32" t="s">
        <v>120</v>
      </c>
      <c r="B32" t="s">
        <v>121</v>
      </c>
      <c r="C32" t="s">
        <v>610</v>
      </c>
      <c r="D32" t="s">
        <v>611</v>
      </c>
      <c r="Z32">
        <v>101.724820805804</v>
      </c>
      <c r="AA32">
        <v>100.543498091328</v>
      </c>
      <c r="AB32">
        <v>135.02759510998999</v>
      </c>
      <c r="AC32">
        <v>192.12176955134601</v>
      </c>
      <c r="AD32">
        <v>225.99155633599699</v>
      </c>
      <c r="AE32">
        <v>147.14216587631799</v>
      </c>
      <c r="AF32">
        <v>228.33513462713199</v>
      </c>
      <c r="AG32">
        <v>629.11472719553205</v>
      </c>
      <c r="AH32">
        <v>1430.7232313265899</v>
      </c>
      <c r="AI32">
        <v>2947.73292977144</v>
      </c>
      <c r="AJ32">
        <v>432.78460155003199</v>
      </c>
      <c r="AK32">
        <v>951.64845993168797</v>
      </c>
      <c r="AL32">
        <v>1927.98349793956</v>
      </c>
      <c r="AM32">
        <v>2075.8871821171401</v>
      </c>
      <c r="AN32">
        <v>66.007876307792301</v>
      </c>
      <c r="AO32">
        <v>15.757436096724399</v>
      </c>
      <c r="AP32">
        <v>6.9253169448908602</v>
      </c>
      <c r="AQ32">
        <v>3.1985918912357398</v>
      </c>
      <c r="AR32">
        <v>4.8579662412515496</v>
      </c>
      <c r="AS32">
        <v>7.04470245106286</v>
      </c>
      <c r="AT32">
        <v>6.8378307571391401</v>
      </c>
      <c r="AU32">
        <v>8.4502206964198106</v>
      </c>
      <c r="AV32">
        <v>14.715325826436899</v>
      </c>
      <c r="AW32">
        <v>6.5991248472424902</v>
      </c>
      <c r="AX32">
        <v>6.8673495802669997</v>
      </c>
      <c r="AY32">
        <v>4.1836805315246499</v>
      </c>
      <c r="AZ32">
        <v>3.6370279337031302</v>
      </c>
      <c r="BA32">
        <v>5.66309851932568</v>
      </c>
      <c r="BB32">
        <v>4.8864084442961797</v>
      </c>
      <c r="BC32">
        <v>5.0383169462116797</v>
      </c>
      <c r="BD32">
        <v>6.6361986569298397</v>
      </c>
      <c r="BE32">
        <v>5.4019647498235601</v>
      </c>
      <c r="BF32">
        <v>6.20189961255352</v>
      </c>
      <c r="BG32">
        <v>6.3320923420522996</v>
      </c>
      <c r="BH32">
        <v>9.0276012882938197</v>
      </c>
      <c r="BI32">
        <v>8.7394785226743004</v>
      </c>
    </row>
    <row r="33" spans="1:61">
      <c r="A33" t="s">
        <v>122</v>
      </c>
      <c r="B33" t="s">
        <v>123</v>
      </c>
      <c r="C33" t="s">
        <v>610</v>
      </c>
      <c r="D33" t="s">
        <v>611</v>
      </c>
      <c r="L33">
        <v>3.6348751533575498</v>
      </c>
      <c r="M33">
        <v>7.4887431868761798</v>
      </c>
      <c r="N33">
        <v>5.8352318660548903</v>
      </c>
      <c r="O33">
        <v>7.2842163736852497</v>
      </c>
      <c r="P33">
        <v>7.4692556635386298</v>
      </c>
      <c r="Q33">
        <v>11.8766562275328</v>
      </c>
      <c r="R33">
        <v>16.8550818260215</v>
      </c>
      <c r="S33">
        <v>38.922928087811002</v>
      </c>
      <c r="T33">
        <v>20.294468762528901</v>
      </c>
      <c r="U33">
        <v>4.9867681111314202</v>
      </c>
      <c r="V33">
        <v>8.3523696993501897</v>
      </c>
      <c r="W33">
        <v>9.4823825910178794</v>
      </c>
      <c r="X33">
        <v>13.169835543179801</v>
      </c>
      <c r="Y33">
        <v>14.430519720394299</v>
      </c>
      <c r="Z33">
        <v>14.5675632146884</v>
      </c>
      <c r="AA33">
        <v>10.332466437056301</v>
      </c>
      <c r="AB33">
        <v>5.2302987828884602</v>
      </c>
      <c r="AC33">
        <v>4.6857973118558203</v>
      </c>
      <c r="AD33">
        <v>3.91510525082797</v>
      </c>
      <c r="AE33">
        <v>1.33006845161924</v>
      </c>
      <c r="AF33">
        <v>3.3117311074323799</v>
      </c>
      <c r="AG33">
        <v>4.85885917814067</v>
      </c>
      <c r="AH33">
        <v>6.19011406844107</v>
      </c>
      <c r="AI33">
        <v>3.07457271078029</v>
      </c>
      <c r="AJ33">
        <v>6.25752663270013</v>
      </c>
      <c r="AK33">
        <v>6.09389302994638</v>
      </c>
      <c r="AL33">
        <v>1.11343933604487</v>
      </c>
      <c r="AM33">
        <v>7.7204388460301504E-2</v>
      </c>
      <c r="AN33">
        <v>1.8788627935723099</v>
      </c>
      <c r="AO33">
        <v>2.3861522284231902</v>
      </c>
      <c r="AP33">
        <v>7.7105387896988802</v>
      </c>
      <c r="AQ33">
        <v>-1.26888660701217</v>
      </c>
      <c r="AR33">
        <v>1.5600624024961001</v>
      </c>
      <c r="AS33">
        <v>2.4358130348913498</v>
      </c>
      <c r="AT33">
        <v>2.5778349043127902</v>
      </c>
      <c r="AU33">
        <v>0.12524945805603499</v>
      </c>
      <c r="AV33">
        <v>1.6194331983805601</v>
      </c>
      <c r="AW33">
        <v>1.39442231075697</v>
      </c>
      <c r="AX33">
        <v>6.0821872953503497</v>
      </c>
      <c r="AY33">
        <v>7.3076626282893899</v>
      </c>
      <c r="AZ33">
        <v>4.0342298288507097</v>
      </c>
      <c r="BA33">
        <v>8.1081081081078192</v>
      </c>
      <c r="BB33">
        <v>3.6438618925833901</v>
      </c>
      <c r="BC33">
        <v>5.8242185331186302</v>
      </c>
      <c r="BD33">
        <v>9.4322024017719599</v>
      </c>
      <c r="BE33">
        <v>4.5333475388879103</v>
      </c>
      <c r="BF33">
        <v>1.80400550374562</v>
      </c>
      <c r="BG33">
        <v>1.8871702457828501</v>
      </c>
      <c r="BH33">
        <v>-1.0612164685074099</v>
      </c>
    </row>
    <row r="34" spans="1:61">
      <c r="A34" t="s">
        <v>124</v>
      </c>
      <c r="B34" t="s">
        <v>125</v>
      </c>
      <c r="C34" t="s">
        <v>610</v>
      </c>
      <c r="D34" t="s">
        <v>611</v>
      </c>
      <c r="Z34">
        <v>9.1370558375634605</v>
      </c>
      <c r="AA34">
        <v>6.3565891472868001</v>
      </c>
      <c r="AB34">
        <v>1.1661807580175001</v>
      </c>
      <c r="AC34">
        <v>3.0739673390972801</v>
      </c>
      <c r="AD34">
        <v>2.35321528424927</v>
      </c>
      <c r="AE34">
        <v>1.78124288641067</v>
      </c>
      <c r="AF34">
        <v>1.24685490634587</v>
      </c>
      <c r="AG34">
        <v>1.1928429423459099</v>
      </c>
      <c r="AH34">
        <v>1.3043003710982299</v>
      </c>
      <c r="AI34">
        <v>2.1386629316379899</v>
      </c>
      <c r="AJ34">
        <v>1.5999999999999901</v>
      </c>
      <c r="AK34">
        <v>1.27952755905513</v>
      </c>
      <c r="AL34">
        <v>4.2517006802721102</v>
      </c>
      <c r="AM34">
        <v>2.46251844946788</v>
      </c>
      <c r="AN34">
        <v>5.9666413949962003</v>
      </c>
      <c r="AO34">
        <v>1.99613650998068</v>
      </c>
      <c r="AP34">
        <v>1.7115600448933901</v>
      </c>
      <c r="AQ34">
        <v>-0.44137931034483902</v>
      </c>
      <c r="AR34">
        <v>-0.41562759767247898</v>
      </c>
      <c r="AS34">
        <v>1.5581524763494801</v>
      </c>
      <c r="AT34">
        <v>0.59589041095890805</v>
      </c>
      <c r="AU34">
        <v>-2.31497242459319</v>
      </c>
      <c r="AV34">
        <v>0.30000000000000798</v>
      </c>
      <c r="AW34">
        <v>0.81422399468260198</v>
      </c>
      <c r="AX34">
        <v>1.2444371188396199</v>
      </c>
      <c r="AY34">
        <v>0.15988807834517299</v>
      </c>
      <c r="AZ34">
        <v>0.96777411952508297</v>
      </c>
      <c r="BA34">
        <v>2.0849802371541499</v>
      </c>
      <c r="BB34">
        <v>1.03571774271609</v>
      </c>
      <c r="BC34">
        <v>0.35686913201762999</v>
      </c>
      <c r="BD34">
        <v>2.0159343850189702</v>
      </c>
      <c r="BE34">
        <v>0.46410285822925201</v>
      </c>
      <c r="BF34">
        <v>0.38326308641492401</v>
      </c>
      <c r="BG34">
        <v>-0.19442629174602299</v>
      </c>
      <c r="BH34">
        <v>-0.42392566782776497</v>
      </c>
      <c r="BI34">
        <v>-0.73232302193670296</v>
      </c>
    </row>
    <row r="35" spans="1:61">
      <c r="A35" t="s">
        <v>126</v>
      </c>
      <c r="B35" t="s">
        <v>127</v>
      </c>
      <c r="C35" t="s">
        <v>610</v>
      </c>
      <c r="D35" t="s">
        <v>611</v>
      </c>
      <c r="Z35">
        <v>9.9331423113658701</v>
      </c>
      <c r="AA35">
        <v>9.90443092962607</v>
      </c>
      <c r="AB35">
        <v>18.023715415019801</v>
      </c>
      <c r="AC35">
        <v>7.0328198258539203</v>
      </c>
      <c r="AD35">
        <v>1.87734668335429</v>
      </c>
      <c r="AE35">
        <v>9.9508599508600106</v>
      </c>
      <c r="AF35">
        <v>6.3687150837986701</v>
      </c>
      <c r="AG35">
        <v>10.0840336134455</v>
      </c>
      <c r="AH35">
        <v>8.7786259541986293</v>
      </c>
      <c r="AI35">
        <v>10</v>
      </c>
      <c r="AJ35">
        <v>12.280701754385801</v>
      </c>
      <c r="AK35">
        <v>15.9801136363638</v>
      </c>
      <c r="AL35">
        <v>11.2063686466624</v>
      </c>
      <c r="AM35">
        <v>6.9933920704846599</v>
      </c>
      <c r="AN35">
        <v>9.4956253216674291</v>
      </c>
      <c r="AO35">
        <v>8.7896592244418894</v>
      </c>
      <c r="AP35">
        <v>6.5132858068697397</v>
      </c>
      <c r="AQ35">
        <v>10.5770205861475</v>
      </c>
      <c r="AR35">
        <v>6.7773294203961099</v>
      </c>
      <c r="AS35">
        <v>4.0109937301383596</v>
      </c>
      <c r="AT35">
        <v>3.4104046242774002</v>
      </c>
      <c r="AU35">
        <v>2.4834304879022402</v>
      </c>
      <c r="AV35">
        <v>1.56615240766714</v>
      </c>
      <c r="AW35">
        <v>-18.108630130071401</v>
      </c>
      <c r="AX35">
        <v>5.3115130634510699</v>
      </c>
      <c r="AY35">
        <v>5.00045438022536</v>
      </c>
      <c r="AZ35">
        <v>5.1561113875846498</v>
      </c>
      <c r="BA35">
        <v>8.3271604938271793</v>
      </c>
      <c r="BB35">
        <v>4.3611221911979596</v>
      </c>
      <c r="BC35">
        <v>7.0363831607302201</v>
      </c>
      <c r="BD35">
        <v>8.8489856994677503</v>
      </c>
      <c r="BE35">
        <v>10.9196569446831</v>
      </c>
      <c r="BF35">
        <v>7.0066666666669901</v>
      </c>
      <c r="BG35">
        <v>8.2065451461993</v>
      </c>
      <c r="BH35">
        <v>4.5217085432894297</v>
      </c>
      <c r="BI35">
        <v>3.28613859835477</v>
      </c>
    </row>
    <row r="36" spans="1:61">
      <c r="A36" t="s">
        <v>128</v>
      </c>
      <c r="B36" t="s">
        <v>129</v>
      </c>
      <c r="C36" t="s">
        <v>610</v>
      </c>
      <c r="D36" t="s">
        <v>611</v>
      </c>
      <c r="T36">
        <v>11.9747550240953</v>
      </c>
      <c r="U36">
        <v>11.732423613641799</v>
      </c>
      <c r="V36">
        <v>13.168724280108</v>
      </c>
      <c r="W36">
        <v>9.0439882701036396</v>
      </c>
      <c r="X36">
        <v>11.7362306367885</v>
      </c>
      <c r="Y36">
        <v>13.632425147089499</v>
      </c>
      <c r="Z36">
        <v>16.428026772571201</v>
      </c>
      <c r="AA36">
        <v>11.1372064274689</v>
      </c>
      <c r="AB36">
        <v>10.4771438105237</v>
      </c>
      <c r="AC36">
        <v>8.5774690425191196</v>
      </c>
      <c r="AD36">
        <v>8.0945757997593493</v>
      </c>
      <c r="AE36">
        <v>10.0017155606026</v>
      </c>
      <c r="AF36">
        <v>9.8019338739862505</v>
      </c>
      <c r="AG36">
        <v>8.3516795682124698</v>
      </c>
      <c r="AH36">
        <v>11.575014747328501</v>
      </c>
      <c r="AI36">
        <v>11.3963461199556</v>
      </c>
      <c r="AJ36">
        <v>11.7650160839531</v>
      </c>
      <c r="AK36">
        <v>16.167612396333901</v>
      </c>
      <c r="AL36">
        <v>14.330803336589099</v>
      </c>
      <c r="AM36">
        <v>10.5429209938218</v>
      </c>
      <c r="AN36">
        <v>10.512546081579099</v>
      </c>
      <c r="AO36">
        <v>10.082858065210599</v>
      </c>
      <c r="AP36">
        <v>8.7199312714776802</v>
      </c>
      <c r="AQ36">
        <v>6.6613986566574503</v>
      </c>
      <c r="AR36">
        <v>7.74929619202842</v>
      </c>
      <c r="AS36">
        <v>8.6014851485148505</v>
      </c>
      <c r="AT36">
        <v>6.5590376701488102</v>
      </c>
      <c r="AU36">
        <v>8.0327966252747895</v>
      </c>
      <c r="AV36">
        <v>9.1899026563273303</v>
      </c>
      <c r="AW36">
        <v>6.9457036365468001</v>
      </c>
      <c r="AX36">
        <v>8.6102252854644306</v>
      </c>
      <c r="AY36">
        <v>11.555218791437801</v>
      </c>
      <c r="AZ36">
        <v>7.0809984717269403</v>
      </c>
      <c r="BA36">
        <v>12.702188392007599</v>
      </c>
      <c r="BB36">
        <v>8.0272970310958094</v>
      </c>
      <c r="BC36">
        <v>6.9488765874310703</v>
      </c>
      <c r="BD36">
        <v>8.4581658750456903</v>
      </c>
      <c r="BE36">
        <v>7.5402840940993698</v>
      </c>
      <c r="BF36">
        <v>5.8838884828229903</v>
      </c>
      <c r="BG36">
        <v>4.4031359400426098</v>
      </c>
      <c r="BH36">
        <v>3.0603570416548602</v>
      </c>
      <c r="BI36">
        <v>3.7693045982026199</v>
      </c>
    </row>
    <row r="37" spans="1:61">
      <c r="A37" t="s">
        <v>130</v>
      </c>
      <c r="B37" t="s">
        <v>131</v>
      </c>
      <c r="C37" t="s">
        <v>610</v>
      </c>
      <c r="D37" t="s">
        <v>611</v>
      </c>
      <c r="Z37">
        <v>-3.3333333333306597E-2</v>
      </c>
      <c r="AA37">
        <v>13.296098699566199</v>
      </c>
      <c r="AB37">
        <v>14.6126112868811</v>
      </c>
      <c r="AC37">
        <v>2.54220966810042</v>
      </c>
      <c r="AD37">
        <v>10.4238402303888</v>
      </c>
      <c r="AE37">
        <v>2.2451525116226199</v>
      </c>
      <c r="AF37">
        <v>-6.9868027059997901</v>
      </c>
      <c r="AG37">
        <v>-3.9644688207936301</v>
      </c>
      <c r="AH37">
        <v>0.68905580731268901</v>
      </c>
      <c r="AI37">
        <v>-1.2330456227113399E-2</v>
      </c>
      <c r="AJ37">
        <v>-2.7623628067576802</v>
      </c>
      <c r="AK37">
        <v>-1.03360811667776</v>
      </c>
      <c r="AL37">
        <v>-2.9153584929834002</v>
      </c>
      <c r="AM37">
        <v>24.571013727560601</v>
      </c>
      <c r="AN37">
        <v>19.189403973509702</v>
      </c>
      <c r="AO37">
        <v>3.7249411032580202</v>
      </c>
      <c r="AP37">
        <v>1.6113134776091</v>
      </c>
      <c r="AQ37">
        <v>-1.88520096157902</v>
      </c>
      <c r="AR37">
        <v>-1.41420220082547</v>
      </c>
      <c r="AS37">
        <v>3.2034009156311201</v>
      </c>
      <c r="AT37">
        <v>3.8348606023735101</v>
      </c>
      <c r="AU37">
        <v>2.3318170351623899</v>
      </c>
      <c r="AV37">
        <v>4.1347090515099003</v>
      </c>
      <c r="AW37">
        <v>-2.0664060113629401</v>
      </c>
      <c r="AX37">
        <v>2.88352073359016</v>
      </c>
      <c r="AY37">
        <v>6.6952646577335697</v>
      </c>
      <c r="AZ37">
        <v>0.92841210984669797</v>
      </c>
      <c r="BA37">
        <v>9.2726185030087596</v>
      </c>
      <c r="BB37">
        <v>3.5199020997037298</v>
      </c>
      <c r="BC37">
        <v>1.4932337844143699</v>
      </c>
      <c r="BD37">
        <v>1.3005699685469501</v>
      </c>
      <c r="BE37">
        <v>5.7722505940246496</v>
      </c>
      <c r="BF37">
        <v>1.5018451240091599</v>
      </c>
      <c r="BG37">
        <v>25.282810650470999</v>
      </c>
      <c r="BH37">
        <v>37.142214808936501</v>
      </c>
    </row>
    <row r="38" spans="1:61">
      <c r="A38" t="s">
        <v>132</v>
      </c>
      <c r="B38" t="s">
        <v>133</v>
      </c>
      <c r="C38" t="s">
        <v>610</v>
      </c>
      <c r="D38" t="s">
        <v>611</v>
      </c>
      <c r="E38">
        <v>1.3117546851014701</v>
      </c>
      <c r="F38">
        <v>0.86598284849792095</v>
      </c>
      <c r="G38">
        <v>1.1785634869992101</v>
      </c>
      <c r="H38">
        <v>1.7692307690187401</v>
      </c>
      <c r="I38">
        <v>1.79246301728833</v>
      </c>
      <c r="J38">
        <v>2.46101622987949</v>
      </c>
      <c r="K38">
        <v>3.73744694058903</v>
      </c>
      <c r="L38">
        <v>3.5728542913351902</v>
      </c>
      <c r="M38">
        <v>4.0855656198925496</v>
      </c>
      <c r="N38">
        <v>4.5084243657781098</v>
      </c>
      <c r="O38">
        <v>3.3661086011280599</v>
      </c>
      <c r="P38">
        <v>2.8365755423062202</v>
      </c>
      <c r="Q38">
        <v>4.7749999995949404</v>
      </c>
      <c r="R38">
        <v>7.6115485567174899</v>
      </c>
      <c r="S38">
        <v>10.8647450108313</v>
      </c>
      <c r="T38">
        <v>10.8133333333313</v>
      </c>
      <c r="U38">
        <v>7.5081217667399303</v>
      </c>
      <c r="V38">
        <v>7.9910464464649404</v>
      </c>
      <c r="W38">
        <v>8.9128407087537695</v>
      </c>
      <c r="X38">
        <v>9.1445427729480802</v>
      </c>
      <c r="Y38">
        <v>10.1830863121977</v>
      </c>
      <c r="Z38">
        <v>12.4624149389885</v>
      </c>
      <c r="AA38">
        <v>10.803354667843699</v>
      </c>
      <c r="AB38">
        <v>5.81615376954477</v>
      </c>
      <c r="AC38">
        <v>4.3388235294117896</v>
      </c>
      <c r="AD38">
        <v>3.95092909976549</v>
      </c>
      <c r="AE38">
        <v>4.1738979521003499</v>
      </c>
      <c r="AF38">
        <v>4.3648479800076503</v>
      </c>
      <c r="AG38">
        <v>4.0226674116050596</v>
      </c>
      <c r="AH38">
        <v>4.9950126601703699</v>
      </c>
      <c r="AI38">
        <v>4.7646886875188503</v>
      </c>
      <c r="AJ38">
        <v>5.61523437499973</v>
      </c>
      <c r="AK38">
        <v>1.5058450564691701</v>
      </c>
      <c r="AL38">
        <v>1.8413689895241101</v>
      </c>
      <c r="AM38">
        <v>0.185279836442895</v>
      </c>
      <c r="AN38">
        <v>2.1682290670235398</v>
      </c>
      <c r="AO38">
        <v>1.57053112507139</v>
      </c>
      <c r="AP38">
        <v>1.62121638084527</v>
      </c>
      <c r="AQ38">
        <v>0.99594245665807701</v>
      </c>
      <c r="AR38">
        <v>1.7348429510591701</v>
      </c>
      <c r="AS38">
        <v>2.7194399569197398</v>
      </c>
      <c r="AT38">
        <v>2.5251201397990402</v>
      </c>
      <c r="AU38">
        <v>2.25839440940856</v>
      </c>
      <c r="AV38">
        <v>2.7585632136011302</v>
      </c>
      <c r="AW38">
        <v>1.8572587185726099</v>
      </c>
      <c r="AX38">
        <v>2.21355203439763</v>
      </c>
      <c r="AY38">
        <v>2.0020253953415699</v>
      </c>
      <c r="AZ38">
        <v>2.1383839926684298</v>
      </c>
      <c r="BA38">
        <v>2.37027067444293</v>
      </c>
      <c r="BB38">
        <v>0.29946680300899498</v>
      </c>
      <c r="BC38">
        <v>1.77687154092688</v>
      </c>
      <c r="BD38">
        <v>2.91213508872295</v>
      </c>
      <c r="BE38">
        <v>1.5156782312454999</v>
      </c>
      <c r="BF38">
        <v>0.93829189781549904</v>
      </c>
      <c r="BG38">
        <v>1.90663590717818</v>
      </c>
      <c r="BH38">
        <v>1.12524136094333</v>
      </c>
      <c r="BI38">
        <v>1.4287595470105401</v>
      </c>
    </row>
    <row r="39" spans="1:61">
      <c r="A39" t="s">
        <v>134</v>
      </c>
      <c r="B39" t="s">
        <v>135</v>
      </c>
      <c r="C39" t="s">
        <v>610</v>
      </c>
      <c r="D39" t="s">
        <v>611</v>
      </c>
      <c r="AL39">
        <v>89.811949027727593</v>
      </c>
      <c r="AM39">
        <v>35.925092360609803</v>
      </c>
      <c r="AN39">
        <v>28.071696477373202</v>
      </c>
      <c r="AO39">
        <v>19.817221232947301</v>
      </c>
      <c r="AP39">
        <v>8.8778903410407608</v>
      </c>
      <c r="AQ39">
        <v>8.208333333333</v>
      </c>
      <c r="AR39">
        <v>4.01913875598086</v>
      </c>
      <c r="AS39">
        <v>8.8788036780736608</v>
      </c>
      <c r="AT39">
        <v>5.7453304855148399</v>
      </c>
      <c r="AU39">
        <v>3.3233106504193701</v>
      </c>
      <c r="AV39">
        <v>2.15710703733901</v>
      </c>
      <c r="AW39">
        <v>3.5890267960614999</v>
      </c>
      <c r="AX39">
        <v>3.3171782444803299</v>
      </c>
      <c r="AY39">
        <v>3.8783123732251901</v>
      </c>
      <c r="AZ39">
        <v>4.8357793843876697</v>
      </c>
      <c r="BA39">
        <v>6.3509862888014696</v>
      </c>
      <c r="BB39">
        <v>2.7531724867188099</v>
      </c>
      <c r="BC39">
        <v>1.84096534653466</v>
      </c>
      <c r="BD39">
        <v>4.1303006883834401</v>
      </c>
      <c r="BE39">
        <v>3.3338002521361401</v>
      </c>
      <c r="BF39">
        <v>1.4347266024071501</v>
      </c>
      <c r="BG39">
        <v>0.103789914462827</v>
      </c>
      <c r="BH39">
        <v>-0.45676665348252798</v>
      </c>
      <c r="BI39">
        <v>-5.6665722238324397E-2</v>
      </c>
    </row>
    <row r="40" spans="1:61">
      <c r="A40" t="s">
        <v>136</v>
      </c>
      <c r="B40" t="s">
        <v>137</v>
      </c>
      <c r="C40" t="s">
        <v>610</v>
      </c>
      <c r="D40" t="s">
        <v>611</v>
      </c>
      <c r="E40">
        <v>1.4385172208552399</v>
      </c>
      <c r="F40">
        <v>1.84537066492937</v>
      </c>
      <c r="G40">
        <v>4.3156156557906797</v>
      </c>
      <c r="H40">
        <v>3.4397193464649001</v>
      </c>
      <c r="I40">
        <v>3.0813135907902902</v>
      </c>
      <c r="J40">
        <v>3.4145167114792101</v>
      </c>
      <c r="K40">
        <v>4.7761309847247304</v>
      </c>
      <c r="L40">
        <v>4.0214775040263904</v>
      </c>
      <c r="M40">
        <v>2.4123512382680001</v>
      </c>
      <c r="N40">
        <v>2.4890075373055902</v>
      </c>
      <c r="O40">
        <v>3.61602696708447</v>
      </c>
      <c r="P40">
        <v>6.5730129392680103</v>
      </c>
      <c r="Q40">
        <v>6.6601914803937197</v>
      </c>
      <c r="R40">
        <v>8.7550409783856296</v>
      </c>
      <c r="S40">
        <v>9.7667464114047693</v>
      </c>
      <c r="T40">
        <v>6.6964528961801504</v>
      </c>
      <c r="U40">
        <v>1.7158615054694699</v>
      </c>
      <c r="V40">
        <v>1.2852696053863399</v>
      </c>
      <c r="W40">
        <v>1.05581441449684</v>
      </c>
      <c r="X40">
        <v>3.6476426800845698</v>
      </c>
      <c r="Y40">
        <v>4.0220253771571999</v>
      </c>
      <c r="Z40">
        <v>6.4902186418257397</v>
      </c>
      <c r="AA40">
        <v>5.6552121606077197</v>
      </c>
      <c r="AB40">
        <v>2.9676870744050898</v>
      </c>
      <c r="AC40">
        <v>2.9112081513828501</v>
      </c>
      <c r="AD40">
        <v>3.4299858557284</v>
      </c>
      <c r="AE40">
        <v>0.74074074074080298</v>
      </c>
      <c r="AF40">
        <v>1.4479638009048901</v>
      </c>
      <c r="AG40">
        <v>1.88447814451392</v>
      </c>
      <c r="AH40">
        <v>3.1629637736674501</v>
      </c>
      <c r="AI40">
        <v>5.3787396562699001</v>
      </c>
      <c r="AJ40">
        <v>5.8793919259034801</v>
      </c>
      <c r="AK40">
        <v>4.0410763525720501</v>
      </c>
      <c r="AL40">
        <v>3.2717967464814199</v>
      </c>
      <c r="AM40">
        <v>0.85840707964608698</v>
      </c>
      <c r="AN40">
        <v>1.79871896113008</v>
      </c>
      <c r="AO40">
        <v>0.81882434063096199</v>
      </c>
      <c r="AP40">
        <v>0.52150123963406303</v>
      </c>
      <c r="AQ40">
        <v>1.70096955264969E-2</v>
      </c>
      <c r="AR40">
        <v>0.82482993197272803</v>
      </c>
      <c r="AS40">
        <v>1.5433920890613599</v>
      </c>
      <c r="AT40">
        <v>0.98902039956285503</v>
      </c>
      <c r="AU40">
        <v>0.642699252979826</v>
      </c>
      <c r="AV40">
        <v>0.63834927976234201</v>
      </c>
      <c r="AW40">
        <v>0.80290308386737796</v>
      </c>
      <c r="AX40">
        <v>1.17197166744007</v>
      </c>
      <c r="AY40">
        <v>1.0587775899862599</v>
      </c>
      <c r="AZ40">
        <v>0.73263642064575196</v>
      </c>
      <c r="BA40">
        <v>2.4266370333789502</v>
      </c>
      <c r="BB40">
        <v>-0.480579910474559</v>
      </c>
      <c r="BC40">
        <v>0.69851011426559695</v>
      </c>
      <c r="BD40">
        <v>0.23134620998786201</v>
      </c>
      <c r="BE40">
        <v>-0.69254462082585699</v>
      </c>
      <c r="BF40">
        <v>-0.21731966183420001</v>
      </c>
      <c r="BG40">
        <v>-1.31860440706863E-2</v>
      </c>
      <c r="BH40">
        <v>-1.14391506884691</v>
      </c>
      <c r="BI40">
        <v>-0.43463256313895099</v>
      </c>
    </row>
    <row r="41" spans="1:61">
      <c r="A41" t="s">
        <v>138</v>
      </c>
      <c r="B41" t="s">
        <v>139</v>
      </c>
      <c r="C41" t="s">
        <v>610</v>
      </c>
      <c r="D41" t="s">
        <v>611</v>
      </c>
    </row>
    <row r="42" spans="1:61">
      <c r="A42" t="s">
        <v>140</v>
      </c>
      <c r="B42" t="s">
        <v>141</v>
      </c>
      <c r="C42" t="s">
        <v>610</v>
      </c>
      <c r="D42" t="s">
        <v>611</v>
      </c>
      <c r="E42">
        <v>11.563889890735201</v>
      </c>
      <c r="F42">
        <v>7.6842032048528397</v>
      </c>
      <c r="G42">
        <v>13.905478972451499</v>
      </c>
      <c r="H42">
        <v>44.2374695449843</v>
      </c>
      <c r="I42">
        <v>45.980170577883399</v>
      </c>
      <c r="J42">
        <v>28.844258198736998</v>
      </c>
      <c r="K42">
        <v>22.870537779884799</v>
      </c>
      <c r="L42">
        <v>18.141168319672101</v>
      </c>
      <c r="M42">
        <v>26.6309849798205</v>
      </c>
      <c r="N42">
        <v>30.649272649907701</v>
      </c>
      <c r="O42">
        <v>32.511575350424799</v>
      </c>
      <c r="P42">
        <v>20.058939498047899</v>
      </c>
      <c r="Q42">
        <v>77.805036681090797</v>
      </c>
      <c r="R42">
        <v>352.82797693168197</v>
      </c>
      <c r="S42">
        <v>504.733892701174</v>
      </c>
      <c r="T42">
        <v>374.73535407878097</v>
      </c>
      <c r="U42">
        <v>211.92437362111701</v>
      </c>
      <c r="V42">
        <v>91.954141294953402</v>
      </c>
      <c r="W42">
        <v>40.087220386820903</v>
      </c>
      <c r="X42">
        <v>33.389210969435197</v>
      </c>
      <c r="Y42">
        <v>35.1383437922862</v>
      </c>
      <c r="Z42">
        <v>19.686837883581699</v>
      </c>
      <c r="AA42">
        <v>9.9410205241069107</v>
      </c>
      <c r="AB42">
        <v>27.257196723684</v>
      </c>
      <c r="AC42">
        <v>19.860207842805899</v>
      </c>
      <c r="AD42">
        <v>30.7034932433973</v>
      </c>
      <c r="AE42">
        <v>19.476866597922299</v>
      </c>
      <c r="AF42">
        <v>19.880808078567298</v>
      </c>
      <c r="AG42">
        <v>14.6843594791093</v>
      </c>
      <c r="AH42">
        <v>17.0279412426523</v>
      </c>
      <c r="AI42">
        <v>26.036477795180001</v>
      </c>
      <c r="AJ42">
        <v>21.7844199096034</v>
      </c>
      <c r="AK42">
        <v>15.4258032788393</v>
      </c>
      <c r="AL42">
        <v>12.7277614079796</v>
      </c>
      <c r="AM42">
        <v>11.443124358673201</v>
      </c>
      <c r="AN42">
        <v>8.2326335457470297</v>
      </c>
      <c r="AO42">
        <v>7.3591146630275999</v>
      </c>
      <c r="AP42">
        <v>6.1338665153680996</v>
      </c>
      <c r="AQ42">
        <v>5.1102441331205899</v>
      </c>
      <c r="AR42">
        <v>3.3368828618899</v>
      </c>
      <c r="AS42">
        <v>3.84327347283558</v>
      </c>
      <c r="AT42">
        <v>3.5691011338364</v>
      </c>
      <c r="AU42">
        <v>2.4893983312341699</v>
      </c>
      <c r="AV42">
        <v>2.8101772594814598</v>
      </c>
      <c r="AW42">
        <v>1.0547393322872201</v>
      </c>
      <c r="AX42">
        <v>3.05257394340738</v>
      </c>
      <c r="AY42">
        <v>3.3920189911359899</v>
      </c>
      <c r="AZ42">
        <v>4.4077979045022202</v>
      </c>
      <c r="BA42">
        <v>8.7162685477714703</v>
      </c>
      <c r="BB42">
        <v>7.1761556116927999E-2</v>
      </c>
      <c r="BC42">
        <v>1.4099647508812501</v>
      </c>
      <c r="BD42">
        <v>3.3403180081350001</v>
      </c>
      <c r="BE42">
        <v>3.0065203562334801</v>
      </c>
      <c r="BF42">
        <v>1.7917107325096999</v>
      </c>
      <c r="BG42">
        <v>4.3950000000000502</v>
      </c>
      <c r="BH42">
        <v>4.3488672829163004</v>
      </c>
      <c r="BI42">
        <v>3.78666177078098</v>
      </c>
    </row>
    <row r="43" spans="1:61">
      <c r="A43" t="s">
        <v>142</v>
      </c>
      <c r="B43" t="s">
        <v>143</v>
      </c>
      <c r="C43" t="s">
        <v>610</v>
      </c>
      <c r="D43" t="s">
        <v>611</v>
      </c>
      <c r="AF43">
        <v>7.2199857920909301</v>
      </c>
      <c r="AG43">
        <v>18.736426746763001</v>
      </c>
      <c r="AH43">
        <v>18.3330439958333</v>
      </c>
      <c r="AI43">
        <v>3.0583106723884299</v>
      </c>
      <c r="AJ43">
        <v>3.5435752997039001</v>
      </c>
      <c r="AK43">
        <v>6.3403448817658603</v>
      </c>
      <c r="AL43">
        <v>14.5832659977745</v>
      </c>
      <c r="AM43">
        <v>24.237088019471301</v>
      </c>
      <c r="AN43">
        <v>16.8970639749861</v>
      </c>
      <c r="AO43">
        <v>8.3240150609179206</v>
      </c>
      <c r="AP43">
        <v>2.8068431851190598</v>
      </c>
      <c r="AQ43">
        <v>-0.844626159492324</v>
      </c>
      <c r="AR43">
        <v>-1.4078915297849199</v>
      </c>
      <c r="AS43">
        <v>0.25530477765780901</v>
      </c>
      <c r="AT43">
        <v>0.72290250763001895</v>
      </c>
      <c r="AU43">
        <v>-0.76594928681284102</v>
      </c>
      <c r="AV43">
        <v>1.1559097110309</v>
      </c>
      <c r="AW43">
        <v>3.8841826252254901</v>
      </c>
      <c r="AX43">
        <v>1.82164775680143</v>
      </c>
      <c r="AY43">
        <v>1.4631890432004599</v>
      </c>
      <c r="AZ43">
        <v>4.75029662162921</v>
      </c>
      <c r="BA43">
        <v>5.8643837226131197</v>
      </c>
      <c r="BB43">
        <v>-0.70294913652679603</v>
      </c>
      <c r="BC43">
        <v>3.3145459288241401</v>
      </c>
      <c r="BD43">
        <v>5.4108500578449901</v>
      </c>
      <c r="BE43">
        <v>2.6249209361166899</v>
      </c>
      <c r="BF43">
        <v>2.6271186440671701</v>
      </c>
      <c r="BG43">
        <v>1.99684708355259</v>
      </c>
      <c r="BH43">
        <v>1.4425553838224801</v>
      </c>
      <c r="BI43">
        <v>2.00755620738716</v>
      </c>
    </row>
    <row r="44" spans="1:61">
      <c r="A44" t="s">
        <v>144</v>
      </c>
      <c r="B44" t="s">
        <v>145</v>
      </c>
      <c r="C44" t="s">
        <v>610</v>
      </c>
      <c r="D44" t="s">
        <v>611</v>
      </c>
      <c r="F44">
        <v>11.616492146898899</v>
      </c>
      <c r="G44">
        <v>-1.34124890120523</v>
      </c>
      <c r="H44">
        <v>0.94346631046011797</v>
      </c>
      <c r="I44">
        <v>0.61819252274368597</v>
      </c>
      <c r="J44">
        <v>2.61117612633022</v>
      </c>
      <c r="K44">
        <v>4.1913179840566803</v>
      </c>
      <c r="L44">
        <v>2.2918519534945099</v>
      </c>
      <c r="M44">
        <v>5.3504547886787597</v>
      </c>
      <c r="N44">
        <v>4.4502285422332903</v>
      </c>
      <c r="O44">
        <v>8.2051905431072107</v>
      </c>
      <c r="P44">
        <v>-0.44374543627577601</v>
      </c>
      <c r="Q44">
        <v>0.31031369888392801</v>
      </c>
      <c r="R44">
        <v>11.102986669822901</v>
      </c>
      <c r="S44">
        <v>17.3593884470646</v>
      </c>
      <c r="T44">
        <v>11.4442239670114</v>
      </c>
      <c r="U44">
        <v>12.0766402169569</v>
      </c>
      <c r="V44">
        <v>27.421861509147501</v>
      </c>
      <c r="W44">
        <v>13.2429868545928</v>
      </c>
      <c r="X44">
        <v>16.3423565736251</v>
      </c>
      <c r="Y44">
        <v>14.7009812997865</v>
      </c>
      <c r="Z44">
        <v>8.7992108330875602</v>
      </c>
      <c r="AA44">
        <v>7.5831258964216497</v>
      </c>
      <c r="AB44">
        <v>5.6404284334211399</v>
      </c>
      <c r="AC44">
        <v>4.28476110361889</v>
      </c>
      <c r="AD44">
        <v>1.8638032715060799</v>
      </c>
      <c r="AE44">
        <v>9.6829547311652604</v>
      </c>
      <c r="AF44">
        <v>6.9433062653657496</v>
      </c>
      <c r="AG44">
        <v>6.9306861720652</v>
      </c>
      <c r="AH44">
        <v>1.0495182379038499</v>
      </c>
      <c r="AI44">
        <v>-0.80587969827813</v>
      </c>
      <c r="AJ44">
        <v>1.6833484986348599</v>
      </c>
      <c r="AK44">
        <v>4.2313838286995198</v>
      </c>
      <c r="AL44">
        <v>2.1647145397676999</v>
      </c>
      <c r="AM44">
        <v>26.0815719947161</v>
      </c>
      <c r="AN44">
        <v>14.295069085194401</v>
      </c>
      <c r="AO44">
        <v>2.48080669187555</v>
      </c>
      <c r="AP44">
        <v>4.0208333333330204</v>
      </c>
      <c r="AQ44">
        <v>4.6114475951537397</v>
      </c>
      <c r="AR44">
        <v>0.70237580595590099</v>
      </c>
      <c r="AS44">
        <v>2.5307751673799102</v>
      </c>
      <c r="AT44">
        <v>4.36152914007259</v>
      </c>
      <c r="AU44">
        <v>3.0772648515743901</v>
      </c>
      <c r="AV44">
        <v>3.2968074697420899</v>
      </c>
      <c r="AW44">
        <v>1.4579883560074101</v>
      </c>
      <c r="AX44">
        <v>3.8858303988647802</v>
      </c>
      <c r="AY44">
        <v>2.4671914859690802</v>
      </c>
      <c r="AZ44">
        <v>1.89200629349603</v>
      </c>
      <c r="BA44">
        <v>6.3085276915256996</v>
      </c>
      <c r="BB44">
        <v>1.0195045773111</v>
      </c>
      <c r="BC44">
        <v>1.22645612135507</v>
      </c>
      <c r="BD44">
        <v>4.9124339505244299</v>
      </c>
      <c r="BE44">
        <v>1.30451119915638</v>
      </c>
      <c r="BF44">
        <v>2.5811703725288302</v>
      </c>
      <c r="BG44">
        <v>0.45303045973510903</v>
      </c>
      <c r="BH44">
        <v>1.2374432621471601</v>
      </c>
      <c r="BI44">
        <v>0.72618758866038502</v>
      </c>
    </row>
    <row r="45" spans="1:61">
      <c r="A45" t="s">
        <v>146</v>
      </c>
      <c r="B45" t="s">
        <v>147</v>
      </c>
      <c r="C45" t="s">
        <v>610</v>
      </c>
      <c r="D45" t="s">
        <v>611</v>
      </c>
      <c r="N45">
        <v>-1.1015911872741</v>
      </c>
      <c r="O45">
        <v>5.8580858085173197</v>
      </c>
      <c r="P45">
        <v>4.0140296180985704</v>
      </c>
      <c r="Q45">
        <v>8.0929186957962091</v>
      </c>
      <c r="R45">
        <v>10.384748700384</v>
      </c>
      <c r="S45">
        <v>17.232933492330801</v>
      </c>
      <c r="T45">
        <v>13.553329405125799</v>
      </c>
      <c r="U45">
        <v>9.9306505636974798</v>
      </c>
      <c r="V45">
        <v>14.698309158155199</v>
      </c>
      <c r="W45">
        <v>12.463052344178999</v>
      </c>
      <c r="X45">
        <v>6.5806108190272097</v>
      </c>
      <c r="Y45">
        <v>9.5517542764288095</v>
      </c>
      <c r="Z45">
        <v>10.727499999999999</v>
      </c>
      <c r="AA45">
        <v>13.257019861070599</v>
      </c>
      <c r="AB45">
        <v>16.6312264100786</v>
      </c>
      <c r="AC45">
        <v>11.373322090293801</v>
      </c>
      <c r="AD45">
        <v>8.5083743439159605</v>
      </c>
      <c r="AE45">
        <v>7.7700249870352103</v>
      </c>
      <c r="AF45">
        <v>13.140499844701001</v>
      </c>
      <c r="AG45">
        <v>1.68233260771205</v>
      </c>
      <c r="AH45">
        <v>-1.66552589550537</v>
      </c>
      <c r="AI45">
        <v>1.09938128383621</v>
      </c>
      <c r="AJ45">
        <v>6.0051330500181202E-2</v>
      </c>
      <c r="AK45">
        <v>-1.6055045871569001E-2</v>
      </c>
      <c r="AL45">
        <v>-3.2065545691588202</v>
      </c>
      <c r="AM45">
        <v>35.094461845946398</v>
      </c>
      <c r="AN45">
        <v>9.0696907192151404</v>
      </c>
      <c r="AO45">
        <v>3.9240637274979102</v>
      </c>
      <c r="AP45">
        <v>4.7862388186038798</v>
      </c>
      <c r="AQ45">
        <v>3.1707518538689499</v>
      </c>
      <c r="AR45">
        <v>1.87174500672018</v>
      </c>
      <c r="AS45">
        <v>1.2271901297613499</v>
      </c>
      <c r="AT45">
        <v>4.4197724588114298</v>
      </c>
      <c r="AU45">
        <v>2.8344226012806102</v>
      </c>
      <c r="AV45">
        <v>0.62316355737432005</v>
      </c>
      <c r="AW45">
        <v>0.23364738006756899</v>
      </c>
      <c r="AX45">
        <v>2.01353950175994</v>
      </c>
      <c r="AY45">
        <v>5.1175781601946397</v>
      </c>
      <c r="AZ45">
        <v>0.92140224565011097</v>
      </c>
      <c r="BA45">
        <v>5.3378062762749803</v>
      </c>
      <c r="BB45">
        <v>3.0436184794000098</v>
      </c>
      <c r="BC45">
        <v>1.27538046242337</v>
      </c>
      <c r="BD45">
        <v>2.9396994630511002</v>
      </c>
      <c r="BE45">
        <v>2.9425100013760002</v>
      </c>
      <c r="BF45">
        <v>1.9451452754937599</v>
      </c>
      <c r="BG45">
        <v>1.9479482676040301</v>
      </c>
      <c r="BH45">
        <v>2.6859827721218599</v>
      </c>
    </row>
    <row r="46" spans="1:61">
      <c r="A46" t="s">
        <v>148</v>
      </c>
      <c r="B46" t="s">
        <v>149</v>
      </c>
      <c r="C46" t="s">
        <v>610</v>
      </c>
      <c r="D46" t="s">
        <v>611</v>
      </c>
      <c r="I46">
        <v>35.421064977788298</v>
      </c>
      <c r="J46">
        <v>-2.7269802776291501</v>
      </c>
      <c r="K46">
        <v>15.7801012491141</v>
      </c>
      <c r="L46">
        <v>36.926524872831799</v>
      </c>
      <c r="M46">
        <v>53.321672710773903</v>
      </c>
      <c r="N46">
        <v>6.1761957352231303</v>
      </c>
      <c r="O46">
        <v>8.0252840454848808</v>
      </c>
      <c r="P46">
        <v>5.7773498259651603</v>
      </c>
      <c r="Q46">
        <v>15.8042153907951</v>
      </c>
      <c r="R46">
        <v>15.6427621238194</v>
      </c>
      <c r="S46">
        <v>29.469281045994499</v>
      </c>
      <c r="T46">
        <v>28.657970195226898</v>
      </c>
      <c r="U46">
        <v>80.385959075413993</v>
      </c>
      <c r="V46">
        <v>68.947708198999806</v>
      </c>
      <c r="W46">
        <v>48.769037611520197</v>
      </c>
      <c r="X46">
        <v>101.051260411497</v>
      </c>
      <c r="Y46">
        <v>46.625906830330798</v>
      </c>
      <c r="Z46">
        <v>35.408264874429399</v>
      </c>
      <c r="AA46">
        <v>36.699697574091402</v>
      </c>
      <c r="AB46">
        <v>76.526697666265804</v>
      </c>
      <c r="AC46">
        <v>52.227011357320798</v>
      </c>
      <c r="AD46">
        <v>23.8207845213349</v>
      </c>
      <c r="AE46">
        <v>44.4</v>
      </c>
      <c r="AF46">
        <v>78.670360110803301</v>
      </c>
      <c r="AG46">
        <v>71.091731266150305</v>
      </c>
      <c r="AH46">
        <v>104.06522942826</v>
      </c>
      <c r="AI46">
        <v>81.295404814004002</v>
      </c>
      <c r="AJ46">
        <v>2154.4368271134099</v>
      </c>
      <c r="AK46">
        <v>4129.1698566155801</v>
      </c>
      <c r="AL46">
        <v>1986.9047619047601</v>
      </c>
      <c r="AM46">
        <v>23773.131774101599</v>
      </c>
      <c r="AN46">
        <v>541.90888323902698</v>
      </c>
      <c r="AO46">
        <v>492.44185023541399</v>
      </c>
      <c r="AP46">
        <v>198.51670741646299</v>
      </c>
      <c r="AQ46">
        <v>29.148806923665202</v>
      </c>
      <c r="AR46">
        <v>284.89497591408701</v>
      </c>
      <c r="AS46">
        <v>513.90684374753505</v>
      </c>
      <c r="AT46">
        <v>359.93661426458601</v>
      </c>
      <c r="AU46">
        <v>31.522582602549502</v>
      </c>
      <c r="AV46">
        <v>12.8739657187405</v>
      </c>
      <c r="AW46">
        <v>3.9943840081597002</v>
      </c>
      <c r="AX46">
        <v>21.316816722934099</v>
      </c>
      <c r="AY46">
        <v>13.0526949745101</v>
      </c>
      <c r="AZ46">
        <v>16.945100654194999</v>
      </c>
      <c r="BA46">
        <v>17.301384570015699</v>
      </c>
      <c r="BB46">
        <v>2.79999999999982</v>
      </c>
      <c r="BC46">
        <v>7.1000000000003602</v>
      </c>
      <c r="BD46">
        <v>15.316515913949001</v>
      </c>
      <c r="BE46">
        <v>9.7218280627336302</v>
      </c>
      <c r="BF46">
        <v>1.6329254110668201</v>
      </c>
    </row>
    <row r="47" spans="1:61">
      <c r="A47" t="s">
        <v>150</v>
      </c>
      <c r="B47" t="s">
        <v>151</v>
      </c>
      <c r="C47" t="s">
        <v>610</v>
      </c>
      <c r="D47" t="s">
        <v>611</v>
      </c>
      <c r="AE47">
        <v>4.1581108829569002</v>
      </c>
      <c r="AF47">
        <v>0.44356826022671397</v>
      </c>
      <c r="AG47">
        <v>1.03042198233561</v>
      </c>
      <c r="AH47">
        <v>-1.79698882952891</v>
      </c>
      <c r="AI47">
        <v>2.88905374216945</v>
      </c>
      <c r="AJ47">
        <v>-1.67834968956534</v>
      </c>
      <c r="AK47">
        <v>-3.9354681007089001</v>
      </c>
      <c r="AL47">
        <v>4.9236641221374002</v>
      </c>
      <c r="AM47">
        <v>42.439675033345502</v>
      </c>
      <c r="AN47">
        <v>9.4180074345222895</v>
      </c>
      <c r="AO47">
        <v>10.0311203319502</v>
      </c>
      <c r="AR47">
        <v>4.1426713728404296</v>
      </c>
      <c r="AS47">
        <v>-0.88199151702535095</v>
      </c>
      <c r="AT47">
        <v>5.5989921813980797E-2</v>
      </c>
      <c r="AU47">
        <v>4.3787597178087596</v>
      </c>
      <c r="AV47">
        <v>-0.631844987363118</v>
      </c>
      <c r="AW47">
        <v>2.4297660796178899</v>
      </c>
      <c r="AX47">
        <v>3.0944901145618799</v>
      </c>
      <c r="AY47">
        <v>6.5378439529960604</v>
      </c>
      <c r="AZ47">
        <v>2.65641324267389</v>
      </c>
      <c r="BA47">
        <v>7.3342453868998696</v>
      </c>
      <c r="BB47">
        <v>7.4544530739638404</v>
      </c>
      <c r="BC47">
        <v>0.425560659281285</v>
      </c>
      <c r="BD47">
        <v>0.76007264411110498</v>
      </c>
      <c r="BE47">
        <v>6.0947930574100102</v>
      </c>
      <c r="BF47">
        <v>6.0089347511481899</v>
      </c>
      <c r="BG47">
        <v>7.7160493826937807E-2</v>
      </c>
      <c r="BH47">
        <v>4.5140360659219496</v>
      </c>
    </row>
    <row r="48" spans="1:61">
      <c r="A48" t="s">
        <v>152</v>
      </c>
      <c r="B48" t="s">
        <v>153</v>
      </c>
      <c r="C48" t="s">
        <v>610</v>
      </c>
      <c r="D48" t="s">
        <v>611</v>
      </c>
      <c r="E48">
        <v>5.8140762820497898</v>
      </c>
      <c r="F48">
        <v>8.2831904564871603</v>
      </c>
      <c r="G48">
        <v>4.6970939506246898</v>
      </c>
      <c r="H48">
        <v>26.355435525046701</v>
      </c>
      <c r="I48">
        <v>17.0724352164553</v>
      </c>
      <c r="J48">
        <v>7.5906836693161903</v>
      </c>
      <c r="K48">
        <v>16.7281682748599</v>
      </c>
      <c r="L48">
        <v>8.3281913642589807</v>
      </c>
      <c r="M48">
        <v>7.4475387831780697</v>
      </c>
      <c r="N48">
        <v>6.9816630795531296</v>
      </c>
      <c r="O48">
        <v>6.9086227584825801</v>
      </c>
      <c r="P48">
        <v>11.5099973577329</v>
      </c>
      <c r="Q48">
        <v>13.6399188906385</v>
      </c>
      <c r="R48">
        <v>21.219947652502199</v>
      </c>
      <c r="S48">
        <v>24.582212029688801</v>
      </c>
      <c r="T48">
        <v>23.166573555975301</v>
      </c>
      <c r="U48">
        <v>20.117424854100801</v>
      </c>
      <c r="V48">
        <v>33.7135017699378</v>
      </c>
      <c r="W48">
        <v>17.390994025994502</v>
      </c>
      <c r="X48">
        <v>24.4869335579513</v>
      </c>
      <c r="Y48">
        <v>26.533530129926898</v>
      </c>
      <c r="Z48">
        <v>27.504236889155599</v>
      </c>
      <c r="AA48">
        <v>24.561458967896101</v>
      </c>
      <c r="AB48">
        <v>19.730808125255798</v>
      </c>
      <c r="AC48">
        <v>16.155349031060801</v>
      </c>
      <c r="AD48">
        <v>24.0456994383097</v>
      </c>
      <c r="AE48">
        <v>18.872324795305399</v>
      </c>
      <c r="AF48">
        <v>23.300625860931099</v>
      </c>
      <c r="AG48">
        <v>28.1087661616764</v>
      </c>
      <c r="AH48">
        <v>25.8662568918806</v>
      </c>
      <c r="AI48">
        <v>29.145470547049399</v>
      </c>
      <c r="AJ48">
        <v>30.3738164000703</v>
      </c>
      <c r="AK48">
        <v>27.022595527353801</v>
      </c>
      <c r="AL48">
        <v>22.4384131749955</v>
      </c>
      <c r="AM48">
        <v>22.8478602153609</v>
      </c>
      <c r="AN48">
        <v>20.893466117027199</v>
      </c>
      <c r="AO48">
        <v>20.798008071090099</v>
      </c>
      <c r="AP48">
        <v>18.4681275963536</v>
      </c>
      <c r="AQ48">
        <v>18.6762015631768</v>
      </c>
      <c r="AR48">
        <v>10.8747441300318</v>
      </c>
      <c r="AS48">
        <v>9.2211334321114808</v>
      </c>
      <c r="AT48">
        <v>7.9684680494568898</v>
      </c>
      <c r="AU48">
        <v>6.3501253491110603</v>
      </c>
      <c r="AV48">
        <v>7.1311862685294596</v>
      </c>
      <c r="AW48">
        <v>5.90467817271748</v>
      </c>
      <c r="AX48">
        <v>5.0481161529423497</v>
      </c>
      <c r="AY48">
        <v>4.2963334354337501</v>
      </c>
      <c r="AZ48">
        <v>5.5437539351508098</v>
      </c>
      <c r="BA48">
        <v>6.9969907661337896</v>
      </c>
      <c r="BB48">
        <v>4.2029331080337702</v>
      </c>
      <c r="BC48">
        <v>2.27822015828349</v>
      </c>
      <c r="BD48">
        <v>3.41161612124441</v>
      </c>
      <c r="BE48">
        <v>3.1769343742762799</v>
      </c>
      <c r="BF48">
        <v>2.02277494755677</v>
      </c>
      <c r="BG48">
        <v>2.8778102511382202</v>
      </c>
      <c r="BH48">
        <v>5.0050306568210896</v>
      </c>
      <c r="BI48">
        <v>7.5174528077443501</v>
      </c>
    </row>
    <row r="49" spans="1:61">
      <c r="A49" t="s">
        <v>154</v>
      </c>
      <c r="B49" t="s">
        <v>155</v>
      </c>
      <c r="C49" t="s">
        <v>610</v>
      </c>
      <c r="D49" t="s">
        <v>611</v>
      </c>
      <c r="AT49">
        <v>5.5545939481682503</v>
      </c>
      <c r="AU49">
        <v>3.5330421430807499</v>
      </c>
      <c r="AV49">
        <v>3.79908136671897</v>
      </c>
      <c r="AW49">
        <v>4.4749928907810297</v>
      </c>
      <c r="AX49">
        <v>3.0133239505812299</v>
      </c>
      <c r="AY49">
        <v>3.3743636012120999</v>
      </c>
      <c r="AZ49">
        <v>4.4661671009812398</v>
      </c>
      <c r="BA49">
        <v>1.7007817628453801</v>
      </c>
      <c r="BB49">
        <v>4.3623482932571198</v>
      </c>
      <c r="BC49">
        <v>3.3547577032892102</v>
      </c>
      <c r="BD49">
        <v>1.7713637740266699</v>
      </c>
      <c r="BE49">
        <v>1.768907097774</v>
      </c>
      <c r="BF49">
        <v>2.2973030218252899</v>
      </c>
      <c r="BG49">
        <v>0.57874750188108004</v>
      </c>
      <c r="BH49">
        <v>-8.11516926951961</v>
      </c>
    </row>
    <row r="50" spans="1:61">
      <c r="A50" t="s">
        <v>156</v>
      </c>
      <c r="B50" t="s">
        <v>157</v>
      </c>
      <c r="C50" t="s">
        <v>610</v>
      </c>
      <c r="D50" t="s">
        <v>611</v>
      </c>
      <c r="AC50">
        <v>11.25</v>
      </c>
      <c r="AD50">
        <v>5.3932584269662804</v>
      </c>
      <c r="AE50">
        <v>10.8742004264392</v>
      </c>
      <c r="AF50">
        <v>3.84615384615386</v>
      </c>
      <c r="AG50">
        <v>4.07407407407407</v>
      </c>
      <c r="AH50">
        <v>4.5551601423487504</v>
      </c>
      <c r="AI50">
        <v>10.6535057862492</v>
      </c>
      <c r="AJ50">
        <v>9.5509074131036709</v>
      </c>
      <c r="AK50">
        <v>3.1166643268285799</v>
      </c>
      <c r="AL50">
        <v>5.7883959044368396</v>
      </c>
      <c r="AM50">
        <v>3.4520583301071301</v>
      </c>
      <c r="AN50">
        <v>8.3515249797293105</v>
      </c>
      <c r="AO50">
        <v>5.9636196177757297</v>
      </c>
      <c r="AP50">
        <v>8.5560625814863105</v>
      </c>
      <c r="AQ50">
        <v>4.3942350998348498</v>
      </c>
      <c r="AR50">
        <v>4.3564337451045203</v>
      </c>
      <c r="AS50">
        <v>-2.4774566851983599</v>
      </c>
      <c r="AT50">
        <v>3.3499647231788501</v>
      </c>
      <c r="AU50">
        <v>1.8845341007676599</v>
      </c>
      <c r="AV50">
        <v>1.1881703862053099</v>
      </c>
      <c r="AW50">
        <v>-1.8908217230618301</v>
      </c>
      <c r="AX50">
        <v>0.41889161285524701</v>
      </c>
      <c r="AY50">
        <v>5.3690768706555296</v>
      </c>
      <c r="AZ50">
        <v>4.4109970419349498</v>
      </c>
      <c r="BA50">
        <v>6.7827681026580997</v>
      </c>
      <c r="BB50">
        <v>0.983222785798194</v>
      </c>
      <c r="BC50">
        <v>2.0786647090636001</v>
      </c>
      <c r="BD50">
        <v>4.4738834216502701</v>
      </c>
      <c r="BE50">
        <v>2.5432939642055099</v>
      </c>
      <c r="BF50">
        <v>1.5121537591865399</v>
      </c>
      <c r="BG50">
        <v>-0.24363079493276299</v>
      </c>
      <c r="BH50">
        <v>0.13257972228011</v>
      </c>
    </row>
    <row r="51" spans="1:61">
      <c r="A51" t="s">
        <v>158</v>
      </c>
      <c r="B51" t="s">
        <v>159</v>
      </c>
      <c r="C51" t="s">
        <v>610</v>
      </c>
      <c r="D51" t="s">
        <v>611</v>
      </c>
      <c r="E51">
        <v>0.79020581795981704</v>
      </c>
      <c r="F51">
        <v>2.4307939100917002</v>
      </c>
      <c r="G51">
        <v>2.6778596874278802</v>
      </c>
      <c r="H51">
        <v>2.9316184705135502</v>
      </c>
      <c r="I51">
        <v>3.3240331601812598</v>
      </c>
      <c r="J51">
        <v>-0.665000000583295</v>
      </c>
      <c r="K51">
        <v>0.18288283762125701</v>
      </c>
      <c r="L51">
        <v>1.20834031134418</v>
      </c>
      <c r="M51">
        <v>4.0938914310685099</v>
      </c>
      <c r="N51">
        <v>2.6293408365833999</v>
      </c>
      <c r="O51">
        <v>4.6522974930316296</v>
      </c>
      <c r="P51">
        <v>3.08304841408679</v>
      </c>
      <c r="Q51">
        <v>4.6011256928087496</v>
      </c>
      <c r="R51">
        <v>15.214034220418</v>
      </c>
      <c r="S51">
        <v>30.073629280363701</v>
      </c>
      <c r="T51">
        <v>17.369202022655401</v>
      </c>
      <c r="U51">
        <v>3.4858333329170001</v>
      </c>
      <c r="V51">
        <v>4.1744844300914199</v>
      </c>
      <c r="W51">
        <v>6.01467143880721</v>
      </c>
      <c r="X51">
        <v>9.1835097849376996</v>
      </c>
      <c r="Y51">
        <v>18.126389881615399</v>
      </c>
      <c r="Z51">
        <v>37.057200682952697</v>
      </c>
      <c r="AA51">
        <v>90.122713304535694</v>
      </c>
      <c r="AB51">
        <v>32.620562175078497</v>
      </c>
      <c r="AC51">
        <v>11.9506609083383</v>
      </c>
      <c r="AD51">
        <v>15.051758503109101</v>
      </c>
      <c r="AE51">
        <v>11.836750764925799</v>
      </c>
      <c r="AF51">
        <v>16.846652758352601</v>
      </c>
      <c r="AG51">
        <v>20.82632322225</v>
      </c>
      <c r="AH51">
        <v>16.5099541727574</v>
      </c>
      <c r="AI51">
        <v>19.044180089616201</v>
      </c>
      <c r="AJ51">
        <v>28.709320830704701</v>
      </c>
      <c r="AK51">
        <v>21.788254251348199</v>
      </c>
      <c r="AL51">
        <v>9.7814464419839098</v>
      </c>
      <c r="AM51">
        <v>13.5342450979731</v>
      </c>
      <c r="AN51">
        <v>23.189236708328199</v>
      </c>
      <c r="AO51">
        <v>17.522494570276201</v>
      </c>
      <c r="AP51">
        <v>13.2314698699759</v>
      </c>
      <c r="AQ51">
        <v>11.6660934849642</v>
      </c>
      <c r="AR51">
        <v>10.0458837715521</v>
      </c>
      <c r="AS51">
        <v>10.992524286581601</v>
      </c>
      <c r="AT51">
        <v>11.226975511774</v>
      </c>
      <c r="AU51">
        <v>9.1648157921404891</v>
      </c>
      <c r="AV51">
        <v>9.4475648100771394</v>
      </c>
      <c r="AW51">
        <v>12.3150309270856</v>
      </c>
      <c r="AX51">
        <v>13.797975279693601</v>
      </c>
      <c r="AY51">
        <v>11.470530710542601</v>
      </c>
      <c r="AZ51">
        <v>9.3573313869284096</v>
      </c>
      <c r="BA51">
        <v>13.423356346157799</v>
      </c>
      <c r="BB51">
        <v>7.8438258407443398</v>
      </c>
      <c r="BC51">
        <v>5.6602306512418998</v>
      </c>
      <c r="BD51">
        <v>4.8830124813687501</v>
      </c>
      <c r="BE51">
        <v>4.5040676919898104</v>
      </c>
      <c r="BF51">
        <v>5.2242858694474004</v>
      </c>
      <c r="BG51">
        <v>4.5153126769762402</v>
      </c>
      <c r="BH51">
        <v>0.79668498029389401</v>
      </c>
      <c r="BI51">
        <v>-4.1863775275603797E-3</v>
      </c>
    </row>
    <row r="52" spans="1:61">
      <c r="A52" t="s">
        <v>160</v>
      </c>
      <c r="B52" t="s">
        <v>161</v>
      </c>
      <c r="C52" t="s">
        <v>610</v>
      </c>
      <c r="D52" t="s">
        <v>611</v>
      </c>
      <c r="L52">
        <v>3.2071790871853598</v>
      </c>
      <c r="M52">
        <v>5.3699190185796297</v>
      </c>
      <c r="N52">
        <v>5.8352318660548903</v>
      </c>
      <c r="O52">
        <v>7.2842163736852497</v>
      </c>
      <c r="P52">
        <v>4.6149718266826101</v>
      </c>
      <c r="Q52">
        <v>6.8308113190235797</v>
      </c>
      <c r="R52">
        <v>13.4406006971741</v>
      </c>
      <c r="S52">
        <v>27.1581894550215</v>
      </c>
      <c r="T52">
        <v>17.177603627134701</v>
      </c>
      <c r="U52">
        <v>9.9315956528129554</v>
      </c>
      <c r="V52">
        <v>9.7311327685378295</v>
      </c>
      <c r="W52">
        <v>9.4823825910178794</v>
      </c>
      <c r="X52">
        <v>14.782239267266</v>
      </c>
      <c r="Y52">
        <v>17.470304279577501</v>
      </c>
      <c r="Z52">
        <v>12.739718114509101</v>
      </c>
      <c r="AA52">
        <v>6.8390325271629502</v>
      </c>
      <c r="AB52">
        <v>4.9960967998048202</v>
      </c>
      <c r="AC52">
        <v>3.6887445276089399</v>
      </c>
      <c r="AD52">
        <v>3.91510525082797</v>
      </c>
      <c r="AE52">
        <v>2.1902582543311602</v>
      </c>
      <c r="AF52">
        <v>4.0245804334163502</v>
      </c>
      <c r="AG52">
        <v>4</v>
      </c>
      <c r="AH52">
        <v>5.38765822784812</v>
      </c>
      <c r="AI52">
        <v>4.2675566285598503</v>
      </c>
      <c r="AJ52">
        <v>5.5570615342913703</v>
      </c>
      <c r="AK52">
        <v>5.4718255934417801</v>
      </c>
      <c r="AL52">
        <v>2.72289766970591</v>
      </c>
      <c r="AM52">
        <v>2.5693430464429299</v>
      </c>
      <c r="AN52">
        <v>2.9232080473239002</v>
      </c>
      <c r="AO52">
        <v>2.2363630400571504</v>
      </c>
      <c r="AP52">
        <v>2.9959840302923451</v>
      </c>
      <c r="AQ52">
        <v>2.6986029585834199</v>
      </c>
      <c r="AR52">
        <v>2.6213952458274501</v>
      </c>
      <c r="AS52">
        <v>2.4358130348913498</v>
      </c>
      <c r="AT52">
        <v>2.6274131420332401</v>
      </c>
      <c r="AU52">
        <v>2.17357792508093</v>
      </c>
      <c r="AV52">
        <v>2.2354366437455302</v>
      </c>
      <c r="AW52">
        <v>2.3941098205033202</v>
      </c>
      <c r="AX52">
        <v>3.7334291646698499</v>
      </c>
      <c r="AY52">
        <v>4.25604929421789</v>
      </c>
      <c r="AZ52">
        <v>4.0342298288507097</v>
      </c>
      <c r="BA52">
        <v>8.0322557926617506</v>
      </c>
      <c r="BB52">
        <v>0.421539125686965</v>
      </c>
      <c r="BC52">
        <v>3.2503440918009199</v>
      </c>
      <c r="BD52">
        <v>3.4567496723459898</v>
      </c>
      <c r="BE52">
        <v>2.5984441414708401</v>
      </c>
      <c r="BF52">
        <v>1.1069855400013899</v>
      </c>
      <c r="BG52">
        <v>1.20139964480964</v>
      </c>
      <c r="BH52">
        <v>-0.786338877304951</v>
      </c>
    </row>
    <row r="53" spans="1:61">
      <c r="A53" t="s">
        <v>162</v>
      </c>
      <c r="B53" t="s">
        <v>163</v>
      </c>
      <c r="C53" t="s">
        <v>610</v>
      </c>
      <c r="D53" t="s">
        <v>611</v>
      </c>
    </row>
    <row r="54" spans="1:61">
      <c r="A54" t="s">
        <v>164</v>
      </c>
      <c r="B54" t="s">
        <v>165</v>
      </c>
      <c r="C54" t="s">
        <v>610</v>
      </c>
      <c r="D54" t="s">
        <v>611</v>
      </c>
    </row>
    <row r="55" spans="1:61">
      <c r="A55" t="s">
        <v>166</v>
      </c>
      <c r="B55" t="s">
        <v>167</v>
      </c>
      <c r="C55" t="s">
        <v>610</v>
      </c>
      <c r="D55" t="s">
        <v>611</v>
      </c>
    </row>
    <row r="56" spans="1:61">
      <c r="A56" t="s">
        <v>168</v>
      </c>
      <c r="B56" t="s">
        <v>169</v>
      </c>
      <c r="C56" t="s">
        <v>610</v>
      </c>
      <c r="D56" t="s">
        <v>611</v>
      </c>
      <c r="E56">
        <v>0.82730093071353905</v>
      </c>
      <c r="F56">
        <v>-0.61538461538459699</v>
      </c>
      <c r="G56">
        <v>0.10319917440660401</v>
      </c>
      <c r="H56">
        <v>1.9587628865979401</v>
      </c>
      <c r="I56">
        <v>-0.30333670475228802</v>
      </c>
      <c r="J56">
        <v>0.20283975659432199</v>
      </c>
      <c r="K56">
        <v>0.50607287449905702</v>
      </c>
      <c r="L56">
        <v>0.70493454280670598</v>
      </c>
      <c r="M56">
        <v>3.7666666661670201</v>
      </c>
      <c r="N56">
        <v>2.3851590101303199</v>
      </c>
      <c r="O56">
        <v>2.40018825031675</v>
      </c>
      <c r="P56">
        <v>4.1440061282546701</v>
      </c>
      <c r="Q56">
        <v>4.8323036186558896</v>
      </c>
      <c r="R56">
        <v>7.8088823405228904</v>
      </c>
      <c r="S56">
        <v>16.176666666500001</v>
      </c>
      <c r="T56">
        <v>4.6394858404654196</v>
      </c>
      <c r="U56">
        <v>3.8543897216273999</v>
      </c>
      <c r="V56">
        <v>7.32646048101339</v>
      </c>
      <c r="W56">
        <v>7.4362832989464804</v>
      </c>
      <c r="X56">
        <v>9.4637082951901199</v>
      </c>
      <c r="Y56">
        <v>13.517560577258401</v>
      </c>
      <c r="Z56">
        <v>10.744693608397601</v>
      </c>
      <c r="AA56">
        <v>6.4327972669369702</v>
      </c>
      <c r="AB56">
        <v>5.0497142410086697</v>
      </c>
      <c r="AC56">
        <v>5.9919511104843899</v>
      </c>
      <c r="AD56">
        <v>5.0344536636480601</v>
      </c>
      <c r="AE56">
        <v>1.21836925967659</v>
      </c>
      <c r="AF56">
        <v>2.791666666667</v>
      </c>
      <c r="AG56">
        <v>3.4292663153627698</v>
      </c>
      <c r="AH56">
        <v>3.7654804828339699</v>
      </c>
      <c r="AI56">
        <v>4.5020546289585104</v>
      </c>
      <c r="AJ56">
        <v>5.0352743884808699</v>
      </c>
      <c r="AK56">
        <v>6.51021953065829</v>
      </c>
      <c r="AL56">
        <v>4.8541666666669903</v>
      </c>
      <c r="AM56">
        <v>4.6985893105497301</v>
      </c>
      <c r="AN56">
        <v>2.61581787956339</v>
      </c>
      <c r="AO56">
        <v>2.9789248648125799</v>
      </c>
      <c r="AP56">
        <v>3.6053444436462998</v>
      </c>
      <c r="AQ56">
        <v>2.2277073265432099</v>
      </c>
      <c r="AR56">
        <v>1.6299999999999799</v>
      </c>
      <c r="AS56">
        <v>4.1416576470205797</v>
      </c>
      <c r="AT56">
        <v>1.9770563827190799</v>
      </c>
      <c r="AU56">
        <v>2.8011550518071302</v>
      </c>
      <c r="AV56">
        <v>4.1390653868685598</v>
      </c>
      <c r="AW56">
        <v>2.2862170680167702</v>
      </c>
      <c r="AX56">
        <v>2.5584519857170398</v>
      </c>
      <c r="AY56">
        <v>2.49587493124884</v>
      </c>
      <c r="AZ56">
        <v>2.37249274348948</v>
      </c>
      <c r="BA56">
        <v>4.6691710811605001</v>
      </c>
      <c r="BB56">
        <v>0.37407997571865298</v>
      </c>
      <c r="BC56">
        <v>2.3812583627525798</v>
      </c>
      <c r="BD56">
        <v>3.2894493956421198</v>
      </c>
      <c r="BE56">
        <v>2.3897689580241499</v>
      </c>
      <c r="BF56">
        <v>-0.40005306113899902</v>
      </c>
      <c r="BG56">
        <v>-1.3549888544636699</v>
      </c>
      <c r="BH56">
        <v>-2.0969976905306398</v>
      </c>
      <c r="BI56">
        <v>-1.42916666666668</v>
      </c>
    </row>
    <row r="57" spans="1:61">
      <c r="A57" t="s">
        <v>170</v>
      </c>
      <c r="B57" t="s">
        <v>171</v>
      </c>
      <c r="C57" t="s">
        <v>610</v>
      </c>
      <c r="D57" t="s">
        <v>611</v>
      </c>
      <c r="AM57">
        <v>9.9639855942376894</v>
      </c>
      <c r="AN57">
        <v>9.1703056768558895</v>
      </c>
      <c r="AO57">
        <v>8.8000000000000096</v>
      </c>
      <c r="AP57">
        <v>8.5477941176470704</v>
      </c>
      <c r="AQ57">
        <v>10.6265876375953</v>
      </c>
      <c r="AR57">
        <v>2.1431305013394502</v>
      </c>
      <c r="AS57">
        <v>3.9028350193578101</v>
      </c>
      <c r="AT57">
        <v>4.7058116473345901</v>
      </c>
      <c r="AU57">
        <v>1.7850992997361901</v>
      </c>
      <c r="AV57">
        <v>0.107708791518866</v>
      </c>
      <c r="AW57">
        <v>2.8272711397524701</v>
      </c>
      <c r="AX57">
        <v>1.8461707023116201</v>
      </c>
      <c r="AY57">
        <v>2.5281049970417899</v>
      </c>
      <c r="AZ57">
        <v>2.9274434709616202</v>
      </c>
      <c r="BA57">
        <v>6.3509862888014696</v>
      </c>
      <c r="BB57">
        <v>1.04481188593358</v>
      </c>
      <c r="BC57">
        <v>1.40871792439405</v>
      </c>
      <c r="BD57">
        <v>1.9363891487371301</v>
      </c>
      <c r="BE57">
        <v>3.2990731393963402</v>
      </c>
      <c r="BF57">
        <v>1.4347266024071501</v>
      </c>
      <c r="BG57">
        <v>0.33718689788071199</v>
      </c>
      <c r="BH57">
        <v>0.34478243791715701</v>
      </c>
      <c r="BI57">
        <v>0.63935281837159796</v>
      </c>
    </row>
    <row r="58" spans="1:61">
      <c r="A58" t="s">
        <v>172</v>
      </c>
      <c r="B58" t="s">
        <v>173</v>
      </c>
      <c r="C58" t="s">
        <v>610</v>
      </c>
      <c r="D58" t="s">
        <v>611</v>
      </c>
      <c r="AK58">
        <v>5.07733007733008</v>
      </c>
      <c r="AL58">
        <v>4.4349762757819402</v>
      </c>
      <c r="AM58">
        <v>2.7445526193787799</v>
      </c>
      <c r="AN58">
        <v>1.7236711488132801</v>
      </c>
      <c r="AO58">
        <v>1.4460610361958699</v>
      </c>
      <c r="AP58">
        <v>1.8801923917796199</v>
      </c>
      <c r="AQ58">
        <v>0.93562231759655201</v>
      </c>
      <c r="AR58">
        <v>0.56977634152565004</v>
      </c>
      <c r="AS58">
        <v>1.4713343480466801</v>
      </c>
      <c r="AT58">
        <v>1.98385685111348</v>
      </c>
      <c r="AU58">
        <v>1.42080671307324</v>
      </c>
      <c r="AV58">
        <v>1.0342233922527799</v>
      </c>
      <c r="AW58">
        <v>1.66573608784668</v>
      </c>
      <c r="AX58">
        <v>1.5469107551487</v>
      </c>
      <c r="AY58">
        <v>1.5774292410311399</v>
      </c>
      <c r="AZ58">
        <v>2.2983405803532602</v>
      </c>
      <c r="BA58">
        <v>2.6283830673143602</v>
      </c>
      <c r="BB58">
        <v>0.31273772293125301</v>
      </c>
      <c r="BC58">
        <v>1.1038085608358901</v>
      </c>
      <c r="BD58">
        <v>2.0751729310778901</v>
      </c>
      <c r="BE58">
        <v>2.0084911822338398</v>
      </c>
      <c r="BF58">
        <v>1.5047222666873401</v>
      </c>
      <c r="BG58">
        <v>0.90679703516765697</v>
      </c>
      <c r="BH58">
        <v>0.23442994451919599</v>
      </c>
      <c r="BI58">
        <v>0.48335542215576399</v>
      </c>
    </row>
    <row r="59" spans="1:61">
      <c r="A59" t="s">
        <v>174</v>
      </c>
      <c r="B59" t="s">
        <v>175</v>
      </c>
      <c r="C59" t="s">
        <v>610</v>
      </c>
      <c r="D59" t="s">
        <v>611</v>
      </c>
      <c r="Y59">
        <v>12.058023572185499</v>
      </c>
      <c r="Z59">
        <v>5.71736785374123</v>
      </c>
      <c r="AA59">
        <v>-2.4107142857235102</v>
      </c>
      <c r="AB59">
        <v>0.90184289635695603</v>
      </c>
      <c r="AC59">
        <v>1.88471502578425</v>
      </c>
      <c r="AD59">
        <v>2.1289029884806898</v>
      </c>
      <c r="AE59">
        <v>18.147633450986</v>
      </c>
      <c r="AF59">
        <v>4.0891164464124898</v>
      </c>
      <c r="AT59">
        <v>1.7466522498544499</v>
      </c>
      <c r="AU59">
        <v>0.63761955366628398</v>
      </c>
      <c r="AV59">
        <v>1.98196734627538</v>
      </c>
      <c r="AW59">
        <v>3.1222620469935398</v>
      </c>
      <c r="AX59">
        <v>3.1049664014829501</v>
      </c>
      <c r="AY59">
        <v>3.4834069967787902</v>
      </c>
      <c r="AZ59">
        <v>4.9659765455329099</v>
      </c>
      <c r="BA59">
        <v>11.9586206896552</v>
      </c>
      <c r="BB59">
        <v>1.67549587285969</v>
      </c>
      <c r="BC59">
        <v>3.9500787592388198</v>
      </c>
      <c r="BD59">
        <v>5.0687139477796999</v>
      </c>
      <c r="BE59">
        <v>3.7312095075690102</v>
      </c>
      <c r="BF59">
        <v>2.4205932083700099</v>
      </c>
      <c r="BG59">
        <v>2.8872761447297299</v>
      </c>
      <c r="BH59">
        <v>2.1516289454986599</v>
      </c>
    </row>
    <row r="60" spans="1:61">
      <c r="A60" t="s">
        <v>176</v>
      </c>
      <c r="B60" t="s">
        <v>177</v>
      </c>
      <c r="C60" t="s">
        <v>610</v>
      </c>
      <c r="D60" t="s">
        <v>611</v>
      </c>
      <c r="L60">
        <v>0.95245654425545401</v>
      </c>
      <c r="M60">
        <v>5.3699190185796297</v>
      </c>
      <c r="N60">
        <v>4.2157886885082299</v>
      </c>
      <c r="O60">
        <v>12.393498961891799</v>
      </c>
      <c r="P60">
        <v>3.6374060388718199</v>
      </c>
      <c r="Q60">
        <v>3.68799557454664</v>
      </c>
      <c r="R60">
        <v>12.099116723085499</v>
      </c>
      <c r="S60">
        <v>34.376074252320201</v>
      </c>
      <c r="T60">
        <v>19.902788436940298</v>
      </c>
      <c r="U60">
        <v>10.902496266268599</v>
      </c>
      <c r="V60">
        <v>9.5036552520198594</v>
      </c>
      <c r="W60">
        <v>7.7125790583276101</v>
      </c>
      <c r="Z60">
        <v>13.266687493491499</v>
      </c>
      <c r="AA60">
        <v>4.3945940976373103</v>
      </c>
      <c r="AB60">
        <v>4.1479524438573199</v>
      </c>
      <c r="AC60">
        <v>2.2179942499573899</v>
      </c>
      <c r="AD60">
        <v>3.7399799806424601</v>
      </c>
      <c r="AE60">
        <v>2.7742336767570399</v>
      </c>
      <c r="AF60">
        <v>4.0245804334163502</v>
      </c>
      <c r="AG60">
        <v>2.9245916312374201</v>
      </c>
      <c r="AH60">
        <v>6.2185214977785499</v>
      </c>
      <c r="AI60">
        <v>3.19092323226812</v>
      </c>
      <c r="AJ60">
        <v>5.5570615342913703</v>
      </c>
      <c r="AK60">
        <v>5.4718255934417801</v>
      </c>
      <c r="AL60">
        <v>1.56902604224496</v>
      </c>
      <c r="AM60">
        <v>1.5136735174399301E-2</v>
      </c>
      <c r="AN60">
        <v>1.3175374577497601</v>
      </c>
      <c r="AO60">
        <v>1.6771645048591901</v>
      </c>
      <c r="AP60">
        <v>2.4362971547967001</v>
      </c>
      <c r="AQ60">
        <v>0.99914745791069304</v>
      </c>
      <c r="AR60">
        <v>1.17947787394175</v>
      </c>
      <c r="AS60">
        <v>0.856946805358482</v>
      </c>
      <c r="AT60">
        <v>1.30389403465958</v>
      </c>
      <c r="AU60">
        <v>0.170055330197347</v>
      </c>
      <c r="AV60">
        <v>1.4533680043725199</v>
      </c>
      <c r="AW60">
        <v>2.3941098205033202</v>
      </c>
      <c r="AX60">
        <v>1.6819007987755299</v>
      </c>
      <c r="AY60">
        <v>2.5928209094017598</v>
      </c>
      <c r="AZ60">
        <v>3.2378361442465602</v>
      </c>
      <c r="BA60">
        <v>6.3347545449164899</v>
      </c>
      <c r="BB60">
        <v>2.99330335386369E-2</v>
      </c>
      <c r="BC60">
        <v>3.20744344001587</v>
      </c>
      <c r="BD60">
        <v>2.3876309791914099</v>
      </c>
      <c r="BE60">
        <v>1.35677147808864</v>
      </c>
      <c r="BF60">
        <v>-4.6411646880626302E-2</v>
      </c>
      <c r="BG60">
        <v>0.79913976392383002</v>
      </c>
      <c r="BH60">
        <v>-0.786338877304951</v>
      </c>
    </row>
    <row r="61" spans="1:61">
      <c r="A61" t="s">
        <v>178</v>
      </c>
      <c r="B61" t="s">
        <v>179</v>
      </c>
      <c r="C61" t="s">
        <v>610</v>
      </c>
      <c r="D61" t="s">
        <v>611</v>
      </c>
      <c r="E61">
        <v>1.25523012552921</v>
      </c>
      <c r="F61">
        <v>3.4516285855782498</v>
      </c>
      <c r="G61">
        <v>7.37781954818466</v>
      </c>
      <c r="H61">
        <v>6.10503282302935</v>
      </c>
      <c r="I61">
        <v>3.0927835051546402</v>
      </c>
      <c r="J61">
        <v>5.4499999992500099</v>
      </c>
      <c r="K61">
        <v>7.0649596965888799</v>
      </c>
      <c r="L61">
        <v>8.2078535584398207</v>
      </c>
      <c r="M61">
        <v>7.9536152792627401</v>
      </c>
      <c r="N61">
        <v>3.4879312521931798</v>
      </c>
      <c r="O61">
        <v>6.5148369764070502</v>
      </c>
      <c r="P61">
        <v>5.8698767557227303</v>
      </c>
      <c r="Q61">
        <v>6.56234771787617</v>
      </c>
      <c r="R61">
        <v>9.3033890553105607</v>
      </c>
      <c r="S61">
        <v>15.2751952398835</v>
      </c>
      <c r="T61">
        <v>9.6056133560755192</v>
      </c>
      <c r="U61">
        <v>8.9999999999999893</v>
      </c>
      <c r="V61">
        <v>11.139143730428501</v>
      </c>
      <c r="W61">
        <v>10.008942697846599</v>
      </c>
      <c r="X61">
        <v>9.6110555278117005</v>
      </c>
      <c r="Y61">
        <v>12.305322608419701</v>
      </c>
      <c r="Z61">
        <v>11.791590493601401</v>
      </c>
      <c r="AA61">
        <v>10.0899427636959</v>
      </c>
      <c r="AB61">
        <v>6.9073083778966202</v>
      </c>
      <c r="AC61">
        <v>6.3220786438794496</v>
      </c>
      <c r="AD61">
        <v>4.6523784631467899</v>
      </c>
      <c r="AE61">
        <v>3.7212787212788001</v>
      </c>
      <c r="AF61">
        <v>3.98507103298815</v>
      </c>
      <c r="AG61">
        <v>4.5501910385550701</v>
      </c>
      <c r="AH61">
        <v>4.7840531561461797</v>
      </c>
      <c r="AI61">
        <v>2.6527161276686</v>
      </c>
      <c r="AJ61">
        <v>2.3679604653556199</v>
      </c>
      <c r="AK61">
        <v>2.1019812933722801</v>
      </c>
      <c r="AL61">
        <v>1.2509850275807299</v>
      </c>
      <c r="AM61">
        <v>1.9943574277654501</v>
      </c>
      <c r="AN61">
        <v>2.09843571156041</v>
      </c>
      <c r="AO61">
        <v>2.1113602391628801</v>
      </c>
      <c r="AP61">
        <v>2.1957913998170202</v>
      </c>
      <c r="AQ61">
        <v>1.8531781557745</v>
      </c>
      <c r="AR61">
        <v>2.4786850663618698</v>
      </c>
      <c r="AS61">
        <v>2.9247791405781101</v>
      </c>
      <c r="AT61">
        <v>2.3499999999999899</v>
      </c>
      <c r="AU61">
        <v>2.4263149324211302</v>
      </c>
      <c r="AV61">
        <v>2.0906200317968402</v>
      </c>
      <c r="AW61">
        <v>1.1601650704663899</v>
      </c>
      <c r="AX61">
        <v>1.80880541871922</v>
      </c>
      <c r="AY61">
        <v>1.89007333484537</v>
      </c>
      <c r="AZ61">
        <v>1.71403131260668</v>
      </c>
      <c r="BA61">
        <v>3.3994747592646402</v>
      </c>
      <c r="BB61">
        <v>1.3263722308449299</v>
      </c>
      <c r="BC61">
        <v>2.2977301211530499</v>
      </c>
      <c r="BD61">
        <v>2.7586822605124599</v>
      </c>
      <c r="BE61">
        <v>2.3979148566463899</v>
      </c>
      <c r="BF61">
        <v>0.789071780078061</v>
      </c>
      <c r="BG61">
        <v>0.564020540449505</v>
      </c>
      <c r="BH61">
        <v>0.45203415369160899</v>
      </c>
      <c r="BI61">
        <v>0.249999999999997</v>
      </c>
    </row>
    <row r="62" spans="1:61">
      <c r="A62" t="s">
        <v>180</v>
      </c>
      <c r="B62" t="s">
        <v>181</v>
      </c>
      <c r="C62" t="s">
        <v>610</v>
      </c>
      <c r="D62" t="s">
        <v>611</v>
      </c>
      <c r="E62">
        <v>-3.5621917997604502</v>
      </c>
      <c r="F62">
        <v>-3.900000001</v>
      </c>
      <c r="G62">
        <v>9.1571279917706399</v>
      </c>
      <c r="H62">
        <v>8.5795996187662507</v>
      </c>
      <c r="I62">
        <v>2.1071115013354298</v>
      </c>
      <c r="J62">
        <v>-1.89165950130603</v>
      </c>
      <c r="K62">
        <v>0.262927256794588</v>
      </c>
      <c r="L62">
        <v>1.23834498871974</v>
      </c>
      <c r="M62">
        <v>3.5976399338210903E-2</v>
      </c>
      <c r="N62">
        <v>0.95662806617926299</v>
      </c>
      <c r="O62">
        <v>3.8166666664169999</v>
      </c>
      <c r="P62">
        <v>3.5800288967814402</v>
      </c>
      <c r="Q62">
        <v>8.6407315560757194</v>
      </c>
      <c r="R62">
        <v>15.079534916913801</v>
      </c>
      <c r="S62">
        <v>13.140767371485399</v>
      </c>
      <c r="T62">
        <v>14.501725743761501</v>
      </c>
      <c r="U62">
        <v>7.7655502392567399</v>
      </c>
      <c r="V62">
        <v>12.853527505428501</v>
      </c>
      <c r="W62">
        <v>3.4778503421223501</v>
      </c>
      <c r="X62">
        <v>9.1738051335142998</v>
      </c>
      <c r="Y62">
        <v>16.753135689709701</v>
      </c>
      <c r="Z62">
        <v>7.5146389069616104</v>
      </c>
      <c r="AA62">
        <v>7.6462430660615803</v>
      </c>
      <c r="AB62">
        <v>5.6286232944896799</v>
      </c>
      <c r="AC62">
        <v>20.1516781053542</v>
      </c>
      <c r="AD62">
        <v>45.336175553217402</v>
      </c>
      <c r="AE62">
        <v>7.6389726657994501</v>
      </c>
      <c r="AF62">
        <v>13.550723782782301</v>
      </c>
      <c r="AG62">
        <v>43.863832351505202</v>
      </c>
      <c r="AH62">
        <v>40.657916117500399</v>
      </c>
      <c r="AI62">
        <v>50.462479237852598</v>
      </c>
      <c r="AJ62">
        <v>47.079157410535501</v>
      </c>
      <c r="AK62">
        <v>4.2590263889339797</v>
      </c>
      <c r="AL62">
        <v>5.2503388069100998</v>
      </c>
      <c r="AM62">
        <v>8.2607679857579193</v>
      </c>
      <c r="AN62">
        <v>12.535959455896499</v>
      </c>
      <c r="AO62">
        <v>5.3992938503892898</v>
      </c>
      <c r="AP62">
        <v>8.2965675479204197</v>
      </c>
      <c r="AQ62">
        <v>4.8316655859187296</v>
      </c>
      <c r="AR62">
        <v>6.47054186846941</v>
      </c>
      <c r="AS62">
        <v>7.7241356618161303</v>
      </c>
      <c r="AT62">
        <v>8.8830684881300197</v>
      </c>
      <c r="AU62">
        <v>5.2233676975945098</v>
      </c>
      <c r="AV62">
        <v>27.449712739439398</v>
      </c>
      <c r="AW62">
        <v>51.460859833806602</v>
      </c>
      <c r="AX62">
        <v>4.1902026047205396</v>
      </c>
      <c r="AY62">
        <v>7.57280523853077</v>
      </c>
      <c r="AZ62">
        <v>6.1435665524804701</v>
      </c>
      <c r="BA62">
        <v>10.6446210953712</v>
      </c>
      <c r="BB62">
        <v>1.44215131834341</v>
      </c>
      <c r="BC62">
        <v>6.3299322014614603</v>
      </c>
      <c r="BD62">
        <v>8.4601688096016296</v>
      </c>
      <c r="BE62">
        <v>3.6945249050912099</v>
      </c>
      <c r="BF62">
        <v>4.8309509674083104</v>
      </c>
      <c r="BG62">
        <v>2.99864226125157</v>
      </c>
      <c r="BH62">
        <v>0.83674634672486103</v>
      </c>
      <c r="BI62">
        <v>1.61416607245249</v>
      </c>
    </row>
    <row r="63" spans="1:61">
      <c r="A63" t="s">
        <v>182</v>
      </c>
      <c r="B63" t="s">
        <v>183</v>
      </c>
      <c r="C63" t="s">
        <v>610</v>
      </c>
      <c r="D63" t="s">
        <v>611</v>
      </c>
      <c r="O63">
        <v>6.59999999900002</v>
      </c>
      <c r="P63">
        <v>2.62664165105652</v>
      </c>
      <c r="Q63">
        <v>3.6563071298323302</v>
      </c>
      <c r="R63">
        <v>6.1728395062272599</v>
      </c>
      <c r="S63">
        <v>4.6996124034169497</v>
      </c>
      <c r="T63">
        <v>8.2303166526511706</v>
      </c>
      <c r="U63">
        <v>9.4307354017457197</v>
      </c>
      <c r="V63">
        <v>11.9892833221051</v>
      </c>
      <c r="W63">
        <v>17.5239234455033</v>
      </c>
      <c r="X63">
        <v>11.348600508609101</v>
      </c>
      <c r="Y63">
        <v>9.51782449754959</v>
      </c>
      <c r="Z63">
        <v>14.6548426360634</v>
      </c>
      <c r="AA63">
        <v>6.5425096300767098</v>
      </c>
      <c r="AB63">
        <v>5.9671639303271702</v>
      </c>
      <c r="AC63">
        <v>8.1163979551710792</v>
      </c>
      <c r="AD63">
        <v>10.4822870444467</v>
      </c>
      <c r="AE63">
        <v>12.371609165130099</v>
      </c>
      <c r="AF63">
        <v>7.4412609128725604</v>
      </c>
      <c r="AG63">
        <v>5.91154496373498</v>
      </c>
      <c r="AH63">
        <v>9.3043612584313795</v>
      </c>
      <c r="AI63">
        <v>16.652534388543199</v>
      </c>
      <c r="AJ63">
        <v>25.8863869348511</v>
      </c>
      <c r="AK63">
        <v>31.669661911715199</v>
      </c>
      <c r="AL63">
        <v>20.540326123582702</v>
      </c>
      <c r="AM63">
        <v>29.047656117307</v>
      </c>
      <c r="AN63">
        <v>29.7796264864999</v>
      </c>
      <c r="AO63">
        <v>18.679075860174802</v>
      </c>
      <c r="AP63">
        <v>5.7335227535720197</v>
      </c>
      <c r="AQ63">
        <v>4.95016163793104</v>
      </c>
      <c r="AR63">
        <v>2.6455111339280699</v>
      </c>
      <c r="AS63">
        <v>0.339163189071711</v>
      </c>
      <c r="AT63">
        <v>4.2259883485468199</v>
      </c>
      <c r="AU63">
        <v>1.4183019234504699</v>
      </c>
      <c r="AV63">
        <v>4.2689539583949401</v>
      </c>
      <c r="AW63">
        <v>3.96180030257187</v>
      </c>
      <c r="AX63">
        <v>1.38244656662119</v>
      </c>
      <c r="AY63">
        <v>2.3145240871983401</v>
      </c>
      <c r="AZ63">
        <v>3.6738272687417899</v>
      </c>
      <c r="BA63">
        <v>4.8629905277401697</v>
      </c>
      <c r="BB63">
        <v>5.7343334139850102</v>
      </c>
      <c r="BC63">
        <v>3.9130434782608599</v>
      </c>
      <c r="BD63">
        <v>4.5217646627027799</v>
      </c>
      <c r="BE63">
        <v>8.8945852939111099</v>
      </c>
      <c r="BF63">
        <v>3.2536841765825</v>
      </c>
      <c r="BG63">
        <v>2.91640641265895</v>
      </c>
      <c r="BH63">
        <v>4.7849769627201697</v>
      </c>
    </row>
    <row r="64" spans="1:61">
      <c r="A64" t="s">
        <v>184</v>
      </c>
      <c r="B64" t="s">
        <v>185</v>
      </c>
      <c r="C64" t="s">
        <v>610</v>
      </c>
      <c r="D64" t="s">
        <v>611</v>
      </c>
      <c r="AF64">
        <v>5.174881273238725</v>
      </c>
      <c r="AG64">
        <v>9.3421268854721156</v>
      </c>
      <c r="AH64">
        <v>6.4625617114644598</v>
      </c>
      <c r="AI64">
        <v>8.1913713204096492</v>
      </c>
      <c r="AJ64">
        <v>6.9656812776078798</v>
      </c>
      <c r="AK64">
        <v>7.5257357201406796</v>
      </c>
      <c r="AL64">
        <v>5.7369058335739949</v>
      </c>
      <c r="AM64">
        <v>7.6514890144247047</v>
      </c>
      <c r="AN64">
        <v>5.8181818181818299</v>
      </c>
      <c r="AO64">
        <v>7.3134825933033607</v>
      </c>
      <c r="AP64">
        <v>5.6080284338985695</v>
      </c>
      <c r="AQ64">
        <v>8.6148315364728791</v>
      </c>
      <c r="AR64">
        <v>4.2907285172381551</v>
      </c>
      <c r="AS64">
        <v>2.0271403661992897</v>
      </c>
      <c r="AT64">
        <v>4.8090861001612248</v>
      </c>
      <c r="AU64">
        <v>3.5279559982502802</v>
      </c>
      <c r="AV64">
        <v>4.1727477776303497</v>
      </c>
      <c r="AW64">
        <v>4.5342137412970303</v>
      </c>
      <c r="AX64">
        <v>6.3492550654970801</v>
      </c>
      <c r="AY64">
        <v>5.0951666166316603</v>
      </c>
      <c r="AZ64">
        <v>5.5770639321962099</v>
      </c>
      <c r="BA64">
        <v>9.7765851951233795</v>
      </c>
      <c r="BB64">
        <v>3.2146957520092001</v>
      </c>
      <c r="BC64">
        <v>3.7898363479758999</v>
      </c>
      <c r="BD64">
        <v>5.4108500578449901</v>
      </c>
      <c r="BE64">
        <v>3.1720856463124401</v>
      </c>
      <c r="BF64">
        <v>2.9976940814757902</v>
      </c>
      <c r="BG64">
        <v>3.8552385534790599</v>
      </c>
      <c r="BH64">
        <v>1.3708232728399301</v>
      </c>
    </row>
    <row r="65" spans="1:61">
      <c r="A65" t="s">
        <v>186</v>
      </c>
      <c r="B65" t="s">
        <v>187</v>
      </c>
      <c r="C65" t="s">
        <v>610</v>
      </c>
      <c r="D65" t="s">
        <v>611</v>
      </c>
      <c r="J65">
        <v>3.1276725858723902</v>
      </c>
      <c r="K65">
        <v>4.2157883773840901</v>
      </c>
      <c r="L65">
        <v>2.0347912667494699</v>
      </c>
      <c r="M65">
        <v>1.9562358446838699</v>
      </c>
      <c r="N65">
        <v>2.71659675178722</v>
      </c>
      <c r="O65">
        <v>3.7877817517363601</v>
      </c>
      <c r="P65">
        <v>4.0292796348350794</v>
      </c>
      <c r="Q65">
        <v>5.7422744195022499</v>
      </c>
      <c r="R65">
        <v>12.044817930309399</v>
      </c>
      <c r="S65">
        <v>17.516875934541051</v>
      </c>
      <c r="T65">
        <v>12.0457419321678</v>
      </c>
      <c r="U65">
        <v>10.193476959010351</v>
      </c>
      <c r="V65">
        <v>11.977547643958349</v>
      </c>
      <c r="W65">
        <v>9.0439882701036396</v>
      </c>
      <c r="X65">
        <v>12.354608710591901</v>
      </c>
      <c r="Y65">
        <v>16.513988653981649</v>
      </c>
      <c r="Z65">
        <v>13.09885167971315</v>
      </c>
      <c r="AA65">
        <v>10.446829674279002</v>
      </c>
      <c r="AB65">
        <v>10.4771438105237</v>
      </c>
      <c r="AC65">
        <v>9.8425204465505409</v>
      </c>
      <c r="AD65">
        <v>9.9368308703205503</v>
      </c>
      <c r="AE65">
        <v>11.957481099359949</v>
      </c>
      <c r="AF65">
        <v>10.750328044984901</v>
      </c>
      <c r="AG65">
        <v>9.6543996031187103</v>
      </c>
      <c r="AH65">
        <v>10.618770728743474</v>
      </c>
      <c r="AI65">
        <v>13.706638783409449</v>
      </c>
      <c r="AJ65">
        <v>15.419907366948999</v>
      </c>
      <c r="AK65">
        <v>11.0091743119265</v>
      </c>
      <c r="AL65">
        <v>10.7486467163722</v>
      </c>
      <c r="AM65">
        <v>9.5750239082514099</v>
      </c>
      <c r="AN65">
        <v>10.043020323391699</v>
      </c>
      <c r="AO65">
        <v>8.8834041497617591</v>
      </c>
      <c r="AP65">
        <v>7.1253272251305404</v>
      </c>
      <c r="AQ65">
        <v>6.8805528134254699</v>
      </c>
      <c r="AR65">
        <v>5.2136105860112796</v>
      </c>
      <c r="AS65">
        <v>3.9932794973784951</v>
      </c>
      <c r="AT65">
        <v>3.7945526066986597</v>
      </c>
      <c r="AU65">
        <v>4.7116446378571499</v>
      </c>
      <c r="AV65">
        <v>5.7070093187475104</v>
      </c>
      <c r="AW65">
        <v>4.4519439239504397</v>
      </c>
      <c r="AX65">
        <v>5.3932310689067497</v>
      </c>
      <c r="AY65">
        <v>6.1455223880597201</v>
      </c>
      <c r="AZ65">
        <v>6.42627934470518</v>
      </c>
      <c r="BA65">
        <v>10.680143613169701</v>
      </c>
      <c r="BB65">
        <v>4.5873232584586994</v>
      </c>
      <c r="BC65">
        <v>4.6511627906980104</v>
      </c>
      <c r="BD65">
        <v>6.1051982021144697</v>
      </c>
      <c r="BE65">
        <v>5.1961861553186202</v>
      </c>
      <c r="BF65">
        <v>4.8796458390609558</v>
      </c>
      <c r="BG65">
        <v>4.5661735305874398</v>
      </c>
      <c r="BH65">
        <v>3.14341696227428</v>
      </c>
      <c r="BI65">
        <v>3.61048080567243</v>
      </c>
    </row>
    <row r="66" spans="1:61">
      <c r="A66" t="s">
        <v>188</v>
      </c>
      <c r="B66" t="s">
        <v>189</v>
      </c>
      <c r="C66" t="s">
        <v>610</v>
      </c>
      <c r="D66" t="s">
        <v>611</v>
      </c>
      <c r="AF66">
        <v>4.6859877879251801</v>
      </c>
      <c r="AG66">
        <v>7.8873239436619498</v>
      </c>
      <c r="AH66">
        <v>6.4176607838557098</v>
      </c>
      <c r="AI66">
        <v>7.8126774031583803</v>
      </c>
      <c r="AJ66">
        <v>6.4973455598455496</v>
      </c>
      <c r="AK66">
        <v>6.3063063063063201</v>
      </c>
      <c r="AL66">
        <v>4.8599385074904351</v>
      </c>
      <c r="AM66">
        <v>5.6499089394551447</v>
      </c>
      <c r="AN66">
        <v>4.6381357831055299</v>
      </c>
      <c r="AO66">
        <v>5.5248098601514641</v>
      </c>
      <c r="AP66">
        <v>3.7276576018362002</v>
      </c>
      <c r="AQ66">
        <v>5.4910118038094442</v>
      </c>
      <c r="AR66">
        <v>1.98382427234188</v>
      </c>
      <c r="AS66">
        <v>1.5750608254795651</v>
      </c>
      <c r="AT66">
        <v>3.74601823890699</v>
      </c>
      <c r="AU66">
        <v>2.6918596989181101</v>
      </c>
      <c r="AV66">
        <v>2.7707352408547599</v>
      </c>
      <c r="AW66">
        <v>3.2375139400331698</v>
      </c>
      <c r="AX66">
        <v>2.9608650875386302</v>
      </c>
      <c r="AY66">
        <v>3.70008680555559</v>
      </c>
      <c r="AZ66">
        <v>4.5222976072626899</v>
      </c>
      <c r="BA66">
        <v>7.7322785791841104</v>
      </c>
      <c r="BB66">
        <v>1.4723431138565199</v>
      </c>
      <c r="BC66">
        <v>3.2475884244372999</v>
      </c>
      <c r="BD66">
        <v>5.2529182879377503</v>
      </c>
      <c r="BE66">
        <v>3.0199999999999898</v>
      </c>
      <c r="BF66">
        <v>2.90917882182351</v>
      </c>
      <c r="BG66">
        <v>2.7619540825134301</v>
      </c>
      <c r="BH66">
        <v>1.2762277051739599</v>
      </c>
      <c r="BI66">
        <v>1.30385728001265</v>
      </c>
    </row>
    <row r="67" spans="1:61">
      <c r="A67" t="s">
        <v>190</v>
      </c>
      <c r="B67" t="s">
        <v>191</v>
      </c>
      <c r="C67" t="s">
        <v>610</v>
      </c>
      <c r="D67" t="s">
        <v>611</v>
      </c>
      <c r="AM67">
        <v>222.19690101089799</v>
      </c>
      <c r="AN67">
        <v>88.107702567522594</v>
      </c>
      <c r="AO67">
        <v>39.0059218518481</v>
      </c>
      <c r="AP67">
        <v>16.674320237839453</v>
      </c>
      <c r="AQ67">
        <v>10.517271866462</v>
      </c>
      <c r="AR67">
        <v>20.938173814012</v>
      </c>
      <c r="AS67">
        <v>15.940812435187752</v>
      </c>
      <c r="AT67">
        <v>8.3541377716134608</v>
      </c>
      <c r="AU67">
        <v>5.8101305128393204</v>
      </c>
      <c r="AV67">
        <v>5.1796778190830199</v>
      </c>
      <c r="AW67">
        <v>6.9612613587579597</v>
      </c>
      <c r="AX67">
        <v>8.2470904311415598</v>
      </c>
      <c r="AY67">
        <v>7.8178382539783691</v>
      </c>
      <c r="AZ67">
        <v>8.5888406506471551</v>
      </c>
      <c r="BA67">
        <v>12.379879430161552</v>
      </c>
      <c r="BB67">
        <v>4.5271936145475298</v>
      </c>
      <c r="BC67">
        <v>6.6359595252522805</v>
      </c>
      <c r="BD67">
        <v>7.7508421086222548</v>
      </c>
      <c r="BE67">
        <v>3.3729368714749652</v>
      </c>
      <c r="BF67">
        <v>4.3135750618849702</v>
      </c>
      <c r="BG67">
        <v>3.0249000884095549</v>
      </c>
      <c r="BH67">
        <v>4.0877719664806351</v>
      </c>
      <c r="BI67">
        <v>1.2827988338188201</v>
      </c>
    </row>
    <row r="68" spans="1:61">
      <c r="A68" t="s">
        <v>192</v>
      </c>
      <c r="B68" t="s">
        <v>193</v>
      </c>
      <c r="C68" t="s">
        <v>610</v>
      </c>
      <c r="D68" t="s">
        <v>611</v>
      </c>
      <c r="AL68">
        <v>5.6780586259212757</v>
      </c>
      <c r="AM68">
        <v>10.9227871939735</v>
      </c>
      <c r="AN68">
        <v>9.0536813919921197</v>
      </c>
      <c r="AO68">
        <v>8.1962194841967904</v>
      </c>
      <c r="AP68">
        <v>5.5389729806193104</v>
      </c>
      <c r="AQ68">
        <v>4.65830393309838</v>
      </c>
      <c r="AR68">
        <v>2.3331389050912401</v>
      </c>
      <c r="AS68">
        <v>3.9028350193578101</v>
      </c>
      <c r="AT68">
        <v>4.2785469947011805</v>
      </c>
      <c r="AU68">
        <v>2.786159882884915</v>
      </c>
      <c r="AV68">
        <v>2.3546311797309647</v>
      </c>
      <c r="AW68">
        <v>2.96816709391473</v>
      </c>
      <c r="AX68">
        <v>2.6762739411653298</v>
      </c>
      <c r="AY68">
        <v>3.1959459698068202</v>
      </c>
      <c r="AZ68">
        <v>2.93268248162325</v>
      </c>
      <c r="BA68">
        <v>6.0661571530928402</v>
      </c>
      <c r="BB68">
        <v>1.6151046405823599</v>
      </c>
      <c r="BC68">
        <v>2.3812583627525798</v>
      </c>
      <c r="BD68">
        <v>3.90475422069707</v>
      </c>
      <c r="BE68">
        <v>2.8083323260408499</v>
      </c>
      <c r="BF68">
        <v>1.7340307943592601</v>
      </c>
      <c r="BG68">
        <v>0.62974906921761098</v>
      </c>
      <c r="BH68">
        <v>0.34478243791715701</v>
      </c>
      <c r="BI68">
        <v>0.3782399743493175</v>
      </c>
    </row>
    <row r="69" spans="1:61">
      <c r="A69" t="s">
        <v>194</v>
      </c>
      <c r="B69" t="s">
        <v>195</v>
      </c>
      <c r="C69" t="s">
        <v>610</v>
      </c>
      <c r="D69" t="s">
        <v>611</v>
      </c>
      <c r="E69">
        <v>1.6765991261131801</v>
      </c>
      <c r="F69">
        <v>3.9856205063491101</v>
      </c>
      <c r="G69">
        <v>2.87088531461001</v>
      </c>
      <c r="H69">
        <v>5.9395090592239503</v>
      </c>
      <c r="I69">
        <v>4.0342045376431104</v>
      </c>
      <c r="J69">
        <v>3.0690706617574</v>
      </c>
      <c r="K69">
        <v>5.4537269277332001</v>
      </c>
      <c r="L69">
        <v>3.8181381573097801</v>
      </c>
      <c r="M69">
        <v>4.3176561297102296</v>
      </c>
      <c r="N69">
        <v>6.3266814485131802</v>
      </c>
      <c r="O69">
        <v>5.1299874877938398</v>
      </c>
      <c r="P69">
        <v>8.3840253901586106</v>
      </c>
      <c r="Q69">
        <v>7.8818936066809</v>
      </c>
      <c r="R69">
        <v>13.011762045022101</v>
      </c>
      <c r="S69">
        <v>23.321354265281599</v>
      </c>
      <c r="T69">
        <v>15.3629856851261</v>
      </c>
      <c r="U69">
        <v>10.671393751374101</v>
      </c>
      <c r="V69">
        <v>13.0140551797556</v>
      </c>
      <c r="W69">
        <v>11.6500726357789</v>
      </c>
      <c r="X69">
        <v>10.2662562280033</v>
      </c>
      <c r="Y69">
        <v>13.048984055597399</v>
      </c>
      <c r="Z69">
        <v>16.387474541822801</v>
      </c>
      <c r="AA69">
        <v>16.257969592884599</v>
      </c>
      <c r="AB69">
        <v>48.433874710312701</v>
      </c>
      <c r="AC69">
        <v>31.2302390849473</v>
      </c>
      <c r="AD69">
        <v>27.983216025960001</v>
      </c>
      <c r="AE69">
        <v>23.030226114374699</v>
      </c>
      <c r="AF69">
        <v>29.503997249271801</v>
      </c>
      <c r="AG69">
        <v>58.216286541167598</v>
      </c>
      <c r="AH69">
        <v>75.648190102200104</v>
      </c>
      <c r="AI69">
        <v>48.519112996455597</v>
      </c>
      <c r="AJ69">
        <v>48.803827751196202</v>
      </c>
      <c r="AK69">
        <v>54.340836012861701</v>
      </c>
      <c r="AL69">
        <v>45</v>
      </c>
      <c r="AM69">
        <v>27.442528735632202</v>
      </c>
      <c r="AN69">
        <v>22.886133032694499</v>
      </c>
      <c r="AO69">
        <v>24.373088685015599</v>
      </c>
      <c r="AP69">
        <v>30.642980083599099</v>
      </c>
      <c r="AQ69">
        <v>36.098433162377503</v>
      </c>
      <c r="AR69">
        <v>52.242350907519203</v>
      </c>
      <c r="AS69">
        <v>96.094113693083699</v>
      </c>
      <c r="AT69">
        <v>37.678020942141501</v>
      </c>
      <c r="AU69">
        <v>12.4840185721018</v>
      </c>
      <c r="AV69">
        <v>7.9294100052341197</v>
      </c>
      <c r="AW69">
        <v>2.7421813294164799</v>
      </c>
      <c r="AX69">
        <v>2.4077697831568101</v>
      </c>
      <c r="AY69">
        <v>3.0348742930491599</v>
      </c>
      <c r="AZ69">
        <v>2.2763012348689</v>
      </c>
      <c r="BA69">
        <v>8.4008254339280395</v>
      </c>
      <c r="BB69">
        <v>5.1579239997433897</v>
      </c>
      <c r="BC69">
        <v>3.5561238057712199</v>
      </c>
      <c r="BD69">
        <v>4.4745538585278704</v>
      </c>
      <c r="BE69">
        <v>5.1006534801107799</v>
      </c>
      <c r="BF69">
        <v>2.7386317571600198</v>
      </c>
      <c r="BG69">
        <v>3.5731278504364599</v>
      </c>
      <c r="BH69">
        <v>3.9702191594551</v>
      </c>
      <c r="BI69">
        <v>1.724430235656</v>
      </c>
    </row>
    <row r="70" spans="1:61">
      <c r="A70" t="s">
        <v>196</v>
      </c>
      <c r="B70" t="s">
        <v>197</v>
      </c>
      <c r="C70" t="s">
        <v>610</v>
      </c>
      <c r="D70" t="s">
        <v>611</v>
      </c>
      <c r="E70">
        <v>0.33282904709210698</v>
      </c>
      <c r="F70">
        <v>0.693606754935153</v>
      </c>
      <c r="G70">
        <v>-3.0030765879080499</v>
      </c>
      <c r="H70">
        <v>0.74664570813578102</v>
      </c>
      <c r="I70">
        <v>3.6609829488547101</v>
      </c>
      <c r="J70">
        <v>14.839004461624199</v>
      </c>
      <c r="K70">
        <v>9.0364406581763301</v>
      </c>
      <c r="L70">
        <v>0.70189748435372401</v>
      </c>
      <c r="M70">
        <v>-1.67575942456924</v>
      </c>
      <c r="N70">
        <v>3.40982028243732</v>
      </c>
      <c r="O70">
        <v>3.7628985958056398</v>
      </c>
      <c r="P70">
        <v>3.1404217139416302</v>
      </c>
      <c r="Q70">
        <v>2.10236334610136</v>
      </c>
      <c r="R70">
        <v>5.11218403908771</v>
      </c>
      <c r="S70">
        <v>10.024317751648301</v>
      </c>
      <c r="T70">
        <v>9.6696954815124503</v>
      </c>
      <c r="U70">
        <v>10.3174158877413</v>
      </c>
      <c r="V70">
        <v>12.732162792989</v>
      </c>
      <c r="W70">
        <v>11.078100382614201</v>
      </c>
      <c r="X70">
        <v>9.9043605123112393</v>
      </c>
      <c r="Y70">
        <v>20.819224932421701</v>
      </c>
      <c r="Z70">
        <v>10.3172842245396</v>
      </c>
      <c r="AA70">
        <v>14.823008849557599</v>
      </c>
      <c r="AB70">
        <v>16.079873883342099</v>
      </c>
      <c r="AC70">
        <v>17.0363663799607</v>
      </c>
      <c r="AD70">
        <v>12.106756059824701</v>
      </c>
      <c r="AE70">
        <v>23.864289821736701</v>
      </c>
      <c r="AF70">
        <v>19.693593314763199</v>
      </c>
      <c r="AG70">
        <v>17.663486153130101</v>
      </c>
      <c r="AH70">
        <v>21.261867088607602</v>
      </c>
      <c r="AI70">
        <v>16.756374707769002</v>
      </c>
      <c r="AJ70">
        <v>19.7485448195579</v>
      </c>
      <c r="AK70">
        <v>13.6374241717219</v>
      </c>
      <c r="AL70">
        <v>12.089792286897399</v>
      </c>
      <c r="AM70">
        <v>8.1542312858711892</v>
      </c>
      <c r="AN70">
        <v>15.7422305021593</v>
      </c>
      <c r="AO70">
        <v>7.1871036972001603</v>
      </c>
      <c r="AP70">
        <v>4.62560578826431</v>
      </c>
      <c r="AQ70">
        <v>3.8725754642749499</v>
      </c>
      <c r="AR70">
        <v>3.0794991263832299</v>
      </c>
      <c r="AS70">
        <v>2.68380535348542</v>
      </c>
      <c r="AT70">
        <v>2.2697572047596202</v>
      </c>
      <c r="AU70">
        <v>2.73723855000337</v>
      </c>
      <c r="AV70">
        <v>4.5077763631931198</v>
      </c>
      <c r="AW70">
        <v>11.270619332051901</v>
      </c>
      <c r="AX70">
        <v>4.8693969687197596</v>
      </c>
      <c r="AY70">
        <v>7.6445264452644501</v>
      </c>
      <c r="AZ70">
        <v>9.3189690579922697</v>
      </c>
      <c r="BA70">
        <v>18.316831683168299</v>
      </c>
      <c r="BB70">
        <v>11.7634954386443</v>
      </c>
      <c r="BC70">
        <v>11.265188265318599</v>
      </c>
      <c r="BD70">
        <v>10.053916904535701</v>
      </c>
      <c r="BE70">
        <v>7.1181556195962603</v>
      </c>
      <c r="BF70">
        <v>9.4215765402203306</v>
      </c>
      <c r="BG70">
        <v>10.1458005507475</v>
      </c>
      <c r="BH70">
        <v>10.3574896480911</v>
      </c>
      <c r="BI70">
        <v>13.814638389109801</v>
      </c>
    </row>
    <row r="71" spans="1:61">
      <c r="A71" t="s">
        <v>198</v>
      </c>
      <c r="B71" t="s">
        <v>199</v>
      </c>
      <c r="C71" t="s">
        <v>610</v>
      </c>
      <c r="D71" t="s">
        <v>611</v>
      </c>
      <c r="E71">
        <v>1.58940397335062</v>
      </c>
      <c r="F71">
        <v>1.81714471986043</v>
      </c>
      <c r="G71">
        <v>2.66207098827446</v>
      </c>
      <c r="H71">
        <v>2.8763231022019702</v>
      </c>
      <c r="I71">
        <v>3.8685705959718399</v>
      </c>
      <c r="J71">
        <v>4.0598015221556798</v>
      </c>
      <c r="K71">
        <v>3.3149999994169801</v>
      </c>
      <c r="L71">
        <v>3.0927835051546499</v>
      </c>
      <c r="M71">
        <v>3.67561260288858</v>
      </c>
      <c r="N71">
        <v>2.46515862485293</v>
      </c>
      <c r="O71">
        <v>4.3728249355689197</v>
      </c>
      <c r="P71">
        <v>5.3975139734014403</v>
      </c>
      <c r="Q71">
        <v>6.0630045905681804</v>
      </c>
      <c r="R71">
        <v>8.0135194072700404</v>
      </c>
      <c r="S71">
        <v>15.7173405909798</v>
      </c>
      <c r="T71">
        <v>12.7682037562316</v>
      </c>
      <c r="U71">
        <v>9.7973384188780201</v>
      </c>
      <c r="V71">
        <v>10.0403748002364</v>
      </c>
      <c r="W71">
        <v>7.6346153848517302</v>
      </c>
      <c r="X71">
        <v>9.4637082951901199</v>
      </c>
      <c r="Y71">
        <v>13.539111731593399</v>
      </c>
      <c r="Z71">
        <v>12.007734450609201</v>
      </c>
      <c r="AA71">
        <v>9.5666666658329795</v>
      </c>
      <c r="AB71">
        <v>8.66927104994652</v>
      </c>
      <c r="AC71">
        <v>7.0676586189332502</v>
      </c>
      <c r="AD71">
        <v>5.4427645788572203</v>
      </c>
      <c r="AE71">
        <v>2.5385264938911698</v>
      </c>
      <c r="AF71">
        <v>3.1180400890868598</v>
      </c>
      <c r="AG71">
        <v>2.7008172214472701</v>
      </c>
      <c r="AH71">
        <v>3.7654804828339699</v>
      </c>
      <c r="AI71">
        <v>3.7019831236488301</v>
      </c>
      <c r="AJ71">
        <v>3.3343483556638498</v>
      </c>
      <c r="AK71">
        <v>4.0297627817883903</v>
      </c>
      <c r="AL71">
        <v>4.4556260071837199</v>
      </c>
      <c r="AM71">
        <v>4.1299218163826596</v>
      </c>
      <c r="AN71">
        <v>4.1231483377705</v>
      </c>
      <c r="AO71">
        <v>2.9789248648125799</v>
      </c>
      <c r="AP71">
        <v>2.16161230847483</v>
      </c>
      <c r="AQ71">
        <v>2.2277073265432099</v>
      </c>
      <c r="AR71">
        <v>1.6556291390725499</v>
      </c>
      <c r="AS71">
        <v>2.8467211164855999</v>
      </c>
      <c r="AT71">
        <v>2.787816210635</v>
      </c>
      <c r="AU71">
        <v>2.4610748367655</v>
      </c>
      <c r="AV71">
        <v>2.1125387682764201</v>
      </c>
      <c r="AW71">
        <v>2.2256808201260698</v>
      </c>
      <c r="AX71">
        <v>2.4895820675754798</v>
      </c>
      <c r="AY71">
        <v>2.67583333333328</v>
      </c>
      <c r="AZ71">
        <v>2.5106662290778599</v>
      </c>
      <c r="BA71">
        <v>4.07566076368221</v>
      </c>
      <c r="BB71">
        <v>0.37407997571865298</v>
      </c>
      <c r="BC71">
        <v>1.5296393822771399</v>
      </c>
      <c r="BD71">
        <v>3.2894493956421198</v>
      </c>
      <c r="BE71">
        <v>2.4856750867558799</v>
      </c>
      <c r="BF71">
        <v>1.3749062031021799</v>
      </c>
      <c r="BG71">
        <v>0.24105754276796601</v>
      </c>
      <c r="BH71">
        <v>3.7803733444319899E-2</v>
      </c>
      <c r="BI71">
        <v>0.18333486112381001</v>
      </c>
    </row>
    <row r="72" spans="1:61">
      <c r="A72" t="s">
        <v>200</v>
      </c>
      <c r="B72" t="s">
        <v>201</v>
      </c>
      <c r="C72" t="s">
        <v>610</v>
      </c>
      <c r="D72" t="s">
        <v>611</v>
      </c>
    </row>
    <row r="73" spans="1:61">
      <c r="A73" t="s">
        <v>202</v>
      </c>
      <c r="B73" t="s">
        <v>203</v>
      </c>
      <c r="C73" t="s">
        <v>610</v>
      </c>
      <c r="D73" t="s">
        <v>611</v>
      </c>
      <c r="E73">
        <v>1.2092300867047401</v>
      </c>
      <c r="F73">
        <v>2.0059191053449701</v>
      </c>
      <c r="G73">
        <v>5.6347589952478003</v>
      </c>
      <c r="H73">
        <v>8.8046272493573294</v>
      </c>
      <c r="I73">
        <v>6.9501870446939202</v>
      </c>
      <c r="J73">
        <v>13.2363770250366</v>
      </c>
      <c r="K73">
        <v>6.19411477808488</v>
      </c>
      <c r="L73">
        <v>6.41457440293944</v>
      </c>
      <c r="M73">
        <v>4.9633146309883296</v>
      </c>
      <c r="N73">
        <v>2.1244517543858699</v>
      </c>
      <c r="O73">
        <v>5.7576164273251997</v>
      </c>
      <c r="P73">
        <v>8.2360406091371701</v>
      </c>
      <c r="Q73">
        <v>8.2893656935162792</v>
      </c>
      <c r="R73">
        <v>11.390212213079201</v>
      </c>
      <c r="S73">
        <v>15.7173405909798</v>
      </c>
      <c r="T73">
        <v>16.925661486770299</v>
      </c>
      <c r="U73">
        <v>17.629310344827601</v>
      </c>
      <c r="V73">
        <v>24.526688652742401</v>
      </c>
      <c r="W73">
        <v>19.784207945070701</v>
      </c>
      <c r="X73">
        <v>15.6690140845072</v>
      </c>
      <c r="Y73">
        <v>15.549892039219699</v>
      </c>
      <c r="Z73">
        <v>14.557039578483</v>
      </c>
      <c r="AA73">
        <v>14.4079580703819</v>
      </c>
      <c r="AB73">
        <v>12.177449513837001</v>
      </c>
      <c r="AC73">
        <v>11.274325957411399</v>
      </c>
      <c r="AD73">
        <v>8.81752644883424</v>
      </c>
      <c r="AE73">
        <v>8.7965034243039604</v>
      </c>
      <c r="AF73">
        <v>5.2462594502262503</v>
      </c>
      <c r="AG73">
        <v>4.8404790887096203</v>
      </c>
      <c r="AH73">
        <v>6.7914683791066297</v>
      </c>
      <c r="AI73">
        <v>6.7179404579742403</v>
      </c>
      <c r="AJ73">
        <v>5.9353264492434503</v>
      </c>
      <c r="AK73">
        <v>5.9257236482796598</v>
      </c>
      <c r="AL73">
        <v>4.5686360222827602</v>
      </c>
      <c r="AM73">
        <v>4.7184676235087197</v>
      </c>
      <c r="AN73">
        <v>4.6747530579866101</v>
      </c>
      <c r="AO73">
        <v>3.5585065811347198</v>
      </c>
      <c r="AP73">
        <v>1.9707084918933999</v>
      </c>
      <c r="AQ73">
        <v>1.8335370596732601</v>
      </c>
      <c r="AR73">
        <v>2.3106721955478302</v>
      </c>
      <c r="AS73">
        <v>3.4326142797464798</v>
      </c>
      <c r="AT73">
        <v>3.5911008756477401</v>
      </c>
      <c r="AU73">
        <v>3.0667772708419498</v>
      </c>
      <c r="AV73">
        <v>3.03988488009918</v>
      </c>
      <c r="AW73">
        <v>3.0374862183020799</v>
      </c>
      <c r="AX73">
        <v>3.36971447933949</v>
      </c>
      <c r="AY73">
        <v>3.51537491125932</v>
      </c>
      <c r="AZ73">
        <v>2.78703047313632</v>
      </c>
      <c r="BA73">
        <v>4.07566076368221</v>
      </c>
      <c r="BB73">
        <v>-0.28799683500195999</v>
      </c>
      <c r="BC73">
        <v>1.7998813304693799</v>
      </c>
      <c r="BD73">
        <v>3.1961464122410601</v>
      </c>
      <c r="BE73">
        <v>2.4460001854070801</v>
      </c>
      <c r="BF73">
        <v>1.40854629241734</v>
      </c>
      <c r="BG73">
        <v>-0.15087031349810101</v>
      </c>
      <c r="BH73">
        <v>-0.50046132140645305</v>
      </c>
      <c r="BI73">
        <v>-0.20267174080639799</v>
      </c>
    </row>
    <row r="74" spans="1:61">
      <c r="A74" t="s">
        <v>204</v>
      </c>
      <c r="B74" t="s">
        <v>205</v>
      </c>
      <c r="C74" t="s">
        <v>610</v>
      </c>
      <c r="D74" t="s">
        <v>611</v>
      </c>
      <c r="AL74">
        <v>89.811949027727593</v>
      </c>
      <c r="AM74">
        <v>47.654690618762501</v>
      </c>
      <c r="AN74">
        <v>28.7766137208516</v>
      </c>
      <c r="AO74">
        <v>23.050343349516801</v>
      </c>
      <c r="AP74">
        <v>10.5818789322147</v>
      </c>
      <c r="AQ74">
        <v>8.208333333333</v>
      </c>
      <c r="AR74">
        <v>3.2961108971893802</v>
      </c>
      <c r="AS74">
        <v>4.0199806158201596</v>
      </c>
      <c r="AT74">
        <v>5.7453304855148399</v>
      </c>
      <c r="AU74">
        <v>3.5712833303968199</v>
      </c>
      <c r="AV74">
        <v>1.33828947626717</v>
      </c>
      <c r="AW74">
        <v>3.04807170717846</v>
      </c>
      <c r="AX74">
        <v>4.08968992053744</v>
      </c>
      <c r="AY74">
        <v>4.4299148695350903</v>
      </c>
      <c r="AZ74">
        <v>6.5976385942251499</v>
      </c>
      <c r="BA74">
        <v>10.365603028664401</v>
      </c>
      <c r="BB74">
        <v>-8.4776493879644005E-2</v>
      </c>
      <c r="BC74">
        <v>2.9755803288984102</v>
      </c>
      <c r="BD74">
        <v>4.9776147837679501</v>
      </c>
      <c r="BE74">
        <v>3.93492157832413</v>
      </c>
      <c r="BF74">
        <v>2.7884967959354698</v>
      </c>
      <c r="BG74">
        <v>-0.144815519467448</v>
      </c>
      <c r="BH74">
        <v>-0.45676665348252798</v>
      </c>
      <c r="BI74">
        <v>0.149108977727481</v>
      </c>
    </row>
    <row r="75" spans="1:61">
      <c r="A75" t="s">
        <v>206</v>
      </c>
      <c r="B75" t="s">
        <v>207</v>
      </c>
      <c r="C75" t="s">
        <v>610</v>
      </c>
      <c r="D75" t="s">
        <v>611</v>
      </c>
      <c r="K75">
        <v>-1.36186770466925</v>
      </c>
      <c r="L75">
        <v>0.80867850105485395</v>
      </c>
      <c r="M75">
        <v>0.182612665558816</v>
      </c>
      <c r="N75">
        <v>1.4256884314863101</v>
      </c>
      <c r="O75">
        <v>10.1219512195636</v>
      </c>
      <c r="P75">
        <v>0.53622428169511804</v>
      </c>
      <c r="Q75">
        <v>-6.0815119717911701</v>
      </c>
      <c r="R75">
        <v>8.9135802469580998</v>
      </c>
      <c r="S75">
        <v>8.5921559739108506</v>
      </c>
      <c r="T75">
        <v>6.5501043839419504</v>
      </c>
      <c r="U75">
        <v>28.5378398237849</v>
      </c>
      <c r="V75">
        <v>16.657139590850299</v>
      </c>
      <c r="W75">
        <v>14.3081144649155</v>
      </c>
      <c r="X75">
        <v>16.032235939651599</v>
      </c>
      <c r="Y75">
        <v>4.4825378060046202</v>
      </c>
      <c r="Z75">
        <v>6.1359671868043497</v>
      </c>
      <c r="AA75">
        <v>5.8900610772395403</v>
      </c>
      <c r="AB75">
        <v>-0.67537806485455398</v>
      </c>
      <c r="AC75">
        <v>8.4172737831207094</v>
      </c>
      <c r="AD75">
        <v>19.0646851444403</v>
      </c>
      <c r="AE75">
        <v>-9.8087650705063893</v>
      </c>
      <c r="AF75">
        <v>-2.4286724828341901</v>
      </c>
      <c r="AG75">
        <v>7.0807153214114003</v>
      </c>
      <c r="AH75">
        <v>7.8173011822300804</v>
      </c>
      <c r="AI75">
        <v>5.1524812417480597</v>
      </c>
      <c r="AJ75">
        <v>35.7225982298716</v>
      </c>
      <c r="AK75">
        <v>10.5274440119591</v>
      </c>
      <c r="AL75">
        <v>3.5430659616601901</v>
      </c>
      <c r="AM75">
        <v>7.5938760018533804</v>
      </c>
      <c r="AN75">
        <v>10.022173355323799</v>
      </c>
      <c r="AO75">
        <v>-8.4842486894881404</v>
      </c>
      <c r="AP75">
        <v>2.39520958083832</v>
      </c>
      <c r="AQ75">
        <v>0.89480169396416498</v>
      </c>
      <c r="AR75">
        <v>7.9414486413729399</v>
      </c>
      <c r="AS75">
        <v>0.66245810926661397</v>
      </c>
      <c r="AT75">
        <v>-8.2378445339114297</v>
      </c>
      <c r="AU75">
        <v>1.65372932838341</v>
      </c>
      <c r="AV75">
        <v>17.7622841965471</v>
      </c>
      <c r="AW75">
        <v>3.2562729066816898</v>
      </c>
      <c r="AX75">
        <v>12.944879209999</v>
      </c>
      <c r="AY75">
        <v>12.31</v>
      </c>
      <c r="AZ75">
        <v>17.238001958863801</v>
      </c>
      <c r="BA75">
        <v>44.391281233386501</v>
      </c>
      <c r="BB75">
        <v>8.4683357879234098</v>
      </c>
      <c r="BC75">
        <v>8.1369411308309694</v>
      </c>
      <c r="BD75">
        <v>33.224215246637002</v>
      </c>
      <c r="BE75">
        <v>22.770460884373598</v>
      </c>
      <c r="BF75">
        <v>8.0784723258242401</v>
      </c>
      <c r="BG75">
        <v>7.3918144799502796</v>
      </c>
      <c r="BH75">
        <v>10.1341146465293</v>
      </c>
      <c r="BI75">
        <v>7.2660761443343604</v>
      </c>
    </row>
    <row r="76" spans="1:61">
      <c r="A76" t="s">
        <v>208</v>
      </c>
      <c r="B76" t="s">
        <v>209</v>
      </c>
      <c r="C76" t="s">
        <v>610</v>
      </c>
      <c r="D76" t="s">
        <v>611</v>
      </c>
      <c r="E76">
        <v>1.58940397335062</v>
      </c>
      <c r="F76">
        <v>2.0059191053449701</v>
      </c>
      <c r="G76">
        <v>3.9473684210526199</v>
      </c>
      <c r="H76">
        <v>2.8763231022019702</v>
      </c>
      <c r="I76">
        <v>3.39999999900001</v>
      </c>
      <c r="J76">
        <v>4.4444444444444704</v>
      </c>
      <c r="K76">
        <v>3.9361602546252099</v>
      </c>
      <c r="L76">
        <v>3.18331503955197</v>
      </c>
      <c r="M76">
        <v>3.67561260288858</v>
      </c>
      <c r="N76">
        <v>2.6919933533422302</v>
      </c>
      <c r="O76">
        <v>4.53333333280173</v>
      </c>
      <c r="P76">
        <v>5.4510505646823804</v>
      </c>
      <c r="Q76">
        <v>6.0351976364064903</v>
      </c>
      <c r="R76">
        <v>7.8088823405228904</v>
      </c>
      <c r="S76">
        <v>13.649315449081101</v>
      </c>
      <c r="T76">
        <v>10.746280393005399</v>
      </c>
      <c r="U76">
        <v>9.6254927726492205</v>
      </c>
      <c r="V76">
        <v>10.0403748002364</v>
      </c>
      <c r="W76">
        <v>7.7993500541301204</v>
      </c>
      <c r="X76">
        <v>8.9764123470029595</v>
      </c>
      <c r="Y76">
        <v>13.517560577258401</v>
      </c>
      <c r="Z76">
        <v>12.007734450609201</v>
      </c>
      <c r="AA76">
        <v>9.5666666658329795</v>
      </c>
      <c r="AB76">
        <v>8.66927104994652</v>
      </c>
      <c r="AC76">
        <v>7.67380322320495</v>
      </c>
      <c r="AD76">
        <v>5.8310991958025902</v>
      </c>
      <c r="AE76">
        <v>3.3106393606393949</v>
      </c>
      <c r="AF76">
        <v>3.6369845361072151</v>
      </c>
      <c r="AG76">
        <v>3.98972867695892</v>
      </c>
      <c r="AH76">
        <v>5.2375951693357798</v>
      </c>
      <c r="AI76">
        <v>6.1028952301603603</v>
      </c>
      <c r="AJ76">
        <v>5.4853004188621597</v>
      </c>
      <c r="AK76">
        <v>4.6694392741887896</v>
      </c>
      <c r="AL76">
        <v>4.6083147116398999</v>
      </c>
      <c r="AM76">
        <v>4.7085284670292253</v>
      </c>
      <c r="AN76">
        <v>4.2748969203185148</v>
      </c>
      <c r="AO76">
        <v>3.3396020744131496</v>
      </c>
      <c r="AP76">
        <v>2.6539346596749054</v>
      </c>
      <c r="AQ76">
        <v>2.40606468950324</v>
      </c>
      <c r="AR76">
        <v>2.1680783390486749</v>
      </c>
      <c r="AS76">
        <v>3.1567271683561251</v>
      </c>
      <c r="AT76">
        <v>3.1517294265012552</v>
      </c>
      <c r="AU76">
        <v>2.3074027065132903</v>
      </c>
      <c r="AV76">
        <v>2.0998468853402952</v>
      </c>
      <c r="AW76">
        <v>2.2559489440714202</v>
      </c>
      <c r="AX76">
        <v>2.4835182319840952</v>
      </c>
      <c r="AY76">
        <v>2.6019691651875352</v>
      </c>
      <c r="AZ76">
        <v>2.6336949727296197</v>
      </c>
      <c r="BA76">
        <v>4.2047666527513101</v>
      </c>
      <c r="BB76">
        <v>0.95036600002813043</v>
      </c>
      <c r="BC76">
        <v>1.6698873612324749</v>
      </c>
      <c r="BD76">
        <v>3.3096597846384048</v>
      </c>
      <c r="BE76">
        <v>2.7187690440247301</v>
      </c>
      <c r="BF76">
        <v>1.3876899463663501</v>
      </c>
      <c r="BG76">
        <v>0.22056620035399849</v>
      </c>
      <c r="BH76">
        <v>-5.8533610360332299E-2</v>
      </c>
      <c r="BI76">
        <v>0.21666743056190352</v>
      </c>
    </row>
    <row r="77" spans="1:61">
      <c r="A77" t="s">
        <v>210</v>
      </c>
      <c r="B77" t="s">
        <v>211</v>
      </c>
      <c r="C77" t="s">
        <v>610</v>
      </c>
      <c r="D77" t="s">
        <v>611</v>
      </c>
      <c r="AE77">
        <v>9.5042083156208754</v>
      </c>
      <c r="AF77">
        <v>7.0282719524595896</v>
      </c>
      <c r="AG77">
        <v>11.690586887676</v>
      </c>
      <c r="AH77">
        <v>9.8371166543254809</v>
      </c>
      <c r="AI77">
        <v>10.452688365775629</v>
      </c>
      <c r="AJ77">
        <v>13.473113038531149</v>
      </c>
      <c r="AK77">
        <v>10.880167339727549</v>
      </c>
      <c r="AL77">
        <v>12.148346883953401</v>
      </c>
      <c r="AM77">
        <v>24.387583721149149</v>
      </c>
      <c r="AN77">
        <v>19.22632880588165</v>
      </c>
      <c r="AO77">
        <v>11.699267338254401</v>
      </c>
      <c r="AP77">
        <v>8.0840013548603693</v>
      </c>
      <c r="AQ77">
        <v>8.0137551896560293</v>
      </c>
      <c r="AR77">
        <v>3.9775217132502347</v>
      </c>
      <c r="AS77">
        <v>4.2063004404315052</v>
      </c>
      <c r="AT77">
        <v>5.3708029338044696</v>
      </c>
      <c r="AU77">
        <v>5.1918189519544899</v>
      </c>
      <c r="AV77">
        <v>7.7106908318543104</v>
      </c>
      <c r="AW77">
        <v>4.4749928907810297</v>
      </c>
      <c r="AX77">
        <v>7.2855064049091443</v>
      </c>
      <c r="AY77">
        <v>7.2258161524078002</v>
      </c>
      <c r="AZ77">
        <v>5.8100612835118053</v>
      </c>
      <c r="BA77">
        <v>10.761418232682599</v>
      </c>
      <c r="BB77">
        <v>3.5199020997037298</v>
      </c>
      <c r="BC77">
        <v>3.652418231264015</v>
      </c>
      <c r="BD77">
        <v>5.0687139477796999</v>
      </c>
      <c r="BE77">
        <v>6.0598039215686503</v>
      </c>
      <c r="BF77">
        <v>4.2613525094193303</v>
      </c>
      <c r="BG77">
        <v>3.2590735271746798</v>
      </c>
      <c r="BH77">
        <v>3.61033005378611</v>
      </c>
    </row>
    <row r="78" spans="1:61">
      <c r="A78" t="s">
        <v>212</v>
      </c>
      <c r="B78" t="s">
        <v>213</v>
      </c>
      <c r="C78" t="s">
        <v>610</v>
      </c>
      <c r="D78" t="s">
        <v>611</v>
      </c>
      <c r="E78">
        <v>3.23485415116473</v>
      </c>
      <c r="F78">
        <v>1.8052285213519801</v>
      </c>
      <c r="G78">
        <v>4.4597319416081902</v>
      </c>
      <c r="H78">
        <v>4.8654479394505596</v>
      </c>
      <c r="I78">
        <v>10.3567754857627</v>
      </c>
      <c r="J78">
        <v>4.81750392466554</v>
      </c>
      <c r="K78">
        <v>3.9361602546252099</v>
      </c>
      <c r="L78">
        <v>5.6288557662651701</v>
      </c>
      <c r="M78">
        <v>9.1916666659169799</v>
      </c>
      <c r="N78">
        <v>2.2056017705257198</v>
      </c>
      <c r="O78">
        <v>2.73297491063868</v>
      </c>
      <c r="P78">
        <v>6.4835005089732203</v>
      </c>
      <c r="Q78">
        <v>7.1399317404333598</v>
      </c>
      <c r="R78">
        <v>10.9860798532863</v>
      </c>
      <c r="S78">
        <v>16.672925272437801</v>
      </c>
      <c r="T78">
        <v>17.811393627191499</v>
      </c>
      <c r="U78">
        <v>14.342694787705</v>
      </c>
      <c r="V78">
        <v>12.6582883357871</v>
      </c>
      <c r="W78">
        <v>7.7993500541301204</v>
      </c>
      <c r="X78">
        <v>7.4669552446990899</v>
      </c>
      <c r="Y78">
        <v>11.5946198662191</v>
      </c>
      <c r="Z78">
        <v>12.007734450609201</v>
      </c>
      <c r="AA78">
        <v>9.5666666658329795</v>
      </c>
      <c r="AB78">
        <v>8.3662914513876796</v>
      </c>
      <c r="AC78">
        <v>7.0676586189332502</v>
      </c>
      <c r="AD78">
        <v>5.8669288758673099</v>
      </c>
      <c r="AE78">
        <v>2.8999999999999901</v>
      </c>
      <c r="AF78">
        <v>4.0816326530612299</v>
      </c>
      <c r="AG78">
        <v>5.0964830376591896</v>
      </c>
      <c r="AH78">
        <v>6.6335973939442203</v>
      </c>
      <c r="AI78">
        <v>6.1028952301603603</v>
      </c>
      <c r="AJ78">
        <v>4.1159534092398999</v>
      </c>
      <c r="AK78">
        <v>2.6019734774684</v>
      </c>
      <c r="AL78">
        <v>2.1010719754974598</v>
      </c>
      <c r="AM78">
        <v>1.0859131269495901</v>
      </c>
      <c r="AN78">
        <v>0.98522167487733603</v>
      </c>
      <c r="AO78">
        <v>0.61661528206018401</v>
      </c>
      <c r="AP78">
        <v>1.1950310559005901</v>
      </c>
      <c r="AQ78">
        <v>1.39913088311116</v>
      </c>
      <c r="AR78">
        <v>1.1592650487515199</v>
      </c>
      <c r="AS78">
        <v>3.36766688740135</v>
      </c>
      <c r="AT78">
        <v>2.5662389601732798</v>
      </c>
      <c r="AU78">
        <v>1.5621445978879001</v>
      </c>
      <c r="AV78">
        <v>0.87743855130656301</v>
      </c>
      <c r="AW78">
        <v>0.18712337456391101</v>
      </c>
      <c r="AX78">
        <v>0.86105922947859703</v>
      </c>
      <c r="AY78">
        <v>1.56666666666664</v>
      </c>
      <c r="AZ78">
        <v>2.5106662290778599</v>
      </c>
      <c r="BA78">
        <v>4.0659516567951703</v>
      </c>
      <c r="BB78">
        <v>6.1528995542562597E-4</v>
      </c>
      <c r="BC78">
        <v>1.21035762483128</v>
      </c>
      <c r="BD78">
        <v>3.4168090337097801</v>
      </c>
      <c r="BE78">
        <v>2.8083323260408499</v>
      </c>
      <c r="BF78">
        <v>1.4782881329355699</v>
      </c>
      <c r="BG78">
        <v>1.0412000061798501</v>
      </c>
      <c r="BH78">
        <v>-0.20716437078659999</v>
      </c>
      <c r="BI78">
        <v>0.35543843790972501</v>
      </c>
    </row>
    <row r="79" spans="1:61">
      <c r="A79" t="s">
        <v>214</v>
      </c>
      <c r="B79" t="s">
        <v>215</v>
      </c>
      <c r="C79" t="s">
        <v>610</v>
      </c>
      <c r="D79" t="s">
        <v>611</v>
      </c>
      <c r="O79">
        <v>4.1241785633357004</v>
      </c>
      <c r="P79">
        <v>9.1381936887919792</v>
      </c>
      <c r="Q79">
        <v>21.978504057907401</v>
      </c>
      <c r="R79">
        <v>11.0853182063397</v>
      </c>
      <c r="S79">
        <v>14.498469507887901</v>
      </c>
      <c r="T79">
        <v>13.0648809829828</v>
      </c>
      <c r="U79">
        <v>11.432436426468399</v>
      </c>
      <c r="V79">
        <v>7.0063044498397904</v>
      </c>
      <c r="W79">
        <v>6.1080710050146303</v>
      </c>
      <c r="X79">
        <v>7.8067582495215699</v>
      </c>
      <c r="Y79">
        <v>14.492874406452099</v>
      </c>
      <c r="Z79">
        <v>11.1806667637617</v>
      </c>
      <c r="AA79">
        <v>7.03155689389496</v>
      </c>
      <c r="AB79">
        <v>6.7041839980141802</v>
      </c>
      <c r="AC79">
        <v>5.2912176107243702</v>
      </c>
      <c r="AD79">
        <v>4.4209723962189704</v>
      </c>
      <c r="AE79">
        <v>1.7988424843381601</v>
      </c>
      <c r="AF79">
        <v>5.66377475855227</v>
      </c>
      <c r="AG79">
        <v>11.7583268783889</v>
      </c>
      <c r="AH79">
        <v>6.1893540338234203</v>
      </c>
      <c r="AI79">
        <v>8.1913713204096492</v>
      </c>
      <c r="AJ79">
        <v>6.4973455598455496</v>
      </c>
      <c r="AK79">
        <v>4.8830227156861898</v>
      </c>
      <c r="AL79">
        <v>5.2065892519576398</v>
      </c>
      <c r="AM79">
        <v>0.81666666666699705</v>
      </c>
      <c r="AN79">
        <v>2.1656472144152601</v>
      </c>
      <c r="AO79">
        <v>3.05016181229806</v>
      </c>
      <c r="AP79">
        <v>3.3681400643793502</v>
      </c>
      <c r="AQ79">
        <v>5.7116816041312397</v>
      </c>
      <c r="AR79">
        <v>1.9686736600092201</v>
      </c>
      <c r="AS79">
        <v>1.09216459977393</v>
      </c>
      <c r="AT79">
        <v>4.2726702446510298</v>
      </c>
      <c r="AU79">
        <v>0.76203208556123403</v>
      </c>
      <c r="AV79">
        <v>4.1727477776303497</v>
      </c>
      <c r="AW79">
        <v>2.827485193912</v>
      </c>
      <c r="AX79">
        <v>2.36576453830433</v>
      </c>
      <c r="AY79">
        <v>2.49083638787075</v>
      </c>
      <c r="AZ79">
        <v>4.8037064130699596</v>
      </c>
      <c r="BA79">
        <v>7.7322785791841104</v>
      </c>
      <c r="BB79">
        <v>3.2146957520092001</v>
      </c>
      <c r="BC79">
        <v>3.6800148312939802</v>
      </c>
      <c r="BD79">
        <v>7.2865444792132603</v>
      </c>
      <c r="BE79">
        <v>3.4083333333330201</v>
      </c>
      <c r="BF79">
        <v>2.90917882182351</v>
      </c>
      <c r="BG79">
        <v>0.54032889584964405</v>
      </c>
      <c r="BH79">
        <v>1.3708232728399301</v>
      </c>
      <c r="BI79">
        <v>3.86477141759543</v>
      </c>
    </row>
    <row r="80" spans="1:61">
      <c r="A80" t="s">
        <v>216</v>
      </c>
      <c r="B80" t="s">
        <v>217</v>
      </c>
      <c r="C80" t="s">
        <v>610</v>
      </c>
      <c r="D80" t="s">
        <v>611</v>
      </c>
      <c r="E80">
        <v>4.1392649910216797</v>
      </c>
      <c r="F80">
        <v>2.4145616640782301</v>
      </c>
      <c r="G80">
        <v>5.2472494257360403</v>
      </c>
      <c r="H80">
        <v>4.9396898333425696</v>
      </c>
      <c r="I80">
        <v>3.2293377120080802</v>
      </c>
      <c r="J80">
        <v>2.7147401911124098</v>
      </c>
      <c r="K80">
        <v>2.5707206277233499</v>
      </c>
      <c r="L80">
        <v>2.8183190742969999</v>
      </c>
      <c r="M80">
        <v>4.5521292217416702</v>
      </c>
      <c r="N80">
        <v>6.0393258422398297</v>
      </c>
      <c r="O80">
        <v>5.8454746140757496</v>
      </c>
      <c r="P80">
        <v>5.3975139734014403</v>
      </c>
      <c r="Q80">
        <v>6.0630045905681804</v>
      </c>
      <c r="R80">
        <v>7.3805970150385702</v>
      </c>
      <c r="S80">
        <v>13.649315449081101</v>
      </c>
      <c r="T80">
        <v>11.685929187559999</v>
      </c>
      <c r="U80">
        <v>9.6254927726492205</v>
      </c>
      <c r="V80">
        <v>9.4945559884508892</v>
      </c>
      <c r="W80">
        <v>9.2505587739242099</v>
      </c>
      <c r="X80">
        <v>10.646737088298901</v>
      </c>
      <c r="Y80">
        <v>13.539111731593399</v>
      </c>
      <c r="Z80">
        <v>13.333333333222299</v>
      </c>
      <c r="AA80">
        <v>11.978475600902099</v>
      </c>
      <c r="AB80">
        <v>9.4595484168631003</v>
      </c>
      <c r="AC80">
        <v>7.67380322320495</v>
      </c>
      <c r="AD80">
        <v>5.8310991958025902</v>
      </c>
      <c r="AE80">
        <v>2.5385264938911698</v>
      </c>
      <c r="AF80">
        <v>3.2888980392262801</v>
      </c>
      <c r="AG80">
        <v>2.7008172214472701</v>
      </c>
      <c r="AH80">
        <v>3.4983017952448501</v>
      </c>
      <c r="AI80">
        <v>3.38005719375594</v>
      </c>
      <c r="AJ80">
        <v>3.21693474456178</v>
      </c>
      <c r="AK80">
        <v>2.3657650383531998</v>
      </c>
      <c r="AL80">
        <v>2.1060104117368401</v>
      </c>
      <c r="AM80">
        <v>1.66087292390915</v>
      </c>
      <c r="AN80">
        <v>1.7781155015197501</v>
      </c>
      <c r="AO80">
        <v>2.00477822790072</v>
      </c>
      <c r="AP80">
        <v>1.22199592668024</v>
      </c>
      <c r="AQ80">
        <v>0.595238095238107</v>
      </c>
      <c r="AR80">
        <v>0.53337778148177295</v>
      </c>
      <c r="AS80">
        <v>1.6994114233603299</v>
      </c>
      <c r="AT80">
        <v>1.6302575806980999</v>
      </c>
      <c r="AU80">
        <v>1.91690728264391</v>
      </c>
      <c r="AV80">
        <v>2.1090737388837502</v>
      </c>
      <c r="AW80">
        <v>2.1348747591518999</v>
      </c>
      <c r="AX80">
        <v>1.73558708119559</v>
      </c>
      <c r="AY80">
        <v>1.6837264500819</v>
      </c>
      <c r="AZ80">
        <v>1.4880735283390401</v>
      </c>
      <c r="BA80">
        <v>2.8139150434845002</v>
      </c>
      <c r="BB80">
        <v>8.80841693173368E-2</v>
      </c>
      <c r="BC80">
        <v>1.5296393822771399</v>
      </c>
      <c r="BD80">
        <v>2.1174868087038399</v>
      </c>
      <c r="BE80">
        <v>1.9556855004407201</v>
      </c>
      <c r="BF80">
        <v>0.863606929999857</v>
      </c>
      <c r="BG80">
        <v>0.50770067278582098</v>
      </c>
      <c r="BH80">
        <v>3.7803733444319899E-2</v>
      </c>
      <c r="BI80">
        <v>0.18333486112381001</v>
      </c>
    </row>
    <row r="81" spans="1:61">
      <c r="A81" t="s">
        <v>218</v>
      </c>
      <c r="B81" t="s">
        <v>219</v>
      </c>
      <c r="C81" t="s">
        <v>610</v>
      </c>
      <c r="D81" t="s">
        <v>611</v>
      </c>
    </row>
    <row r="82" spans="1:61">
      <c r="A82" t="s">
        <v>220</v>
      </c>
      <c r="B82" t="s">
        <v>221</v>
      </c>
      <c r="C82" t="s">
        <v>610</v>
      </c>
      <c r="D82" t="s">
        <v>611</v>
      </c>
    </row>
    <row r="83" spans="1:61">
      <c r="A83" t="s">
        <v>222</v>
      </c>
      <c r="B83" t="s">
        <v>223</v>
      </c>
      <c r="C83" t="s">
        <v>610</v>
      </c>
      <c r="D83" t="s">
        <v>611</v>
      </c>
      <c r="H83">
        <v>7.1583333324999998</v>
      </c>
      <c r="I83">
        <v>3.3284081190083801</v>
      </c>
      <c r="J83">
        <v>2.4384736959587001</v>
      </c>
      <c r="K83">
        <v>3.6441113809683601</v>
      </c>
      <c r="L83">
        <v>1.97774154682605</v>
      </c>
      <c r="M83">
        <v>2.33560405929863</v>
      </c>
      <c r="N83">
        <v>2.97513924739701</v>
      </c>
      <c r="O83">
        <v>3.81266490766708</v>
      </c>
      <c r="P83">
        <v>3.8632608970158602</v>
      </c>
      <c r="Q83">
        <v>3.4870916434791202</v>
      </c>
      <c r="R83">
        <v>6.2071411681431901</v>
      </c>
      <c r="S83">
        <v>12.0728041856622</v>
      </c>
      <c r="T83">
        <v>28.4529426372338</v>
      </c>
      <c r="U83">
        <v>20.171564463971698</v>
      </c>
      <c r="V83">
        <v>13.8525690862843</v>
      </c>
      <c r="W83">
        <v>10.7641690976807</v>
      </c>
      <c r="X83">
        <v>7.9526985375144896</v>
      </c>
      <c r="Y83">
        <v>12.3403592565603</v>
      </c>
      <c r="Z83">
        <v>8.7065021489300403</v>
      </c>
      <c r="AA83">
        <v>16.685796879749201</v>
      </c>
      <c r="AB83">
        <v>10.671936758893301</v>
      </c>
      <c r="AC83">
        <v>5.8571428571428603</v>
      </c>
      <c r="AD83">
        <v>7.3549257759784004</v>
      </c>
      <c r="AE83">
        <v>6.2853551225644404</v>
      </c>
      <c r="AF83">
        <v>-0.94618568894146604</v>
      </c>
      <c r="AG83">
        <v>-8.7761194029850706</v>
      </c>
      <c r="AH83">
        <v>6.74083769633509</v>
      </c>
      <c r="AI83">
        <v>7.7253218884120001</v>
      </c>
      <c r="AJ83">
        <v>-11.6861126920888</v>
      </c>
      <c r="AK83">
        <v>-9.5429133033657099</v>
      </c>
      <c r="AL83">
        <v>0.533746556474054</v>
      </c>
      <c r="AM83">
        <v>36.116245696298598</v>
      </c>
      <c r="AN83">
        <v>9.6465310407960807</v>
      </c>
      <c r="AO83">
        <v>0.68969337728166902</v>
      </c>
      <c r="AP83">
        <v>3.9734500754530302</v>
      </c>
      <c r="AQ83">
        <v>1.4487385429459501</v>
      </c>
      <c r="AR83">
        <v>-1.9366039760361999</v>
      </c>
      <c r="AS83">
        <v>0.50492002583487205</v>
      </c>
      <c r="AT83">
        <v>2.1376205270145801</v>
      </c>
      <c r="AU83">
        <v>3.6682889397137097E-2</v>
      </c>
      <c r="AV83">
        <v>2.2353531355154299</v>
      </c>
      <c r="AW83">
        <v>0.40820530743919198</v>
      </c>
      <c r="AX83">
        <v>3.708333333333</v>
      </c>
      <c r="AY83">
        <v>-1.4094013660098099</v>
      </c>
      <c r="AZ83">
        <v>5.0303188367995704</v>
      </c>
      <c r="BA83">
        <v>5.2643014557528502</v>
      </c>
      <c r="BB83">
        <v>1.8857075457792101</v>
      </c>
      <c r="BC83">
        <v>1.46154402720468</v>
      </c>
      <c r="BD83">
        <v>1.2693432218503899</v>
      </c>
      <c r="BE83">
        <v>2.6617843813815898</v>
      </c>
      <c r="BF83">
        <v>0.480142670964808</v>
      </c>
      <c r="BG83">
        <v>4.6556078913233696</v>
      </c>
      <c r="BH83">
        <v>0.60464252168803601</v>
      </c>
    </row>
    <row r="84" spans="1:61">
      <c r="A84" t="s">
        <v>224</v>
      </c>
      <c r="B84" t="s">
        <v>225</v>
      </c>
      <c r="C84" t="s">
        <v>610</v>
      </c>
      <c r="D84" t="s">
        <v>611</v>
      </c>
      <c r="AH84">
        <v>5.2375951693357798</v>
      </c>
      <c r="AI84">
        <v>6.9726830485220104</v>
      </c>
      <c r="AJ84">
        <v>7.5326492537312904</v>
      </c>
      <c r="AK84">
        <v>4.2615484710475</v>
      </c>
      <c r="AL84">
        <v>2.5065002600103501</v>
      </c>
      <c r="AM84">
        <v>1.97849025974028</v>
      </c>
      <c r="AN84">
        <v>2.65645209431896</v>
      </c>
      <c r="AO84">
        <v>2.48110098856377</v>
      </c>
      <c r="AP84">
        <v>1.7779459050500299</v>
      </c>
      <c r="AQ84">
        <v>1.58892399182308</v>
      </c>
      <c r="AR84">
        <v>1.3354065672734401</v>
      </c>
      <c r="AS84">
        <v>0.78526942864877902</v>
      </c>
      <c r="AT84">
        <v>1.2358946802794399</v>
      </c>
      <c r="AU84">
        <v>1.25619249823067</v>
      </c>
      <c r="AV84">
        <v>1.3629215446444201</v>
      </c>
      <c r="AW84">
        <v>1.3445957593518501</v>
      </c>
      <c r="AX84">
        <v>2.0496683109372902</v>
      </c>
      <c r="AY84">
        <v>2.3335277939828001</v>
      </c>
      <c r="AZ84">
        <v>2.3210359149767998</v>
      </c>
      <c r="BA84">
        <v>3.6134988857048498</v>
      </c>
      <c r="BB84">
        <v>2.16623137194656</v>
      </c>
      <c r="BC84">
        <v>3.28571428571458</v>
      </c>
      <c r="BD84">
        <v>4.4842396447547497</v>
      </c>
      <c r="BE84">
        <v>2.82170974709121</v>
      </c>
      <c r="BF84">
        <v>2.5545466865431701</v>
      </c>
      <c r="BG84">
        <v>1.46019160885392</v>
      </c>
      <c r="BH84">
        <v>5.0020842017188101E-2</v>
      </c>
      <c r="BI84">
        <v>0.64161319890045498</v>
      </c>
    </row>
    <row r="85" spans="1:61">
      <c r="A85" t="s">
        <v>226</v>
      </c>
      <c r="B85" t="s">
        <v>227</v>
      </c>
      <c r="C85" t="s">
        <v>610</v>
      </c>
      <c r="D85" t="s">
        <v>611</v>
      </c>
      <c r="AN85">
        <v>162.71715215037699</v>
      </c>
      <c r="AO85">
        <v>39.357499998714601</v>
      </c>
      <c r="AP85">
        <v>7.0876176294872604</v>
      </c>
      <c r="AQ85">
        <v>3.5668078127876601</v>
      </c>
      <c r="AR85">
        <v>19.192675821889601</v>
      </c>
      <c r="AS85">
        <v>4.0639620138258499</v>
      </c>
      <c r="AT85">
        <v>4.64604442058645</v>
      </c>
      <c r="AU85">
        <v>5.58783730000793</v>
      </c>
      <c r="AV85">
        <v>0.83773453153646604</v>
      </c>
      <c r="AW85">
        <v>5.6563263619113702</v>
      </c>
      <c r="AX85">
        <v>8.2470904311415598</v>
      </c>
      <c r="AY85">
        <v>9.1610600644181392</v>
      </c>
      <c r="AZ85">
        <v>9.2449567051049204</v>
      </c>
      <c r="BA85">
        <v>9.9994157086920392</v>
      </c>
      <c r="BB85">
        <v>1.72751461137912</v>
      </c>
      <c r="BC85">
        <v>7.11017897486101</v>
      </c>
      <c r="BD85">
        <v>8.542933333333</v>
      </c>
      <c r="BE85">
        <v>-0.94365885327098298</v>
      </c>
      <c r="BF85">
        <v>-0.51205841094678906</v>
      </c>
      <c r="BG85">
        <v>3.0688121037954201</v>
      </c>
      <c r="BH85">
        <v>4.00357820695098</v>
      </c>
      <c r="BI85">
        <v>2.1314169055333601</v>
      </c>
    </row>
    <row r="86" spans="1:61">
      <c r="A86" t="s">
        <v>228</v>
      </c>
      <c r="B86" t="s">
        <v>229</v>
      </c>
      <c r="C86" t="s">
        <v>610</v>
      </c>
      <c r="D86" t="s">
        <v>611</v>
      </c>
      <c r="J86">
        <v>26.444784849017399</v>
      </c>
      <c r="K86">
        <v>13.2378854626541</v>
      </c>
      <c r="L86">
        <v>-8.4224858978030106</v>
      </c>
      <c r="M86">
        <v>7.8947368421052504</v>
      </c>
      <c r="N86">
        <v>7.3170731626016101</v>
      </c>
      <c r="O86">
        <v>3.03030303053262</v>
      </c>
      <c r="P86">
        <v>9.5588235374675605</v>
      </c>
      <c r="Q86">
        <v>10.067114093959701</v>
      </c>
      <c r="R86">
        <v>17.682926823170799</v>
      </c>
      <c r="S86">
        <v>18.134715026846301</v>
      </c>
      <c r="T86">
        <v>29.824561404816901</v>
      </c>
      <c r="U86">
        <v>56.0810810829757</v>
      </c>
      <c r="V86">
        <v>116.450216453639</v>
      </c>
      <c r="W86">
        <v>73.091666667342594</v>
      </c>
      <c r="X86">
        <v>54.441288334561797</v>
      </c>
      <c r="Y86">
        <v>50.0701393436362</v>
      </c>
      <c r="Z86">
        <v>116.503603996541</v>
      </c>
      <c r="AA86">
        <v>22.295566408089499</v>
      </c>
      <c r="AB86">
        <v>122.87451457259201</v>
      </c>
      <c r="AC86">
        <v>39.665313794726501</v>
      </c>
      <c r="AD86">
        <v>10.3054406698297</v>
      </c>
      <c r="AE86">
        <v>24.5654160765001</v>
      </c>
      <c r="AF86">
        <v>39.815067877536201</v>
      </c>
      <c r="AG86">
        <v>31.3592676264769</v>
      </c>
      <c r="AH86">
        <v>25.2236920295822</v>
      </c>
      <c r="AI86">
        <v>37.259066485567402</v>
      </c>
      <c r="AJ86">
        <v>18.031439008984702</v>
      </c>
      <c r="AK86">
        <v>10.0561167448842</v>
      </c>
      <c r="AL86">
        <v>24.959842474249701</v>
      </c>
      <c r="AM86">
        <v>24.870255436957599</v>
      </c>
      <c r="AN86">
        <v>59.461553699144901</v>
      </c>
      <c r="AO86">
        <v>46.561019676227701</v>
      </c>
      <c r="AP86">
        <v>27.885208640753198</v>
      </c>
      <c r="AQ86">
        <v>14.624166666667</v>
      </c>
      <c r="AR86">
        <v>12.4086689107151</v>
      </c>
      <c r="AS86">
        <v>25.193219374324698</v>
      </c>
      <c r="AT86">
        <v>32.905408896006897</v>
      </c>
      <c r="AU86">
        <v>14.816240063747699</v>
      </c>
      <c r="AV86">
        <v>26.674949726117202</v>
      </c>
      <c r="AW86">
        <v>12.6245740629384</v>
      </c>
      <c r="AX86">
        <v>15.1181857227945</v>
      </c>
      <c r="AY86">
        <v>10.9151699672042</v>
      </c>
      <c r="AZ86">
        <v>10.7327280704715</v>
      </c>
      <c r="BA86">
        <v>16.5221433143345</v>
      </c>
      <c r="BB86">
        <v>19.250714430515401</v>
      </c>
      <c r="BC86">
        <v>10.707568121871001</v>
      </c>
      <c r="BD86">
        <v>8.7268368312338307</v>
      </c>
      <c r="BE86">
        <v>9.1607783108048793</v>
      </c>
      <c r="BF86">
        <v>11.608333333333</v>
      </c>
      <c r="BG86">
        <v>15.493168072874299</v>
      </c>
      <c r="BH86">
        <v>17.145073700543001</v>
      </c>
      <c r="BI86">
        <v>17.473923841059602</v>
      </c>
    </row>
    <row r="87" spans="1:61">
      <c r="A87" t="s">
        <v>230</v>
      </c>
      <c r="B87" t="s">
        <v>231</v>
      </c>
      <c r="C87" t="s">
        <v>610</v>
      </c>
      <c r="D87" t="s">
        <v>611</v>
      </c>
    </row>
    <row r="88" spans="1:61">
      <c r="A88" t="s">
        <v>232</v>
      </c>
      <c r="B88" t="s">
        <v>233</v>
      </c>
      <c r="C88" t="s">
        <v>610</v>
      </c>
      <c r="D88" t="s">
        <v>611</v>
      </c>
      <c r="AX88">
        <v>31.373302587753301</v>
      </c>
      <c r="AY88">
        <v>34.695270599707399</v>
      </c>
      <c r="AZ88">
        <v>22.844421921378199</v>
      </c>
      <c r="BA88">
        <v>18.384064590270199</v>
      </c>
      <c r="BB88">
        <v>4.6843886897649396</v>
      </c>
      <c r="BC88">
        <v>15.4619810737554</v>
      </c>
      <c r="BD88">
        <v>21.3504664236733</v>
      </c>
      <c r="BE88">
        <v>15.224557483388301</v>
      </c>
      <c r="BF88">
        <v>11.8884237720548</v>
      </c>
      <c r="BG88">
        <v>9.7139773340529008</v>
      </c>
      <c r="BH88">
        <v>8.1519697341335604</v>
      </c>
      <c r="BI88">
        <v>8.1298771589738106</v>
      </c>
    </row>
    <row r="89" spans="1:61">
      <c r="A89" t="s">
        <v>234</v>
      </c>
      <c r="B89" t="s">
        <v>235</v>
      </c>
      <c r="C89" t="s">
        <v>610</v>
      </c>
      <c r="D89" t="s">
        <v>611</v>
      </c>
      <c r="G89">
        <v>1.7876178761052099</v>
      </c>
      <c r="H89">
        <v>4.6161282529873002</v>
      </c>
      <c r="I89">
        <v>-4.5356537812370101</v>
      </c>
      <c r="J89">
        <v>1.2180366216885601</v>
      </c>
      <c r="K89">
        <v>0.23908192532839401</v>
      </c>
      <c r="L89">
        <v>1.40721895381687</v>
      </c>
      <c r="M89">
        <v>4.1787534301287801</v>
      </c>
      <c r="N89">
        <v>5.0120409388402303</v>
      </c>
      <c r="O89">
        <v>-1.9850938796200699</v>
      </c>
      <c r="P89">
        <v>3.05622578044995</v>
      </c>
      <c r="Q89">
        <v>8.6981199007942909</v>
      </c>
      <c r="R89">
        <v>6.9186084458902304</v>
      </c>
      <c r="S89">
        <v>9.2363103596685505</v>
      </c>
      <c r="T89">
        <v>25.924999999499999</v>
      </c>
      <c r="U89">
        <v>17.027331083252001</v>
      </c>
      <c r="V89">
        <v>12.389730830128499</v>
      </c>
      <c r="W89">
        <v>8.8553459121409208</v>
      </c>
      <c r="X89">
        <v>6.1289577073428996</v>
      </c>
      <c r="Y89">
        <v>6.8246156524779202</v>
      </c>
      <c r="Z89">
        <v>5.9442270061445504</v>
      </c>
      <c r="AA89">
        <v>10.855845455308801</v>
      </c>
      <c r="AB89">
        <v>10.6363036761385</v>
      </c>
      <c r="AC89">
        <v>22.098459414532201</v>
      </c>
      <c r="AD89">
        <v>18.3198848742731</v>
      </c>
      <c r="AE89">
        <v>56.560172013504399</v>
      </c>
      <c r="AF89">
        <v>23.5291669556944</v>
      </c>
      <c r="AG89">
        <v>11.690586887676</v>
      </c>
      <c r="AH89">
        <v>8.2750160875160592</v>
      </c>
      <c r="AI89">
        <v>12.1677841130695</v>
      </c>
      <c r="AJ89">
        <v>8.6423432597342291</v>
      </c>
      <c r="AK89">
        <v>9.4865425061718298</v>
      </c>
      <c r="AL89">
        <v>6.4638042275384597</v>
      </c>
      <c r="AM89">
        <v>1.71020632305641</v>
      </c>
      <c r="AN89">
        <v>6.9809744183054203</v>
      </c>
      <c r="AO89">
        <v>1.09948870771025</v>
      </c>
      <c r="AP89">
        <v>2.7812279002323601</v>
      </c>
      <c r="AQ89">
        <v>1.1141884117471299</v>
      </c>
      <c r="AR89">
        <v>3.8123720536600398</v>
      </c>
      <c r="AS89">
        <v>0.84496956677385604</v>
      </c>
      <c r="AT89">
        <v>4.4925960923974904</v>
      </c>
      <c r="AU89">
        <v>8.6091247438631893</v>
      </c>
      <c r="AV89">
        <v>17.032866543198899</v>
      </c>
      <c r="AW89">
        <v>14.206743284556801</v>
      </c>
      <c r="AX89">
        <v>4.8386217754315703</v>
      </c>
      <c r="AY89">
        <v>2.05650342526895</v>
      </c>
      <c r="AZ89">
        <v>5.3691347370881104</v>
      </c>
      <c r="BA89">
        <v>4.4436549102964404</v>
      </c>
      <c r="BB89">
        <v>4.5615815474280099</v>
      </c>
      <c r="BC89">
        <v>5.04893657556888</v>
      </c>
      <c r="BD89">
        <v>4.7964849786526402</v>
      </c>
      <c r="BE89">
        <v>4.2545347754640197</v>
      </c>
      <c r="BF89">
        <v>5.6997302966736498</v>
      </c>
      <c r="BG89">
        <v>5.9473749217504999</v>
      </c>
      <c r="BH89">
        <v>6.80872114823348</v>
      </c>
    </row>
    <row r="90" spans="1:61">
      <c r="A90" t="s">
        <v>236</v>
      </c>
      <c r="B90" t="s">
        <v>237</v>
      </c>
      <c r="C90" t="s">
        <v>610</v>
      </c>
      <c r="D90" t="s">
        <v>611</v>
      </c>
      <c r="AG90">
        <v>60.281782633354297</v>
      </c>
      <c r="AH90">
        <v>80.788140643623294</v>
      </c>
      <c r="AI90">
        <v>33.0019778318023</v>
      </c>
      <c r="AJ90">
        <v>57.595284750566499</v>
      </c>
      <c r="AK90">
        <v>69.583636399379301</v>
      </c>
      <c r="AL90">
        <v>48.108166068706304</v>
      </c>
      <c r="AM90">
        <v>15.1763474313444</v>
      </c>
      <c r="AN90">
        <v>45.365308362185701</v>
      </c>
      <c r="AO90">
        <v>50.734054961211697</v>
      </c>
      <c r="AP90">
        <v>49.1009235769532</v>
      </c>
      <c r="AQ90">
        <v>8.0137551896560293</v>
      </c>
      <c r="AR90">
        <v>-2.0863051322353199</v>
      </c>
      <c r="AS90">
        <v>8.6363209493028297</v>
      </c>
      <c r="AT90">
        <v>3.3481226552710899</v>
      </c>
      <c r="AU90">
        <v>3.30012175283747</v>
      </c>
      <c r="AV90">
        <v>-3.5025855110342801</v>
      </c>
      <c r="AW90">
        <v>0.88330269693097796</v>
      </c>
      <c r="AX90">
        <v>3.3291992280285498</v>
      </c>
      <c r="AY90">
        <v>1.9547371762891499</v>
      </c>
      <c r="AZ90">
        <v>4.6174377224199503</v>
      </c>
      <c r="BA90">
        <v>10.460073135470701</v>
      </c>
      <c r="BB90">
        <v>-1.6513973362077199</v>
      </c>
      <c r="BC90">
        <v>2.51785140171698</v>
      </c>
      <c r="BD90">
        <v>5.0461022632017496</v>
      </c>
      <c r="BE90">
        <v>2.1305458027449999</v>
      </c>
      <c r="BF90">
        <v>1.2071255566840999</v>
      </c>
      <c r="BG90">
        <v>-1.50924460570439</v>
      </c>
      <c r="BH90">
        <v>1.40460887286376</v>
      </c>
      <c r="BI90">
        <v>1.6943388059240001</v>
      </c>
    </row>
    <row r="91" spans="1:61">
      <c r="A91" t="s">
        <v>238</v>
      </c>
      <c r="B91" t="s">
        <v>239</v>
      </c>
      <c r="C91" t="s">
        <v>610</v>
      </c>
      <c r="D91" t="s">
        <v>611</v>
      </c>
      <c r="AE91">
        <v>-17.640424092037001</v>
      </c>
      <c r="AF91">
        <v>-13.1744727471927</v>
      </c>
      <c r="AG91">
        <v>2.52365930599368</v>
      </c>
      <c r="AH91">
        <v>6.1661538461538603</v>
      </c>
      <c r="AI91">
        <v>0.85787155112451796</v>
      </c>
      <c r="AJ91">
        <v>-3.4252873563217801</v>
      </c>
      <c r="AK91">
        <v>-4.2787431563914202</v>
      </c>
      <c r="AL91">
        <v>5.4522847373329002</v>
      </c>
      <c r="AM91">
        <v>31.8410168416384</v>
      </c>
      <c r="AN91">
        <v>19.872434948347198</v>
      </c>
      <c r="AO91">
        <v>4.5407277154022996</v>
      </c>
      <c r="AP91">
        <v>3.0165054069436699</v>
      </c>
      <c r="AQ91">
        <v>7.9357106981416399</v>
      </c>
      <c r="AR91">
        <v>0.37226617031177001</v>
      </c>
      <c r="AS91">
        <v>4.8022888690140402</v>
      </c>
      <c r="AT91">
        <v>8.8253892585497802</v>
      </c>
      <c r="AU91">
        <v>7.5924784983323201</v>
      </c>
      <c r="AV91">
        <v>7.32354399351801</v>
      </c>
      <c r="AW91">
        <v>4.2196878709484196</v>
      </c>
      <c r="AX91">
        <v>5.6316335135761504</v>
      </c>
      <c r="AY91">
        <v>4.4158998416955404</v>
      </c>
      <c r="AZ91">
        <v>2.8037383177569901</v>
      </c>
      <c r="BA91">
        <v>6.5517669118453901</v>
      </c>
      <c r="BB91">
        <v>4.6910656774738104</v>
      </c>
      <c r="BC91">
        <v>7.7891654799118104</v>
      </c>
      <c r="BD91">
        <v>4.8053892215568696</v>
      </c>
      <c r="BE91">
        <v>3.6566204827881998</v>
      </c>
      <c r="BF91">
        <v>2.9488769463965698</v>
      </c>
      <c r="BG91">
        <v>4.3099986614911199</v>
      </c>
      <c r="BH91">
        <v>1.6681637366867299</v>
      </c>
    </row>
    <row r="92" spans="1:61">
      <c r="A92" t="s">
        <v>240</v>
      </c>
      <c r="B92" t="s">
        <v>241</v>
      </c>
      <c r="C92" t="s">
        <v>610</v>
      </c>
      <c r="D92" t="s">
        <v>611</v>
      </c>
      <c r="E92">
        <v>1.58940397335062</v>
      </c>
      <c r="F92">
        <v>1.81714471986043</v>
      </c>
      <c r="G92">
        <v>-0.32813125274177302</v>
      </c>
      <c r="H92">
        <v>2.9629034850031202</v>
      </c>
      <c r="I92">
        <v>0.88122904172666205</v>
      </c>
      <c r="J92">
        <v>2.9916512057912401</v>
      </c>
      <c r="K92">
        <v>5.00637994455486</v>
      </c>
      <c r="L92">
        <v>1.7298070047235501</v>
      </c>
      <c r="M92">
        <v>0.33024170868674102</v>
      </c>
      <c r="N92">
        <v>2.46515862485293</v>
      </c>
      <c r="O92">
        <v>3.1918529150581199</v>
      </c>
      <c r="P92">
        <v>3.07518005990535</v>
      </c>
      <c r="Q92">
        <v>4.2916893982776401</v>
      </c>
      <c r="R92">
        <v>15.5100261551547</v>
      </c>
      <c r="S92">
        <v>26.8699524489654</v>
      </c>
      <c r="T92">
        <v>13.366666666</v>
      </c>
      <c r="U92">
        <v>13.312261099828399</v>
      </c>
      <c r="V92">
        <v>12.1699643203929</v>
      </c>
      <c r="W92">
        <v>12.532531374942099</v>
      </c>
      <c r="X92">
        <v>19.046150683633801</v>
      </c>
      <c r="Y92">
        <v>24.8748057329578</v>
      </c>
      <c r="Z92">
        <v>24.458964253715099</v>
      </c>
      <c r="AA92">
        <v>20.918984280028202</v>
      </c>
      <c r="AB92">
        <v>20.241666666583999</v>
      </c>
      <c r="AC92">
        <v>18.448956961833499</v>
      </c>
      <c r="AD92">
        <v>19.3025569013611</v>
      </c>
      <c r="AE92">
        <v>23.021088769169999</v>
      </c>
      <c r="AF92">
        <v>16.384946579678399</v>
      </c>
      <c r="AG92">
        <v>13.5267520723439</v>
      </c>
      <c r="AH92">
        <v>13.7</v>
      </c>
      <c r="AI92">
        <v>20.404573438874198</v>
      </c>
      <c r="AJ92">
        <v>19.472851229607699</v>
      </c>
      <c r="AK92">
        <v>15.8658990166608</v>
      </c>
      <c r="AL92">
        <v>14.4144936458381</v>
      </c>
      <c r="AM92">
        <v>10.9227871939735</v>
      </c>
      <c r="AN92">
        <v>8.93705710712835</v>
      </c>
      <c r="AO92">
        <v>8.1962194841967904</v>
      </c>
      <c r="AP92">
        <v>5.5389729806193104</v>
      </c>
      <c r="AQ92">
        <v>4.7662255873894699</v>
      </c>
      <c r="AR92">
        <v>2.6367827288973502</v>
      </c>
      <c r="AS92">
        <v>3.1660825211692001</v>
      </c>
      <c r="AT92">
        <v>3.3739664097614299</v>
      </c>
      <c r="AU92">
        <v>3.6293629360648199</v>
      </c>
      <c r="AV92">
        <v>3.53065079089416</v>
      </c>
      <c r="AW92">
        <v>2.8988479695273801</v>
      </c>
      <c r="AX92">
        <v>3.5450730501112102</v>
      </c>
      <c r="AY92">
        <v>3.1959459698068202</v>
      </c>
      <c r="AZ92">
        <v>2.8950010204729</v>
      </c>
      <c r="BA92">
        <v>4.1527963595847801</v>
      </c>
      <c r="BB92">
        <v>1.21007395627583</v>
      </c>
      <c r="BC92">
        <v>4.7129815763518002</v>
      </c>
      <c r="BD92">
        <v>3.3298701736346898</v>
      </c>
      <c r="BE92">
        <v>1.5015197945296901</v>
      </c>
      <c r="BF92">
        <v>-0.92127191805508102</v>
      </c>
      <c r="BG92">
        <v>-1.3122424106752899</v>
      </c>
      <c r="BH92">
        <v>-1.7359023656674</v>
      </c>
      <c r="BI92">
        <v>-0.82556135412529197</v>
      </c>
    </row>
    <row r="93" spans="1:61">
      <c r="A93" t="s">
        <v>242</v>
      </c>
      <c r="B93" t="s">
        <v>243</v>
      </c>
      <c r="C93" t="s">
        <v>610</v>
      </c>
      <c r="D93" t="s">
        <v>611</v>
      </c>
      <c r="V93">
        <v>18.456883509833599</v>
      </c>
      <c r="W93">
        <v>18.1353767560664</v>
      </c>
      <c r="X93">
        <v>20.882882882883301</v>
      </c>
      <c r="Y93">
        <v>21.821433894768202</v>
      </c>
      <c r="Z93">
        <v>18.787470940902399</v>
      </c>
      <c r="AA93">
        <v>7.8127414121648098</v>
      </c>
      <c r="AB93">
        <v>6.0953472819335097</v>
      </c>
      <c r="AC93">
        <v>5.6596127870328798</v>
      </c>
      <c r="AD93">
        <v>2.5013849235097898</v>
      </c>
      <c r="AE93">
        <v>0.55707990355051096</v>
      </c>
      <c r="AF93">
        <v>-0.87233338845740604</v>
      </c>
      <c r="AG93">
        <v>4</v>
      </c>
      <c r="AH93">
        <v>5.59294871794906</v>
      </c>
      <c r="AI93">
        <v>2.7242373653051701</v>
      </c>
      <c r="AJ93">
        <v>2.6446036788068401</v>
      </c>
      <c r="AK93">
        <v>3.77833753148614</v>
      </c>
      <c r="AL93">
        <v>2.80859916782244</v>
      </c>
      <c r="AM93">
        <v>3.7706576728496399</v>
      </c>
      <c r="AN93">
        <v>1.86882475298989</v>
      </c>
      <c r="AO93">
        <v>2.03235172127772</v>
      </c>
      <c r="AP93">
        <v>1.2445278298934199</v>
      </c>
      <c r="AQ93">
        <v>1.3776933038950201</v>
      </c>
      <c r="AR93">
        <v>0.57742763867709801</v>
      </c>
      <c r="AS93">
        <v>2.1818181818181599</v>
      </c>
      <c r="AT93">
        <v>3.1409930520254501</v>
      </c>
      <c r="AU93">
        <v>-0.428006933548368</v>
      </c>
      <c r="AV93">
        <v>2.2300876194247898</v>
      </c>
      <c r="AW93">
        <v>2.2250199743360102</v>
      </c>
      <c r="AX93">
        <v>3.5250185527288802</v>
      </c>
      <c r="AY93">
        <v>4.25604929421789</v>
      </c>
      <c r="AZ93">
        <v>3.8606706068227998</v>
      </c>
      <c r="BA93">
        <v>8.0322557926617506</v>
      </c>
      <c r="BB93">
        <v>-0.30900616056587499</v>
      </c>
      <c r="BC93">
        <v>3.4365090594342198</v>
      </c>
      <c r="BD93">
        <v>3.0334728033466298</v>
      </c>
      <c r="BE93">
        <v>2.4107770402186799</v>
      </c>
      <c r="BF93">
        <v>-4.4228554869799402E-2</v>
      </c>
      <c r="BG93">
        <v>-0.94675729903372696</v>
      </c>
      <c r="BH93">
        <v>-0.62154376992828497</v>
      </c>
    </row>
    <row r="94" spans="1:61">
      <c r="A94" t="s">
        <v>244</v>
      </c>
      <c r="B94" t="s">
        <v>245</v>
      </c>
      <c r="C94" t="s">
        <v>610</v>
      </c>
      <c r="D94" t="s">
        <v>611</v>
      </c>
    </row>
    <row r="95" spans="1:61">
      <c r="A95" t="s">
        <v>246</v>
      </c>
      <c r="B95" t="s">
        <v>247</v>
      </c>
      <c r="C95" t="s">
        <v>610</v>
      </c>
      <c r="D95" t="s">
        <v>611</v>
      </c>
      <c r="E95">
        <v>-1.1906931534601199</v>
      </c>
      <c r="F95">
        <v>-0.55333538272635596</v>
      </c>
      <c r="G95">
        <v>2.05255023209669</v>
      </c>
      <c r="H95">
        <v>0.15145089937640099</v>
      </c>
      <c r="I95">
        <v>-0.19356399703674601</v>
      </c>
      <c r="J95">
        <v>-0.80000000000340898</v>
      </c>
      <c r="K95">
        <v>0.68426197446483605</v>
      </c>
      <c r="L95">
        <v>0.48543689344922503</v>
      </c>
      <c r="M95">
        <v>1.9263285023007599</v>
      </c>
      <c r="N95">
        <v>2.09728064471537</v>
      </c>
      <c r="O95">
        <v>2.3443393488143198</v>
      </c>
      <c r="P95">
        <v>-0.45359188076384499</v>
      </c>
      <c r="Q95">
        <v>0.52970325232318805</v>
      </c>
      <c r="R95">
        <v>13.7960339945021</v>
      </c>
      <c r="S95">
        <v>16.494896689013199</v>
      </c>
      <c r="T95">
        <v>13.159244379858199</v>
      </c>
      <c r="U95">
        <v>10.72499999925</v>
      </c>
      <c r="V95">
        <v>12.3245796861</v>
      </c>
      <c r="W95">
        <v>8.2879762495769995</v>
      </c>
      <c r="X95">
        <v>11.3433858811607</v>
      </c>
      <c r="Y95">
        <v>10.823843233541099</v>
      </c>
      <c r="Z95">
        <v>11.4330679503504</v>
      </c>
      <c r="AA95">
        <v>0.30738556143703999</v>
      </c>
      <c r="AB95">
        <v>4.5386781513326104</v>
      </c>
      <c r="AC95">
        <v>3.4067501183779099</v>
      </c>
      <c r="AD95">
        <v>18.686791297123801</v>
      </c>
      <c r="AE95">
        <v>36.931121296501601</v>
      </c>
      <c r="AF95">
        <v>12.3232132755042</v>
      </c>
      <c r="AG95">
        <v>10.832703768991699</v>
      </c>
      <c r="AH95">
        <v>11.3871321997959</v>
      </c>
      <c r="AI95">
        <v>41.221867138097203</v>
      </c>
      <c r="AJ95">
        <v>33.166421916753201</v>
      </c>
      <c r="AK95">
        <v>10.0459179984091</v>
      </c>
      <c r="AL95">
        <v>11.8196901746258</v>
      </c>
      <c r="AM95">
        <v>10.855321149438801</v>
      </c>
      <c r="AN95">
        <v>8.4114131227056905</v>
      </c>
      <c r="AO95">
        <v>11.056916532198899</v>
      </c>
      <c r="AP95">
        <v>9.2329029488491905</v>
      </c>
      <c r="AQ95">
        <v>6.6134607051805601</v>
      </c>
      <c r="AR95">
        <v>5.2136105860112796</v>
      </c>
      <c r="AS95">
        <v>5.9775773473714402</v>
      </c>
      <c r="AT95">
        <v>7.2858736661013799</v>
      </c>
      <c r="AU95">
        <v>8.1326305428104497</v>
      </c>
      <c r="AV95">
        <v>5.6034767543447099</v>
      </c>
      <c r="AW95">
        <v>7.5786224730973304</v>
      </c>
      <c r="AX95">
        <v>9.1086498571921304</v>
      </c>
      <c r="AY95">
        <v>6.5608528279540703</v>
      </c>
      <c r="AZ95">
        <v>6.8216175359030196</v>
      </c>
      <c r="BA95">
        <v>11.3557611263155</v>
      </c>
      <c r="BB95">
        <v>1.85910254733008</v>
      </c>
      <c r="BC95">
        <v>3.8595090983318898</v>
      </c>
      <c r="BD95">
        <v>6.2153417631224004</v>
      </c>
      <c r="BE95">
        <v>3.7825002398541701</v>
      </c>
      <c r="BF95">
        <v>4.3433713127948304</v>
      </c>
      <c r="BG95">
        <v>3.4183616966302499</v>
      </c>
      <c r="BH95">
        <v>2.3887203283951899</v>
      </c>
      <c r="BI95">
        <v>4.4484419994285496</v>
      </c>
    </row>
    <row r="96" spans="1:61">
      <c r="A96" t="s">
        <v>248</v>
      </c>
      <c r="B96" t="s">
        <v>249</v>
      </c>
      <c r="C96" t="s">
        <v>610</v>
      </c>
      <c r="D96" t="s">
        <v>611</v>
      </c>
    </row>
    <row r="97" spans="1:61">
      <c r="A97" t="s">
        <v>250</v>
      </c>
      <c r="B97" t="s">
        <v>251</v>
      </c>
      <c r="C97" t="s">
        <v>610</v>
      </c>
      <c r="D97" t="s">
        <v>611</v>
      </c>
      <c r="AN97">
        <v>12.210526315789499</v>
      </c>
      <c r="AO97">
        <v>7.09471197276046</v>
      </c>
      <c r="AP97">
        <v>3.5556709057879901</v>
      </c>
      <c r="AQ97">
        <v>4.5864661654135297</v>
      </c>
      <c r="AR97">
        <v>7.5382193985140198</v>
      </c>
      <c r="AS97">
        <v>6.1485433302486499</v>
      </c>
      <c r="AT97">
        <v>2.6274131420332401</v>
      </c>
      <c r="AU97">
        <v>5.3410152137741296</v>
      </c>
      <c r="AV97">
        <v>5.9809781406647904</v>
      </c>
      <c r="AW97">
        <v>4.6684662236988599</v>
      </c>
      <c r="AX97">
        <v>6.9255430389015</v>
      </c>
      <c r="AY97">
        <v>6.5785726678379897</v>
      </c>
      <c r="AZ97">
        <v>12.304426418229101</v>
      </c>
      <c r="BA97">
        <v>8.1004623995795306</v>
      </c>
      <c r="BB97">
        <v>2.9133584284946101</v>
      </c>
      <c r="BC97">
        <v>2.0866666666669902</v>
      </c>
      <c r="BD97">
        <v>4.9777356370694701</v>
      </c>
      <c r="BE97">
        <v>2.3919352131234999</v>
      </c>
      <c r="BF97">
        <v>1.83245059434774</v>
      </c>
      <c r="BG97">
        <v>0.92076972435137205</v>
      </c>
      <c r="BH97">
        <v>-0.95739681981132796</v>
      </c>
    </row>
    <row r="98" spans="1:61">
      <c r="A98" t="s">
        <v>252</v>
      </c>
      <c r="B98" t="s">
        <v>253</v>
      </c>
      <c r="C98" t="s">
        <v>610</v>
      </c>
      <c r="D98" t="s">
        <v>611</v>
      </c>
      <c r="Y98">
        <v>13.5093703292918</v>
      </c>
      <c r="Z98">
        <v>11.650673165656951</v>
      </c>
      <c r="AA98">
        <v>9.3570502130408606</v>
      </c>
      <c r="AB98">
        <v>6.9073083778966202</v>
      </c>
      <c r="AC98">
        <v>5.9919511104843899</v>
      </c>
      <c r="AD98">
        <v>4.6286940485290646</v>
      </c>
      <c r="AE98">
        <v>2.8250000000000002</v>
      </c>
      <c r="AF98">
        <v>3.6919606852928299</v>
      </c>
      <c r="AG98">
        <v>4.4763014332112849</v>
      </c>
      <c r="AH98">
        <v>5.0824888078980255</v>
      </c>
      <c r="AI98">
        <v>5.3883480480862644</v>
      </c>
      <c r="AJ98">
        <v>4.9481927497961546</v>
      </c>
      <c r="AK98">
        <v>3.5600643083590002</v>
      </c>
      <c r="AL98">
        <v>3.6258055378517202</v>
      </c>
      <c r="AM98">
        <v>2.7445526193787799</v>
      </c>
      <c r="AN98">
        <v>2.9568002509262801</v>
      </c>
      <c r="AO98">
        <v>2.48110098856377</v>
      </c>
      <c r="AP98">
        <v>2.1957913998170202</v>
      </c>
      <c r="AQ98">
        <v>1.8694885361554101</v>
      </c>
      <c r="AR98">
        <v>1.6952360450658599</v>
      </c>
      <c r="AS98">
        <v>2.5966159567496803</v>
      </c>
      <c r="AT98">
        <v>2.5662389601732798</v>
      </c>
      <c r="AU98">
        <v>2.0740761740025899</v>
      </c>
      <c r="AV98">
        <v>2.0648395721919801</v>
      </c>
      <c r="AW98">
        <v>2.19487340283768</v>
      </c>
      <c r="AX98">
        <v>2.47745439639271</v>
      </c>
      <c r="AY98">
        <v>2.49587493124884</v>
      </c>
      <c r="AZ98">
        <v>2.5348468711847798</v>
      </c>
      <c r="BA98">
        <v>4.48944420508401</v>
      </c>
      <c r="BB98">
        <v>1.1758625145367501</v>
      </c>
      <c r="BC98">
        <v>1.96188468334621</v>
      </c>
      <c r="BD98">
        <v>3.4097958756570801</v>
      </c>
      <c r="BE98">
        <v>2.5982976425617701</v>
      </c>
      <c r="BF98">
        <v>1.4347266024071501</v>
      </c>
      <c r="BG98">
        <v>0.90679703516765697</v>
      </c>
      <c r="BH98">
        <v>0.34478243791715701</v>
      </c>
      <c r="BI98">
        <v>0.40104151078890998</v>
      </c>
    </row>
    <row r="99" spans="1:61">
      <c r="A99" t="s">
        <v>254</v>
      </c>
      <c r="B99" t="s">
        <v>255</v>
      </c>
      <c r="C99" t="s">
        <v>610</v>
      </c>
      <c r="D99" t="s">
        <v>611</v>
      </c>
      <c r="AA99">
        <v>11.0876451953537</v>
      </c>
      <c r="AB99">
        <v>9.8859315589353702</v>
      </c>
      <c r="AC99">
        <v>8.6505190311418598</v>
      </c>
      <c r="AD99">
        <v>3.5031847133758101</v>
      </c>
      <c r="AE99">
        <v>3.3846153846153801</v>
      </c>
      <c r="AF99">
        <v>5.6547619047619202</v>
      </c>
      <c r="AG99">
        <v>7.8873239436619498</v>
      </c>
      <c r="AH99">
        <v>10.182767624020901</v>
      </c>
      <c r="AI99">
        <v>10.4265402843602</v>
      </c>
      <c r="AJ99">
        <v>11.158798283261801</v>
      </c>
      <c r="AK99">
        <v>9.6525096525096696</v>
      </c>
      <c r="AL99">
        <v>8.8028169014084394</v>
      </c>
      <c r="AM99">
        <v>8.7378640776699097</v>
      </c>
      <c r="AN99">
        <v>9.0773809523809703</v>
      </c>
      <c r="AO99">
        <v>6.27557980900409</v>
      </c>
      <c r="AP99">
        <v>5.7766367137355701</v>
      </c>
      <c r="AQ99">
        <v>2.9126213592232801</v>
      </c>
      <c r="AR99">
        <v>-4.00943396226414</v>
      </c>
      <c r="AS99">
        <v>-3.6855036855036798</v>
      </c>
      <c r="AT99">
        <v>-1.65816326530614</v>
      </c>
      <c r="AU99">
        <v>-2.9831387808041501</v>
      </c>
      <c r="AV99">
        <v>-2.6737967914438499</v>
      </c>
      <c r="AW99">
        <v>-0.27472527472528702</v>
      </c>
      <c r="AX99">
        <v>0.82644628099175699</v>
      </c>
      <c r="AY99">
        <v>2.0491803278688501</v>
      </c>
      <c r="AZ99">
        <v>2.0080321285140501</v>
      </c>
      <c r="BA99">
        <v>4.3307086614173196</v>
      </c>
      <c r="BB99">
        <v>0.62893081761007696</v>
      </c>
      <c r="BC99">
        <v>2.2499999999999898</v>
      </c>
      <c r="BD99">
        <v>5.25672371638142</v>
      </c>
      <c r="BE99">
        <v>4.0650406504065</v>
      </c>
      <c r="BF99">
        <v>4.3526785714285703</v>
      </c>
      <c r="BG99">
        <v>4.4919786096256704</v>
      </c>
      <c r="BH99">
        <v>2.9682702149437099</v>
      </c>
      <c r="BI99">
        <v>2.3856858846918398</v>
      </c>
    </row>
    <row r="100" spans="1:61">
      <c r="A100" t="s">
        <v>256</v>
      </c>
      <c r="B100" t="s">
        <v>257</v>
      </c>
      <c r="C100" t="s">
        <v>610</v>
      </c>
      <c r="D100" t="s">
        <v>611</v>
      </c>
      <c r="E100">
        <v>-1.74623815710731</v>
      </c>
      <c r="F100">
        <v>1.5629923739268801</v>
      </c>
      <c r="G100">
        <v>1.0921501708402199</v>
      </c>
      <c r="H100">
        <v>3.0814560186724802</v>
      </c>
      <c r="I100">
        <v>4.4721014708073703</v>
      </c>
      <c r="J100">
        <v>3.1862745099873799</v>
      </c>
      <c r="K100">
        <v>1.78423465718763</v>
      </c>
      <c r="L100">
        <v>2.09184098667289</v>
      </c>
      <c r="M100">
        <v>1.86122448972122</v>
      </c>
      <c r="N100">
        <v>1.2582144573710099</v>
      </c>
      <c r="O100">
        <v>2.8808864266094099</v>
      </c>
      <c r="P100">
        <v>2.2232479422376801</v>
      </c>
      <c r="Q100">
        <v>3.6122817579934301</v>
      </c>
      <c r="R100">
        <v>5.1932016269110699</v>
      </c>
      <c r="S100">
        <v>12.8495477454188</v>
      </c>
      <c r="T100">
        <v>8.3761625062972005</v>
      </c>
      <c r="U100">
        <v>4.8834189579091101</v>
      </c>
      <c r="V100">
        <v>8.4347077189511701</v>
      </c>
      <c r="W100">
        <v>5.7483246461824198</v>
      </c>
      <c r="X100">
        <v>12.135355892605901</v>
      </c>
      <c r="Y100">
        <v>18.061543035595601</v>
      </c>
      <c r="Z100">
        <v>9.4056912614249697</v>
      </c>
      <c r="AA100">
        <v>8.9826217061689295</v>
      </c>
      <c r="AB100">
        <v>8.2528116584825106</v>
      </c>
      <c r="AC100">
        <v>4.7263681592039903</v>
      </c>
      <c r="AD100">
        <v>3.3626752360860599</v>
      </c>
      <c r="AE100">
        <v>4.3527238320755597</v>
      </c>
      <c r="AF100">
        <v>2.4871540222389998</v>
      </c>
      <c r="AG100">
        <v>4.4912576364017802</v>
      </c>
      <c r="AH100">
        <v>9.8504092576910498</v>
      </c>
      <c r="AI100">
        <v>23.3225664366466</v>
      </c>
      <c r="AJ100">
        <v>33.972260253586697</v>
      </c>
      <c r="AK100">
        <v>8.7598862525547503</v>
      </c>
      <c r="AL100">
        <v>10.7486467163722</v>
      </c>
      <c r="AM100">
        <v>21.7293468838187</v>
      </c>
      <c r="AN100">
        <v>29.464529228158501</v>
      </c>
      <c r="AO100">
        <v>23.837835307335901</v>
      </c>
      <c r="AP100">
        <v>20.199866755496299</v>
      </c>
      <c r="AQ100">
        <v>13.6681077485866</v>
      </c>
      <c r="AR100">
        <v>11.6637409791301</v>
      </c>
      <c r="AS100">
        <v>11.048034934497499</v>
      </c>
      <c r="AT100">
        <v>9.6657491152185901</v>
      </c>
      <c r="AU100">
        <v>7.6988652945550804</v>
      </c>
      <c r="AV100">
        <v>7.6741663939792097</v>
      </c>
      <c r="AW100">
        <v>8.1137909709337706</v>
      </c>
      <c r="AX100">
        <v>8.8090607481981902</v>
      </c>
      <c r="AY100">
        <v>5.5777520765429802</v>
      </c>
      <c r="AZ100">
        <v>6.9362147089578103</v>
      </c>
      <c r="BA100">
        <v>11.4062208977463</v>
      </c>
      <c r="BB100">
        <v>5.4920252783629504</v>
      </c>
      <c r="BC100">
        <v>4.7005499294760504</v>
      </c>
      <c r="BD100">
        <v>6.7622795731473397</v>
      </c>
      <c r="BE100">
        <v>5.1961861553186202</v>
      </c>
      <c r="BF100">
        <v>5.1618989858150099</v>
      </c>
      <c r="BG100">
        <v>6.1292493031300603</v>
      </c>
      <c r="BH100">
        <v>3.1578311798093099</v>
      </c>
      <c r="BI100">
        <v>2.72461223295277</v>
      </c>
    </row>
    <row r="101" spans="1:61">
      <c r="A101" t="s">
        <v>258</v>
      </c>
      <c r="B101" t="s">
        <v>259</v>
      </c>
      <c r="C101" t="s">
        <v>610</v>
      </c>
      <c r="D101" t="s">
        <v>611</v>
      </c>
      <c r="R101">
        <v>10.3907782518005</v>
      </c>
      <c r="S101">
        <v>16.161699404221551</v>
      </c>
      <c r="T101">
        <v>17.392884911124803</v>
      </c>
      <c r="U101">
        <v>7.1020068960338048</v>
      </c>
      <c r="V101">
        <v>13.022438668385551</v>
      </c>
      <c r="W101">
        <v>10.2244362757092</v>
      </c>
      <c r="X101">
        <v>15.33339769636625</v>
      </c>
      <c r="Y101">
        <v>13.80629654244105</v>
      </c>
      <c r="Z101">
        <v>12.167394348793801</v>
      </c>
      <c r="AA101">
        <v>13.257019861070599</v>
      </c>
      <c r="AB101">
        <v>13.5025105170179</v>
      </c>
      <c r="AC101">
        <v>13.05044863397935</v>
      </c>
      <c r="AD101">
        <v>10.53772997553915</v>
      </c>
      <c r="AE101">
        <v>7.7700249870352103</v>
      </c>
      <c r="AF101">
        <v>8.1523425380087104</v>
      </c>
      <c r="AG101">
        <v>11.690586887676</v>
      </c>
      <c r="AH101">
        <v>9.4317026016230088</v>
      </c>
      <c r="AI101">
        <v>11.804010938775651</v>
      </c>
      <c r="AJ101">
        <v>14.0176113749168</v>
      </c>
      <c r="AK101">
        <v>10.098967153517599</v>
      </c>
      <c r="AL101">
        <v>9.3703441597145396</v>
      </c>
      <c r="AM101">
        <v>29.187619425835599</v>
      </c>
      <c r="AN101">
        <v>14.462548218089401</v>
      </c>
      <c r="AO101">
        <v>10.680999618839151</v>
      </c>
      <c r="AP101">
        <v>7.7691490299360542</v>
      </c>
      <c r="AQ101">
        <v>6.209041590595775</v>
      </c>
      <c r="AR101">
        <v>4.0741761359675603</v>
      </c>
      <c r="AS101">
        <v>4.1654044229027702</v>
      </c>
      <c r="AT101">
        <v>4.7931814960199599</v>
      </c>
      <c r="AU101">
        <v>3.8957052575849298</v>
      </c>
      <c r="AV101">
        <v>5.3035662150977503</v>
      </c>
      <c r="AW101">
        <v>4.6684662236988599</v>
      </c>
      <c r="AX101">
        <v>8.4487264229953496</v>
      </c>
      <c r="AY101">
        <v>7.1967367439128997</v>
      </c>
      <c r="AZ101">
        <v>7.9522099086403202</v>
      </c>
      <c r="BA101">
        <v>10.460073135470701</v>
      </c>
      <c r="BB101">
        <v>4.3623482932571198</v>
      </c>
      <c r="BC101">
        <v>4.7005499294760504</v>
      </c>
      <c r="BD101">
        <v>6.7622795731473397</v>
      </c>
      <c r="BE101">
        <v>6.2796654964890903</v>
      </c>
      <c r="BF101">
        <v>5.46440187157694</v>
      </c>
      <c r="BG101">
        <v>4.4730067856060245</v>
      </c>
      <c r="BH101">
        <v>4.0300327749064602</v>
      </c>
    </row>
    <row r="102" spans="1:61">
      <c r="A102" t="s">
        <v>260</v>
      </c>
      <c r="B102" t="s">
        <v>261</v>
      </c>
      <c r="C102" t="s">
        <v>610</v>
      </c>
      <c r="D102" t="s">
        <v>611</v>
      </c>
      <c r="AL102">
        <v>1494.68372777032</v>
      </c>
      <c r="AM102">
        <v>107.15</v>
      </c>
      <c r="AN102">
        <v>4.0392186238524799</v>
      </c>
      <c r="AO102">
        <v>4.3416666666666401</v>
      </c>
      <c r="AP102">
        <v>4.12906317386786</v>
      </c>
      <c r="AQ102">
        <v>6.39668660837554</v>
      </c>
      <c r="AR102">
        <v>4.01913875598086</v>
      </c>
      <c r="AS102">
        <v>4.6113155473780001</v>
      </c>
      <c r="AT102">
        <v>3.77670246665889</v>
      </c>
      <c r="AU102">
        <v>1.6717843739338201</v>
      </c>
      <c r="AV102">
        <v>1.7673378076061601</v>
      </c>
      <c r="AW102">
        <v>2.0553967905034098</v>
      </c>
      <c r="AX102">
        <v>3.3171782444803299</v>
      </c>
      <c r="AY102">
        <v>3.1898259147295001</v>
      </c>
      <c r="AZ102">
        <v>2.8992827558339802</v>
      </c>
      <c r="BA102">
        <v>6.0769683879834897</v>
      </c>
      <c r="BB102">
        <v>2.3785284590467199</v>
      </c>
      <c r="BC102">
        <v>1.0305550533357299</v>
      </c>
      <c r="BD102">
        <v>2.2727272727269998</v>
      </c>
      <c r="BE102">
        <v>3.41207349081379</v>
      </c>
      <c r="BF102">
        <v>2.21658206429779</v>
      </c>
      <c r="BG102">
        <v>-0.21519615957562399</v>
      </c>
      <c r="BH102">
        <v>-0.46449900464573701</v>
      </c>
      <c r="BI102">
        <v>-1.1249999999996501</v>
      </c>
    </row>
    <row r="103" spans="1:61">
      <c r="A103" t="s">
        <v>262</v>
      </c>
      <c r="B103" t="s">
        <v>263</v>
      </c>
      <c r="C103" t="s">
        <v>610</v>
      </c>
      <c r="D103" t="s">
        <v>611</v>
      </c>
      <c r="E103">
        <v>-5.0300415959369102</v>
      </c>
      <c r="F103">
        <v>3.7797063834267601</v>
      </c>
      <c r="G103">
        <v>-0.55490425986942105</v>
      </c>
      <c r="H103">
        <v>4.3068217543594303</v>
      </c>
      <c r="I103">
        <v>9.1621458712945092</v>
      </c>
      <c r="J103">
        <v>2.2639425728972999</v>
      </c>
      <c r="K103">
        <v>8.3018358533230696</v>
      </c>
      <c r="L103">
        <v>-2.9353109810065399</v>
      </c>
      <c r="M103">
        <v>1.3162118782735199</v>
      </c>
      <c r="N103">
        <v>1.4131812420197201</v>
      </c>
      <c r="O103">
        <v>1.3684934073667301</v>
      </c>
      <c r="P103">
        <v>9.5795832822563405</v>
      </c>
      <c r="Q103">
        <v>3.1896939691793</v>
      </c>
      <c r="R103">
        <v>22.7389194789192</v>
      </c>
      <c r="S103">
        <v>14.950697343972299</v>
      </c>
      <c r="T103">
        <v>16.7735703245819</v>
      </c>
      <c r="U103">
        <v>7.03815227823576</v>
      </c>
      <c r="V103">
        <v>6.4919005811337698</v>
      </c>
      <c r="W103">
        <v>-2.6735949836931998</v>
      </c>
      <c r="X103">
        <v>13.0939242998195</v>
      </c>
      <c r="Y103">
        <v>17.778305245657499</v>
      </c>
      <c r="Z103">
        <v>10.858333332999999</v>
      </c>
      <c r="AA103">
        <v>7.3592422760503799</v>
      </c>
      <c r="AB103">
        <v>10.2436633526544</v>
      </c>
      <c r="AC103">
        <v>6.4020323910610299</v>
      </c>
      <c r="AD103">
        <v>10.6488390138925</v>
      </c>
      <c r="AE103">
        <v>3.2799266336662098</v>
      </c>
      <c r="AF103">
        <v>-11.4494646121705</v>
      </c>
      <c r="AG103">
        <v>4.1054680587506498</v>
      </c>
      <c r="AH103">
        <v>6.9239050371123803</v>
      </c>
      <c r="AI103">
        <v>21.276032006783399</v>
      </c>
      <c r="AJ103">
        <v>15.419907366948999</v>
      </c>
      <c r="AK103">
        <v>19.3584946541222</v>
      </c>
      <c r="AL103">
        <v>29.705971506517098</v>
      </c>
      <c r="AM103">
        <v>39.331619537275103</v>
      </c>
      <c r="AN103">
        <v>27.608185172760798</v>
      </c>
      <c r="AO103">
        <v>20.583596214511001</v>
      </c>
      <c r="AP103">
        <v>20.559007339582902</v>
      </c>
      <c r="AQ103">
        <v>10.634338198175101</v>
      </c>
      <c r="AR103">
        <v>8.6709571968536103</v>
      </c>
      <c r="AS103">
        <v>13.707721521367199</v>
      </c>
      <c r="AT103">
        <v>14.173280423280399</v>
      </c>
      <c r="AU103">
        <v>9.8534437814979992</v>
      </c>
      <c r="AV103">
        <v>39.281445545946703</v>
      </c>
      <c r="AW103">
        <v>22.8117112569409</v>
      </c>
      <c r="AX103">
        <v>15.7286461900052</v>
      </c>
      <c r="AY103">
        <v>13.0657120940936</v>
      </c>
      <c r="AZ103">
        <v>8.5287846481876404</v>
      </c>
      <c r="BA103">
        <v>15.519676132642701</v>
      </c>
      <c r="BB103">
        <v>-1.4636278179978099E-2</v>
      </c>
      <c r="BC103">
        <v>5.6965110234000198</v>
      </c>
      <c r="BD103">
        <v>8.4110710413144698</v>
      </c>
      <c r="BE103">
        <v>6.2796654964890903</v>
      </c>
      <c r="BF103">
        <v>5.8534727218859599</v>
      </c>
      <c r="BG103">
        <v>4.5661735305874398</v>
      </c>
      <c r="BH103">
        <v>9.0165188130927199</v>
      </c>
      <c r="BI103">
        <v>13.833742546475101</v>
      </c>
    </row>
    <row r="104" spans="1:61">
      <c r="A104" t="s">
        <v>264</v>
      </c>
      <c r="B104" t="s">
        <v>265</v>
      </c>
      <c r="C104" t="s">
        <v>610</v>
      </c>
      <c r="D104" t="s">
        <v>611</v>
      </c>
      <c r="R104">
        <v>3.3879781417670598</v>
      </c>
      <c r="S104">
        <v>1.7970401682348001</v>
      </c>
      <c r="T104">
        <v>3.84215991793815</v>
      </c>
      <c r="U104">
        <v>5.2283983330868704</v>
      </c>
      <c r="V104">
        <v>3.9088956956479199</v>
      </c>
      <c r="W104">
        <v>4.6871427485311496</v>
      </c>
      <c r="X104">
        <v>8.9764123470029595</v>
      </c>
      <c r="Y104">
        <v>9.2858574392134106</v>
      </c>
      <c r="Z104">
        <v>4.51127819541757</v>
      </c>
      <c r="AA104">
        <v>7.01580394205335</v>
      </c>
      <c r="AB104">
        <v>6.40341328822434</v>
      </c>
      <c r="AC104">
        <v>8.6508323467779498</v>
      </c>
      <c r="AD104">
        <v>7.0068594144766303</v>
      </c>
      <c r="AE104">
        <v>5.2916666666669903</v>
      </c>
      <c r="AF104">
        <v>8.6822318955276501</v>
      </c>
      <c r="AG104">
        <v>15.7879405767554</v>
      </c>
      <c r="AH104">
        <v>16.949685534590898</v>
      </c>
      <c r="AI104">
        <v>28.9701532670075</v>
      </c>
      <c r="AJ104">
        <v>34.234008839963501</v>
      </c>
      <c r="AK104">
        <v>22.949801192842699</v>
      </c>
      <c r="AL104">
        <v>22.451053451663501</v>
      </c>
      <c r="AM104">
        <v>18.866390041493698</v>
      </c>
      <c r="AN104">
        <v>28.302870361320402</v>
      </c>
      <c r="AO104">
        <v>23.428143712574901</v>
      </c>
      <c r="AP104">
        <v>18.314129775621598</v>
      </c>
      <c r="AQ104">
        <v>14.1750669172506</v>
      </c>
      <c r="AR104">
        <v>10.0309257781323</v>
      </c>
      <c r="AS104">
        <v>9.7805863241854905</v>
      </c>
      <c r="AT104">
        <v>9.1562722933937497</v>
      </c>
      <c r="AU104">
        <v>5.2615406537209601</v>
      </c>
      <c r="AV104">
        <v>4.6484575835472297</v>
      </c>
      <c r="AW104">
        <v>6.7799597747385603</v>
      </c>
      <c r="AX104">
        <v>3.5508083140879299</v>
      </c>
      <c r="AY104">
        <v>3.8783123732251901</v>
      </c>
      <c r="AZ104">
        <v>7.9350088752622803</v>
      </c>
      <c r="BA104">
        <v>6.0661571530928402</v>
      </c>
      <c r="BB104">
        <v>4.2091898428052099</v>
      </c>
      <c r="BC104">
        <v>4.8813450760607999</v>
      </c>
      <c r="BD104">
        <v>3.9207353149501398</v>
      </c>
      <c r="BE104">
        <v>5.6676396061199101</v>
      </c>
      <c r="BF104">
        <v>1.7211024769305601</v>
      </c>
      <c r="BG104">
        <v>-0.22231506072604501</v>
      </c>
      <c r="BH104">
        <v>-7.0282475737289796E-2</v>
      </c>
      <c r="BI104">
        <v>0.40104151078890998</v>
      </c>
    </row>
    <row r="105" spans="1:61">
      <c r="A105" t="s">
        <v>266</v>
      </c>
      <c r="B105" t="s">
        <v>267</v>
      </c>
      <c r="C105" t="s">
        <v>610</v>
      </c>
      <c r="D105" t="s">
        <v>611</v>
      </c>
      <c r="O105">
        <v>4.0579074358411802</v>
      </c>
      <c r="P105">
        <v>3.67461430575037</v>
      </c>
      <c r="Q105">
        <v>6.3494860501361003</v>
      </c>
      <c r="R105">
        <v>12.796894532602099</v>
      </c>
      <c r="S105">
        <v>17.556822745245999</v>
      </c>
      <c r="T105">
        <v>12.701072852005801</v>
      </c>
      <c r="U105">
        <v>10.494404819557701</v>
      </c>
      <c r="V105">
        <v>11.782570539121501</v>
      </c>
      <c r="W105">
        <v>10.3061292222965</v>
      </c>
      <c r="X105">
        <v>12.4801692223143</v>
      </c>
      <c r="Y105">
        <v>17.876902803513453</v>
      </c>
      <c r="Z105">
        <v>14.396738837575001</v>
      </c>
      <c r="AA105">
        <v>10.6676143195698</v>
      </c>
      <c r="AB105">
        <v>11.684700531016549</v>
      </c>
      <c r="AC105">
        <v>12.4475693291854</v>
      </c>
      <c r="AD105">
        <v>11.3823848012673</v>
      </c>
      <c r="AE105">
        <v>11.543353033589799</v>
      </c>
      <c r="AF105">
        <v>10.276896433030224</v>
      </c>
      <c r="AG105">
        <v>12.268939797021901</v>
      </c>
      <c r="AH105">
        <v>12.456516372670599</v>
      </c>
      <c r="AI105">
        <v>16.422335975033199</v>
      </c>
      <c r="AJ105">
        <v>19.261458526628299</v>
      </c>
      <c r="AK105">
        <v>12.060323601828999</v>
      </c>
      <c r="AL105">
        <v>12.089792286897399</v>
      </c>
      <c r="AM105">
        <v>17.167759859035652</v>
      </c>
      <c r="AN105">
        <v>12.9806869102687</v>
      </c>
      <c r="AO105">
        <v>9.78892040179975</v>
      </c>
      <c r="AP105">
        <v>7.1253272251305404</v>
      </c>
      <c r="AQ105">
        <v>7.2661980440097702</v>
      </c>
      <c r="AR105">
        <v>4.7748359358679799</v>
      </c>
      <c r="AS105">
        <v>4.6875701373553245</v>
      </c>
      <c r="AT105">
        <v>5.4402960724236404</v>
      </c>
      <c r="AU105">
        <v>5.12722861422868</v>
      </c>
      <c r="AV105">
        <v>4.5077763631931198</v>
      </c>
      <c r="AW105">
        <v>4.6882828716627403</v>
      </c>
      <c r="AX105">
        <v>4.8693969687197596</v>
      </c>
      <c r="AY105">
        <v>5.8153772277851346</v>
      </c>
      <c r="AZ105">
        <v>6.1972771912079851</v>
      </c>
      <c r="BA105">
        <v>9.4136832021005254</v>
      </c>
      <c r="BB105">
        <v>3.82597787661101</v>
      </c>
      <c r="BC105">
        <v>4.4162689650253997</v>
      </c>
      <c r="BD105">
        <v>5.8183102832806597</v>
      </c>
      <c r="BE105">
        <v>4.3917898255421655</v>
      </c>
      <c r="BF105">
        <v>3.98535990239936</v>
      </c>
      <c r="BG105">
        <v>3.4040537115500649</v>
      </c>
      <c r="BH105">
        <v>3.0946798931970552</v>
      </c>
      <c r="BI105">
        <v>3.1735779013527901</v>
      </c>
    </row>
    <row r="106" spans="1:61">
      <c r="A106" t="s">
        <v>268</v>
      </c>
      <c r="B106" t="s">
        <v>269</v>
      </c>
      <c r="C106" t="s">
        <v>610</v>
      </c>
      <c r="D106" t="s">
        <v>611</v>
      </c>
      <c r="T106">
        <v>13.553329405125799</v>
      </c>
      <c r="U106">
        <v>10.193476959010351</v>
      </c>
      <c r="V106">
        <v>11.782570539121501</v>
      </c>
      <c r="W106">
        <v>9.5843791211128693</v>
      </c>
      <c r="X106">
        <v>12.4801692223143</v>
      </c>
      <c r="Y106">
        <v>16.753135689709701</v>
      </c>
      <c r="Z106">
        <v>13.208343746745751</v>
      </c>
      <c r="AA106">
        <v>10.846857917686851</v>
      </c>
      <c r="AB106">
        <v>11.3977827368522</v>
      </c>
      <c r="AC106">
        <v>11.1485903337169</v>
      </c>
      <c r="AD106">
        <v>9.3533308127414543</v>
      </c>
      <c r="AE106">
        <v>9.3254619000764905</v>
      </c>
      <c r="AF106">
        <v>8.7986890205471404</v>
      </c>
      <c r="AG106">
        <v>9.6543996031187103</v>
      </c>
      <c r="AH106">
        <v>11.3871321997959</v>
      </c>
      <c r="AI106">
        <v>11.7844838321358</v>
      </c>
      <c r="AJ106">
        <v>13.870246085011001</v>
      </c>
      <c r="AK106">
        <v>10.7511603675286</v>
      </c>
      <c r="AL106">
        <v>10.8352359208523</v>
      </c>
      <c r="AM106">
        <v>21.7293468838187</v>
      </c>
      <c r="AN106">
        <v>12.2495587879661</v>
      </c>
      <c r="AO106">
        <v>9.2204666237697097</v>
      </c>
      <c r="AP106">
        <v>7.1546826142050204</v>
      </c>
      <c r="AQ106">
        <v>7.1970742033290005</v>
      </c>
      <c r="AR106">
        <v>4.7748359358679799</v>
      </c>
      <c r="AS106">
        <v>4.3666645129169703</v>
      </c>
      <c r="AT106">
        <v>5.1672399608333848</v>
      </c>
      <c r="AU106">
        <v>4.2402666068863901</v>
      </c>
      <c r="AV106">
        <v>5.1796778190830199</v>
      </c>
      <c r="AW106">
        <v>4.6684662236988599</v>
      </c>
      <c r="AX106">
        <v>6.5168539325842696</v>
      </c>
      <c r="AY106">
        <v>6.3253140510857193</v>
      </c>
      <c r="AZ106">
        <v>6.4168639020134197</v>
      </c>
      <c r="BA106">
        <v>10.327791099048801</v>
      </c>
      <c r="BB106">
        <v>4.2190305206463004</v>
      </c>
      <c r="BC106">
        <v>4.4627529413845046</v>
      </c>
      <c r="BD106">
        <v>6.1051982021144697</v>
      </c>
      <c r="BE106">
        <v>5.1006534801107799</v>
      </c>
      <c r="BF106">
        <v>4.3433713127948304</v>
      </c>
      <c r="BG106">
        <v>4.0186172019105797</v>
      </c>
      <c r="BH106">
        <v>3.16664288701321</v>
      </c>
      <c r="BI106">
        <v>3.4030379252173697</v>
      </c>
    </row>
    <row r="107" spans="1:61">
      <c r="A107" t="s">
        <v>270</v>
      </c>
      <c r="B107" t="s">
        <v>271</v>
      </c>
      <c r="C107" t="s">
        <v>610</v>
      </c>
      <c r="D107" t="s">
        <v>611</v>
      </c>
      <c r="Z107">
        <v>12.942828323125751</v>
      </c>
      <c r="AA107">
        <v>11.38575453493055</v>
      </c>
      <c r="AB107">
        <v>10.2436633526544</v>
      </c>
      <c r="AC107">
        <v>9.2295181947549807</v>
      </c>
      <c r="AD107">
        <v>8.4915849159245607</v>
      </c>
      <c r="AE107">
        <v>7.6016791601840952</v>
      </c>
      <c r="AF107">
        <v>7.1132376395534296</v>
      </c>
      <c r="AG107">
        <v>8.7990836955089904</v>
      </c>
      <c r="AH107">
        <v>8.2750160875160592</v>
      </c>
      <c r="AI107">
        <v>9.0521315527980502</v>
      </c>
      <c r="AJ107">
        <v>12.035986044763451</v>
      </c>
      <c r="AK107">
        <v>9.9603232073972556</v>
      </c>
      <c r="AL107">
        <v>9.2695032464671048</v>
      </c>
      <c r="AM107">
        <v>22.264052482480899</v>
      </c>
      <c r="AN107">
        <v>10.74941516792425</v>
      </c>
      <c r="AO107">
        <v>9.0422770197723246</v>
      </c>
      <c r="AP107">
        <v>7.5728346707261602</v>
      </c>
      <c r="AQ107">
        <v>6.2280041542456299</v>
      </c>
      <c r="AR107">
        <v>5.1031778859819994</v>
      </c>
      <c r="AS107">
        <v>4.0109937301383596</v>
      </c>
      <c r="AT107">
        <v>4.7931814960199599</v>
      </c>
      <c r="AU107">
        <v>3.7501746577847199</v>
      </c>
      <c r="AV107">
        <v>5.687858526581155</v>
      </c>
      <c r="AW107">
        <v>4.6013399824979455</v>
      </c>
      <c r="AX107">
        <v>7.1665933985612451</v>
      </c>
      <c r="AY107">
        <v>6.6369186627857797</v>
      </c>
      <c r="AZ107">
        <v>7.3135478957650104</v>
      </c>
      <c r="BA107">
        <v>10.7156661309682</v>
      </c>
      <c r="BB107">
        <v>4.3617352422275397</v>
      </c>
      <c r="BC107">
        <v>4.7005499294760504</v>
      </c>
      <c r="BD107">
        <v>6.7622795731473397</v>
      </c>
      <c r="BE107">
        <v>6.0947930574100102</v>
      </c>
      <c r="BF107">
        <v>4.9849819568834892</v>
      </c>
      <c r="BG107">
        <v>4.3798400406246101</v>
      </c>
      <c r="BH107">
        <v>3.3631071338919902</v>
      </c>
    </row>
    <row r="108" spans="1:61">
      <c r="A108" t="s">
        <v>272</v>
      </c>
      <c r="B108" t="s">
        <v>273</v>
      </c>
      <c r="C108" t="s">
        <v>610</v>
      </c>
      <c r="D108" t="s">
        <v>611</v>
      </c>
      <c r="Q108">
        <v>5.5074411943007053</v>
      </c>
      <c r="R108">
        <v>9.8329714618523152</v>
      </c>
      <c r="S108">
        <v>20.488615521753701</v>
      </c>
      <c r="T108">
        <v>17.7427876996523</v>
      </c>
      <c r="U108">
        <v>10.902496266268599</v>
      </c>
      <c r="V108">
        <v>10.24585137729345</v>
      </c>
      <c r="W108">
        <v>9.6535231974725644</v>
      </c>
      <c r="X108">
        <v>9.3900427128737007</v>
      </c>
      <c r="Y108">
        <v>12.064343163646701</v>
      </c>
      <c r="Z108">
        <v>12.942828323125751</v>
      </c>
      <c r="AA108">
        <v>7.4630019347909951</v>
      </c>
      <c r="AB108">
        <v>7.1320657006260006</v>
      </c>
      <c r="AC108">
        <v>7.4206092035477802</v>
      </c>
      <c r="AD108">
        <v>5.3932584269662804</v>
      </c>
      <c r="AE108">
        <v>3.8322625652694202</v>
      </c>
      <c r="AF108">
        <v>4.3528994898090296</v>
      </c>
      <c r="AG108">
        <v>4.0370370370370345</v>
      </c>
      <c r="AH108">
        <v>5.0740544301489052</v>
      </c>
      <c r="AI108">
        <v>7.15888095230396</v>
      </c>
      <c r="AJ108">
        <v>6.55761590439913</v>
      </c>
      <c r="AK108">
        <v>4.7242561847728499</v>
      </c>
      <c r="AL108">
        <v>4.9741143031164503</v>
      </c>
      <c r="AM108">
        <v>12.368194393694701</v>
      </c>
      <c r="AN108">
        <v>8.7106078494722254</v>
      </c>
      <c r="AO108">
        <v>9.4476038738625689</v>
      </c>
      <c r="AP108">
        <v>8.5298742138364592</v>
      </c>
      <c r="AQ108">
        <v>6.2280041542456299</v>
      </c>
      <c r="AR108">
        <v>4.249552558972475</v>
      </c>
      <c r="AS108">
        <v>4.0387253000265098</v>
      </c>
      <c r="AT108">
        <v>4.8634966345484951</v>
      </c>
      <c r="AU108">
        <v>2.39786540933616</v>
      </c>
      <c r="AV108">
        <v>2.9141347005948499</v>
      </c>
      <c r="AW108">
        <v>2.9600394671929098</v>
      </c>
      <c r="AX108">
        <v>3.7334291646698499</v>
      </c>
      <c r="AY108">
        <v>5.1175781601946397</v>
      </c>
      <c r="AZ108">
        <v>5.3822236517637201</v>
      </c>
      <c r="BA108">
        <v>9.5652390220371348</v>
      </c>
      <c r="BB108">
        <v>2.013420632599102</v>
      </c>
      <c r="BC108">
        <v>3.4365090594342198</v>
      </c>
      <c r="BD108">
        <v>4.4408340102897297</v>
      </c>
      <c r="BE108">
        <v>4.5372050816696898</v>
      </c>
      <c r="BF108">
        <v>4.6417902213705799</v>
      </c>
      <c r="BG108">
        <v>1.9479482676040301</v>
      </c>
      <c r="BH108">
        <v>2.53951590878071</v>
      </c>
    </row>
    <row r="109" spans="1:61">
      <c r="A109" t="s">
        <v>274</v>
      </c>
      <c r="B109" t="s">
        <v>275</v>
      </c>
      <c r="C109" t="s">
        <v>610</v>
      </c>
      <c r="D109" t="s">
        <v>611</v>
      </c>
      <c r="E109">
        <v>39.5904436860068</v>
      </c>
      <c r="F109">
        <v>13.691931540342299</v>
      </c>
      <c r="G109">
        <v>131.397849462366</v>
      </c>
      <c r="H109">
        <v>145.910780669145</v>
      </c>
      <c r="I109">
        <v>108.994708994709</v>
      </c>
      <c r="J109">
        <v>306.76311030741402</v>
      </c>
      <c r="K109">
        <v>1136.2541122077</v>
      </c>
      <c r="L109">
        <v>106</v>
      </c>
      <c r="M109">
        <v>128.843042071197</v>
      </c>
      <c r="N109">
        <v>15.520593954392799</v>
      </c>
      <c r="O109">
        <v>12.348890589135401</v>
      </c>
      <c r="P109">
        <v>4.3584854263143598</v>
      </c>
      <c r="Q109">
        <v>6.51265987992692</v>
      </c>
      <c r="R109">
        <v>31.037863006984399</v>
      </c>
      <c r="S109">
        <v>40.602206844959802</v>
      </c>
      <c r="T109">
        <v>19.0542697525938</v>
      </c>
      <c r="U109">
        <v>19.859225741578701</v>
      </c>
      <c r="V109">
        <v>11.036539895600299</v>
      </c>
      <c r="W109">
        <v>8.1094694425789093</v>
      </c>
      <c r="X109">
        <v>16.2602888647301</v>
      </c>
      <c r="Y109">
        <v>18.017150802345501</v>
      </c>
      <c r="Z109">
        <v>12.2443757331729</v>
      </c>
      <c r="AA109">
        <v>9.4814484107412191</v>
      </c>
      <c r="AB109">
        <v>11.787289977607401</v>
      </c>
      <c r="AC109">
        <v>10.455522698346099</v>
      </c>
      <c r="AD109">
        <v>4.7293973804905001</v>
      </c>
      <c r="AE109">
        <v>5.8271969406533701</v>
      </c>
      <c r="AF109">
        <v>9.2754909576097493</v>
      </c>
      <c r="AG109">
        <v>8.0431660937295995</v>
      </c>
      <c r="AH109">
        <v>6.4176607838557098</v>
      </c>
      <c r="AI109">
        <v>7.8126774031583803</v>
      </c>
      <c r="AJ109">
        <v>9.4161314532968596</v>
      </c>
      <c r="AK109">
        <v>7.5257357201406796</v>
      </c>
      <c r="AL109">
        <v>9.6877855140039593</v>
      </c>
      <c r="AM109">
        <v>8.5184972426470598</v>
      </c>
      <c r="AN109">
        <v>9.4320545871292598</v>
      </c>
      <c r="AO109">
        <v>7.9684801694988998</v>
      </c>
      <c r="AP109">
        <v>6.2298961683972003</v>
      </c>
      <c r="AQ109">
        <v>58.3870871836709</v>
      </c>
      <c r="AR109">
        <v>20.4891175288735</v>
      </c>
      <c r="AS109">
        <v>3.7200240054587801</v>
      </c>
      <c r="AT109">
        <v>11.5020925145049</v>
      </c>
      <c r="AU109">
        <v>11.878756428802401</v>
      </c>
      <c r="AV109">
        <v>6.5857191872211498</v>
      </c>
      <c r="AW109">
        <v>6.2435209261381601</v>
      </c>
      <c r="AX109">
        <v>10.4519566145197</v>
      </c>
      <c r="AY109">
        <v>13.1094152835923</v>
      </c>
      <c r="AZ109">
        <v>6.4074484593216603</v>
      </c>
      <c r="BA109">
        <v>9.7765851951233795</v>
      </c>
      <c r="BB109">
        <v>4.81352432571944</v>
      </c>
      <c r="BC109">
        <v>5.1327548995466401</v>
      </c>
      <c r="BD109">
        <v>5.3574996038880798</v>
      </c>
      <c r="BE109">
        <v>4.2795119590945196</v>
      </c>
      <c r="BF109">
        <v>6.4133867782231402</v>
      </c>
      <c r="BG109">
        <v>6.3949254081992297</v>
      </c>
      <c r="BH109">
        <v>6.3631211311560998</v>
      </c>
      <c r="BI109">
        <v>3.5258051568793101</v>
      </c>
    </row>
    <row r="110" spans="1:61">
      <c r="A110" t="s">
        <v>276</v>
      </c>
      <c r="B110" t="s">
        <v>277</v>
      </c>
      <c r="C110" t="s">
        <v>610</v>
      </c>
      <c r="D110" t="s">
        <v>611</v>
      </c>
      <c r="Z110">
        <v>13.656254746349351</v>
      </c>
      <c r="AA110">
        <v>12.099841451803449</v>
      </c>
      <c r="AB110">
        <v>10.6363036761385</v>
      </c>
      <c r="AC110">
        <v>9.5430695745469265</v>
      </c>
      <c r="AD110">
        <v>10.364640450109249</v>
      </c>
      <c r="AE110">
        <v>11.761369445795705</v>
      </c>
      <c r="AF110">
        <v>9.8746960912661201</v>
      </c>
      <c r="AG110">
        <v>10.770202619654301</v>
      </c>
      <c r="AH110">
        <v>9.0129959455549695</v>
      </c>
      <c r="AI110">
        <v>11.6347569955817</v>
      </c>
      <c r="AJ110">
        <v>14.085698575617901</v>
      </c>
      <c r="AK110">
        <v>10.63930218974385</v>
      </c>
      <c r="AL110">
        <v>9.6793465806789403</v>
      </c>
      <c r="AM110">
        <v>23.637788614065151</v>
      </c>
      <c r="AN110">
        <v>12.8261479984935</v>
      </c>
      <c r="AO110">
        <v>9.0050629241058004</v>
      </c>
      <c r="AP110">
        <v>7.471055644764335</v>
      </c>
      <c r="AQ110">
        <v>7.1119111421070791</v>
      </c>
      <c r="AR110">
        <v>5.9420324426492854</v>
      </c>
      <c r="AS110">
        <v>4.0109937301383596</v>
      </c>
      <c r="AT110">
        <v>4.7931814960199599</v>
      </c>
      <c r="AU110">
        <v>4.1786723989969001</v>
      </c>
      <c r="AV110">
        <v>5.7968294490584196</v>
      </c>
      <c r="AW110">
        <v>4.7358014394905803</v>
      </c>
      <c r="AX110">
        <v>7.2403493934853396</v>
      </c>
      <c r="AY110">
        <v>6.8021893803640996</v>
      </c>
      <c r="AZ110">
        <v>7.6660201348480497</v>
      </c>
      <c r="BA110">
        <v>11.305109882701901</v>
      </c>
      <c r="BB110">
        <v>4.4619649203425649</v>
      </c>
      <c r="BC110">
        <v>5.251896018535505</v>
      </c>
      <c r="BD110">
        <v>7.4598155566383806</v>
      </c>
      <c r="BE110">
        <v>6.2445426898588146</v>
      </c>
      <c r="BF110">
        <v>5.1618989858150099</v>
      </c>
      <c r="BG110">
        <v>4.5852537697963953</v>
      </c>
      <c r="BH110">
        <v>3.66990043400535</v>
      </c>
    </row>
    <row r="111" spans="1:61">
      <c r="A111" t="s">
        <v>278</v>
      </c>
      <c r="B111" t="s">
        <v>279</v>
      </c>
      <c r="C111" t="s">
        <v>610</v>
      </c>
      <c r="D111" t="s">
        <v>611</v>
      </c>
    </row>
    <row r="112" spans="1:61">
      <c r="A112" t="s">
        <v>280</v>
      </c>
      <c r="B112" t="s">
        <v>281</v>
      </c>
      <c r="C112" t="s">
        <v>610</v>
      </c>
      <c r="D112" t="s">
        <v>611</v>
      </c>
      <c r="E112">
        <v>1.78326474622798</v>
      </c>
      <c r="F112">
        <v>1.7520215633417699</v>
      </c>
      <c r="G112">
        <v>3.5761589403973502</v>
      </c>
      <c r="H112">
        <v>2.9411764705887702</v>
      </c>
      <c r="I112">
        <v>13.3540372670802</v>
      </c>
      <c r="J112">
        <v>9.4794520547947503</v>
      </c>
      <c r="K112">
        <v>10.8108108108108</v>
      </c>
      <c r="L112">
        <v>13.0532971996385</v>
      </c>
      <c r="M112">
        <v>2.9964043148222199</v>
      </c>
      <c r="N112">
        <v>0.57471264367816699</v>
      </c>
      <c r="O112">
        <v>5.0952380952382699</v>
      </c>
      <c r="P112">
        <v>3.0811055731758898</v>
      </c>
      <c r="Q112">
        <v>6.4615384615384901</v>
      </c>
      <c r="R112">
        <v>16.928158546655801</v>
      </c>
      <c r="S112">
        <v>28.6016949152542</v>
      </c>
      <c r="T112">
        <v>5.7386051619990397</v>
      </c>
      <c r="U112">
        <v>-7.6343806803427796</v>
      </c>
      <c r="V112">
        <v>8.3216193421420002</v>
      </c>
      <c r="W112">
        <v>2.5175188165068398</v>
      </c>
      <c r="X112">
        <v>6.2531645569619103</v>
      </c>
      <c r="Y112">
        <v>11.3652609006433</v>
      </c>
      <c r="Z112">
        <v>13.1151048352588</v>
      </c>
      <c r="AA112">
        <v>7.8872706638925401</v>
      </c>
      <c r="AB112">
        <v>11.8688639551193</v>
      </c>
      <c r="AC112">
        <v>8.3215796897038103</v>
      </c>
      <c r="AD112">
        <v>5.55555555555555</v>
      </c>
      <c r="AE112">
        <v>8.7308114035087208</v>
      </c>
      <c r="AF112">
        <v>8.7986890205471404</v>
      </c>
      <c r="AG112">
        <v>9.3847758081334707</v>
      </c>
      <c r="AH112">
        <v>3.26256011015801</v>
      </c>
      <c r="AI112">
        <v>8.9712335446121791</v>
      </c>
      <c r="AJ112">
        <v>13.870246085011001</v>
      </c>
      <c r="AK112">
        <v>11.7878192534381</v>
      </c>
      <c r="AL112">
        <v>6.3620386643236699</v>
      </c>
      <c r="AM112">
        <v>10.211500330469301</v>
      </c>
      <c r="AN112">
        <v>10.224887556221599</v>
      </c>
      <c r="AO112">
        <v>8.9771490750816305</v>
      </c>
      <c r="AP112">
        <v>7.1642536195707498</v>
      </c>
      <c r="AQ112">
        <v>13.2308409037968</v>
      </c>
      <c r="AR112">
        <v>4.6698210244806599</v>
      </c>
      <c r="AS112">
        <v>4.0094339622641302</v>
      </c>
      <c r="AT112">
        <v>3.6848072562358398</v>
      </c>
      <c r="AU112">
        <v>4.3921997448514496</v>
      </c>
      <c r="AV112">
        <v>3.80586592178773</v>
      </c>
      <c r="AW112">
        <v>3.7672384796501799</v>
      </c>
      <c r="AX112">
        <v>4.2463533225283703</v>
      </c>
      <c r="AY112">
        <v>6.1455223880597201</v>
      </c>
      <c r="AZ112">
        <v>6.3699967458509601</v>
      </c>
      <c r="BA112">
        <v>8.3518164435946307</v>
      </c>
      <c r="BB112">
        <v>10.877391120208999</v>
      </c>
      <c r="BC112">
        <v>11.992296918767501</v>
      </c>
      <c r="BD112">
        <v>8.8578452968010701</v>
      </c>
      <c r="BE112">
        <v>9.3124456048736306</v>
      </c>
      <c r="BF112">
        <v>10.9076433121023</v>
      </c>
      <c r="BG112">
        <v>6.6495001514695602</v>
      </c>
      <c r="BH112">
        <v>4.9069734412722701</v>
      </c>
      <c r="BI112">
        <v>4.9414472348206298</v>
      </c>
    </row>
    <row r="113" spans="1:61">
      <c r="A113" t="s">
        <v>282</v>
      </c>
      <c r="B113" t="s">
        <v>283</v>
      </c>
      <c r="C113" t="s">
        <v>610</v>
      </c>
      <c r="D113" t="s">
        <v>611</v>
      </c>
    </row>
    <row r="114" spans="1:61">
      <c r="A114" t="s">
        <v>284</v>
      </c>
      <c r="B114" t="s">
        <v>285</v>
      </c>
      <c r="C114" t="s">
        <v>610</v>
      </c>
      <c r="D114" t="s">
        <v>611</v>
      </c>
      <c r="E114">
        <v>0.450837269431828</v>
      </c>
      <c r="F114">
        <v>2.75699935863542</v>
      </c>
      <c r="G114">
        <v>4.2637271214908496</v>
      </c>
      <c r="H114">
        <v>2.4536205866893299</v>
      </c>
      <c r="I114">
        <v>6.7172897192629</v>
      </c>
      <c r="J114">
        <v>4.9881235154394297</v>
      </c>
      <c r="K114">
        <v>3.0542986414027098</v>
      </c>
      <c r="L114">
        <v>3.18331503955197</v>
      </c>
      <c r="M114">
        <v>4.68085106382979</v>
      </c>
      <c r="N114">
        <v>7.4186991859756102</v>
      </c>
      <c r="O114">
        <v>8.2071901609101801</v>
      </c>
      <c r="P114">
        <v>8.9617486341766899</v>
      </c>
      <c r="Q114">
        <v>8.6058174530106903</v>
      </c>
      <c r="R114">
        <v>11.4148503873291</v>
      </c>
      <c r="S114">
        <v>16.976127321205102</v>
      </c>
      <c r="T114">
        <v>20.8758503401952</v>
      </c>
      <c r="U114">
        <v>17.9856958613389</v>
      </c>
      <c r="V114">
        <v>13.636363636204701</v>
      </c>
      <c r="W114">
        <v>7.6346153848517302</v>
      </c>
      <c r="X114">
        <v>13.2392353048535</v>
      </c>
      <c r="Y114">
        <v>18.223414326156899</v>
      </c>
      <c r="Z114">
        <v>20.343316290215601</v>
      </c>
      <c r="AA114">
        <v>17.116843702631598</v>
      </c>
      <c r="AB114">
        <v>10.4949468769383</v>
      </c>
      <c r="AC114">
        <v>8.5834896813455597</v>
      </c>
      <c r="AD114">
        <v>5.4427645788572203</v>
      </c>
      <c r="AE114">
        <v>3.8150289017341001</v>
      </c>
      <c r="AF114">
        <v>3.1180400890868598</v>
      </c>
      <c r="AG114">
        <v>2.15982721382289</v>
      </c>
      <c r="AH114">
        <v>4.1226215644820501</v>
      </c>
      <c r="AI114">
        <v>3.2741116751268899</v>
      </c>
      <c r="AJ114">
        <v>3.1948881789137502</v>
      </c>
      <c r="AK114">
        <v>3.1197904262919498</v>
      </c>
      <c r="AL114">
        <v>1.40877598152427</v>
      </c>
      <c r="AM114">
        <v>2.3457071282167901</v>
      </c>
      <c r="AN114">
        <v>2.5144637294169998</v>
      </c>
      <c r="AO114">
        <v>1.6930757542869701</v>
      </c>
      <c r="AP114">
        <v>1.4372109569547999</v>
      </c>
      <c r="AQ114">
        <v>2.42687802482991</v>
      </c>
      <c r="AR114">
        <v>1.6402714932126801</v>
      </c>
      <c r="AS114">
        <v>5.5648302726766801</v>
      </c>
      <c r="AT114">
        <v>4.8723548459974104</v>
      </c>
      <c r="AU114">
        <v>4.6519524617996799</v>
      </c>
      <c r="AV114">
        <v>3.4798831927319802</v>
      </c>
      <c r="AW114">
        <v>2.19487340283768</v>
      </c>
      <c r="AX114">
        <v>2.4315409986960002</v>
      </c>
      <c r="AY114">
        <v>3.9388947131945402</v>
      </c>
      <c r="AZ114">
        <v>4.8799247095476197</v>
      </c>
      <c r="BA114">
        <v>4.0535062829347304</v>
      </c>
      <c r="BB114">
        <v>-4.4799376704320997</v>
      </c>
      <c r="BC114">
        <v>-0.94616639478009201</v>
      </c>
      <c r="BD114">
        <v>2.5788704547408101</v>
      </c>
      <c r="BE114">
        <v>1.69278471465682</v>
      </c>
      <c r="BF114">
        <v>0.50267820354313497</v>
      </c>
      <c r="BG114">
        <v>0.19678583142013201</v>
      </c>
      <c r="BH114">
        <v>-0.29459901800327198</v>
      </c>
      <c r="BI114">
        <v>3.1206845672560302E-13</v>
      </c>
    </row>
    <row r="115" spans="1:61">
      <c r="A115" t="s">
        <v>286</v>
      </c>
      <c r="B115" t="s">
        <v>287</v>
      </c>
      <c r="C115" t="s">
        <v>610</v>
      </c>
      <c r="D115" t="s">
        <v>611</v>
      </c>
      <c r="E115">
        <v>9.8224108129784895</v>
      </c>
      <c r="F115">
        <v>3.16256439585761</v>
      </c>
      <c r="G115">
        <v>0.72132057165645003</v>
      </c>
      <c r="H115">
        <v>0.37184960722137</v>
      </c>
      <c r="I115">
        <v>3.8144895722309502</v>
      </c>
      <c r="J115">
        <v>2.1543748352092802</v>
      </c>
      <c r="K115">
        <v>-0.38814853215454598</v>
      </c>
      <c r="L115">
        <v>1.5976100796435699</v>
      </c>
      <c r="M115">
        <v>0.69036052199631404</v>
      </c>
      <c r="N115">
        <v>3.59319451551278</v>
      </c>
      <c r="O115">
        <v>1.66687093970064</v>
      </c>
      <c r="P115">
        <v>4.1952983726542996</v>
      </c>
      <c r="Q115">
        <v>6.3982413512891396</v>
      </c>
      <c r="R115">
        <v>9.81948673318748</v>
      </c>
      <c r="S115">
        <v>14.2489355382568</v>
      </c>
      <c r="T115">
        <v>12.879181833834</v>
      </c>
      <c r="U115">
        <v>11.256142506211001</v>
      </c>
      <c r="V115">
        <v>27.287784679309301</v>
      </c>
      <c r="W115">
        <v>11.7219692041212</v>
      </c>
      <c r="X115">
        <v>10.487236727348501</v>
      </c>
      <c r="Y115">
        <v>20.643914437379799</v>
      </c>
      <c r="Z115">
        <v>24.203589762448601</v>
      </c>
      <c r="AA115">
        <v>18.689725926956399</v>
      </c>
      <c r="AB115">
        <v>19.740189177861101</v>
      </c>
      <c r="AC115">
        <v>12.5402194538869</v>
      </c>
      <c r="AD115">
        <v>4.3893409574149702</v>
      </c>
      <c r="AE115">
        <v>18.429003021147999</v>
      </c>
      <c r="AF115">
        <v>28.571428571428601</v>
      </c>
      <c r="AG115">
        <v>28.6706349206349</v>
      </c>
      <c r="AH115">
        <v>22.3496530454896</v>
      </c>
      <c r="AI115">
        <v>7.6276749376393802</v>
      </c>
      <c r="AJ115">
        <v>17.128567943400999</v>
      </c>
      <c r="AK115">
        <v>25.8077226162331</v>
      </c>
      <c r="AL115">
        <v>21.202630754776202</v>
      </c>
      <c r="AM115">
        <v>31.4470284237727</v>
      </c>
      <c r="AN115">
        <v>49.655985846274802</v>
      </c>
      <c r="AO115">
        <v>28.937344016813299</v>
      </c>
      <c r="AP115">
        <v>17.349225753871199</v>
      </c>
      <c r="AQ115">
        <v>17.8661342130398</v>
      </c>
      <c r="AR115">
        <v>20.070707814686202</v>
      </c>
      <c r="AS115">
        <v>14.476751318856801</v>
      </c>
      <c r="AT115">
        <v>11.274247133211601</v>
      </c>
      <c r="AU115">
        <v>14.335933737840501</v>
      </c>
      <c r="AV115">
        <v>16.468011624479001</v>
      </c>
      <c r="AW115">
        <v>14.7615086970672</v>
      </c>
      <c r="AX115">
        <v>13.433118008508</v>
      </c>
      <c r="AY115">
        <v>11.9395521973443</v>
      </c>
      <c r="AZ115">
        <v>17.213046352581401</v>
      </c>
      <c r="BA115">
        <v>25.549844609132201</v>
      </c>
      <c r="BB115">
        <v>13.5002618174896</v>
      </c>
      <c r="BC115">
        <v>10.1371471710771</v>
      </c>
      <c r="BD115">
        <v>20.628332063975801</v>
      </c>
      <c r="BE115">
        <v>27.357388641600899</v>
      </c>
      <c r="BF115">
        <v>39.266360983743198</v>
      </c>
      <c r="BG115">
        <v>17.2353586750476</v>
      </c>
      <c r="BH115">
        <v>13.7057997532016</v>
      </c>
      <c r="BI115">
        <v>8.5697178354914794</v>
      </c>
    </row>
    <row r="116" spans="1:61">
      <c r="A116" t="s">
        <v>288</v>
      </c>
      <c r="B116" t="s">
        <v>289</v>
      </c>
      <c r="C116" t="s">
        <v>610</v>
      </c>
      <c r="D116" t="s">
        <v>611</v>
      </c>
      <c r="E116">
        <v>3.4782379040959901</v>
      </c>
      <c r="F116">
        <v>0.91626043184668604</v>
      </c>
      <c r="G116">
        <v>1.29236216541521</v>
      </c>
      <c r="H116">
        <v>3.9549574292974201</v>
      </c>
      <c r="I116">
        <v>-9.0136519671747406E-2</v>
      </c>
      <c r="J116">
        <v>-0.45558086585781199</v>
      </c>
      <c r="K116">
        <v>1.9832189171216399</v>
      </c>
      <c r="L116">
        <v>3.2909498878167298</v>
      </c>
      <c r="M116">
        <v>2.1964759828679998</v>
      </c>
      <c r="N116">
        <v>5.7392536613673304</v>
      </c>
      <c r="O116">
        <v>4.35559526470563</v>
      </c>
      <c r="P116">
        <v>3.5958904107603602</v>
      </c>
      <c r="Q116">
        <v>5.1859504132552097</v>
      </c>
      <c r="R116">
        <v>4.8909840899256896</v>
      </c>
      <c r="S116">
        <v>7.6999999997692496</v>
      </c>
      <c r="T116">
        <v>9.5171773440553693</v>
      </c>
      <c r="U116">
        <v>12.823230182813401</v>
      </c>
      <c r="V116">
        <v>9.1677625399551292</v>
      </c>
      <c r="W116">
        <v>4.6119428668201703</v>
      </c>
      <c r="AJ116">
        <v>180.95238095238099</v>
      </c>
      <c r="AK116">
        <v>83.6158192090396</v>
      </c>
      <c r="AL116">
        <v>207.69230769230799</v>
      </c>
      <c r="AM116">
        <v>448.5</v>
      </c>
      <c r="AN116">
        <v>387.31084776663602</v>
      </c>
      <c r="AO116">
        <v>-16.117325751056899</v>
      </c>
      <c r="AP116">
        <v>23.0631996788725</v>
      </c>
      <c r="AQ116">
        <v>14.768773557552899</v>
      </c>
      <c r="AR116">
        <v>12.577762339343799</v>
      </c>
      <c r="AS116">
        <v>4.9789621318373296</v>
      </c>
      <c r="AT116">
        <v>16.374081496325999</v>
      </c>
      <c r="AU116">
        <v>19.316694601979201</v>
      </c>
      <c r="AV116">
        <v>33.616210599238002</v>
      </c>
      <c r="AW116">
        <v>26.9619068193274</v>
      </c>
      <c r="AX116">
        <v>36.959480920186898</v>
      </c>
      <c r="AY116">
        <v>53.230962911428101</v>
      </c>
      <c r="AZ116">
        <v>-10.0674925768978</v>
      </c>
      <c r="BA116">
        <v>12.6628528269228</v>
      </c>
      <c r="BB116">
        <v>6.8736154721255804</v>
      </c>
      <c r="BC116">
        <v>2.8777472527475401</v>
      </c>
      <c r="BD116">
        <v>5.8014553708527901</v>
      </c>
      <c r="BE116">
        <v>6.0890964159510403</v>
      </c>
      <c r="BF116">
        <v>1.8794980074946599</v>
      </c>
      <c r="BG116">
        <v>2.2359740790467599</v>
      </c>
      <c r="BH116">
        <v>1.3933302878027101</v>
      </c>
    </row>
    <row r="117" spans="1:61">
      <c r="A117" t="s">
        <v>290</v>
      </c>
      <c r="B117" t="s">
        <v>291</v>
      </c>
      <c r="C117" t="s">
        <v>610</v>
      </c>
      <c r="D117" t="s">
        <v>611</v>
      </c>
      <c r="E117">
        <v>4.3147208121827303</v>
      </c>
      <c r="F117">
        <v>4.6228710462287204</v>
      </c>
      <c r="G117">
        <v>10.930232558139499</v>
      </c>
      <c r="H117">
        <v>12.788259958071301</v>
      </c>
      <c r="I117">
        <v>19.3308550185874</v>
      </c>
      <c r="J117">
        <v>7.3208722741433103</v>
      </c>
      <c r="K117">
        <v>10.7402031930334</v>
      </c>
      <c r="L117">
        <v>3.2765399737876901</v>
      </c>
      <c r="M117">
        <v>12.6344086021506</v>
      </c>
      <c r="N117">
        <v>22.195704057279201</v>
      </c>
      <c r="O117">
        <v>13.0859375</v>
      </c>
      <c r="P117">
        <v>6.7357512953367698</v>
      </c>
      <c r="Q117">
        <v>9.7087378640776905</v>
      </c>
      <c r="R117">
        <v>20.9513274336283</v>
      </c>
      <c r="S117">
        <v>42.727882446192297</v>
      </c>
      <c r="T117">
        <v>49.427565701787401</v>
      </c>
      <c r="U117">
        <v>32.781767450370502</v>
      </c>
      <c r="V117">
        <v>30.645161290322601</v>
      </c>
      <c r="W117">
        <v>44.032921810699598</v>
      </c>
      <c r="X117">
        <v>45.428571428571402</v>
      </c>
      <c r="Y117">
        <v>58.546168958742598</v>
      </c>
      <c r="Z117">
        <v>50.805452292441103</v>
      </c>
      <c r="AA117">
        <v>51.0271158586689</v>
      </c>
      <c r="AB117">
        <v>84.221980413492901</v>
      </c>
      <c r="AC117">
        <v>29.178972238629701</v>
      </c>
      <c r="AD117">
        <v>31.6872427983539</v>
      </c>
      <c r="AE117">
        <v>21.9097222222222</v>
      </c>
      <c r="AF117">
        <v>17.748979398082199</v>
      </c>
      <c r="AG117">
        <v>25.750856682120599</v>
      </c>
      <c r="AH117">
        <v>20.758195078945</v>
      </c>
      <c r="AI117">
        <v>15.510718789407401</v>
      </c>
      <c r="AJ117">
        <v>6.8087795908986504</v>
      </c>
      <c r="AK117">
        <v>3.9593307870250301</v>
      </c>
      <c r="AL117">
        <v>4.0827943078913096</v>
      </c>
      <c r="AM117">
        <v>1.5511583971363401</v>
      </c>
      <c r="AN117">
        <v>1.6547537452262799</v>
      </c>
      <c r="AO117">
        <v>2.2972452321325498</v>
      </c>
      <c r="AP117">
        <v>1.74699872887378</v>
      </c>
      <c r="AQ117">
        <v>1.7167250907823699</v>
      </c>
      <c r="AR117">
        <v>3.2247499215306199</v>
      </c>
      <c r="AS117">
        <v>5.1187293599622796</v>
      </c>
      <c r="AT117">
        <v>6.3953923255292402</v>
      </c>
      <c r="AU117">
        <v>5.1743532058498403</v>
      </c>
      <c r="AV117">
        <v>2.0648395721919801</v>
      </c>
      <c r="AW117">
        <v>3.1508491115931099</v>
      </c>
      <c r="AX117">
        <v>4.0000000000000098</v>
      </c>
      <c r="AY117">
        <v>6.6758241758241796</v>
      </c>
      <c r="AZ117">
        <v>5.0636678398715702</v>
      </c>
      <c r="BA117">
        <v>12.6781891569486</v>
      </c>
      <c r="BB117">
        <v>12.0058117305189</v>
      </c>
      <c r="BC117">
        <v>5.3935959582172597</v>
      </c>
      <c r="BD117">
        <v>3.9904126449436998</v>
      </c>
      <c r="BE117">
        <v>5.1952905998878798</v>
      </c>
      <c r="BF117">
        <v>3.88464499319026</v>
      </c>
      <c r="BG117">
        <v>2.0349997149860202</v>
      </c>
      <c r="BH117">
        <v>1.6312849162009</v>
      </c>
      <c r="BI117">
        <v>1.6947009674584499</v>
      </c>
    </row>
    <row r="118" spans="1:61">
      <c r="A118" t="s">
        <v>292</v>
      </c>
      <c r="B118" t="s">
        <v>293</v>
      </c>
      <c r="C118" t="s">
        <v>610</v>
      </c>
      <c r="D118" t="s">
        <v>611</v>
      </c>
      <c r="E118">
        <v>2.22811242067089</v>
      </c>
      <c r="F118">
        <v>6.7898234044024104</v>
      </c>
      <c r="G118">
        <v>9.4081940682655798</v>
      </c>
      <c r="H118">
        <v>6.5811373646401803</v>
      </c>
      <c r="I118">
        <v>5.1727504232885897</v>
      </c>
      <c r="J118">
        <v>7.7083332642050397</v>
      </c>
      <c r="K118">
        <v>7.9303675444843797</v>
      </c>
      <c r="L118">
        <v>1.70609316005939</v>
      </c>
      <c r="M118">
        <v>2.0792218581365298</v>
      </c>
      <c r="N118">
        <v>2.4580542561774301</v>
      </c>
      <c r="O118">
        <v>6.1107420359873101</v>
      </c>
      <c r="P118">
        <v>11.972660843450599</v>
      </c>
      <c r="Q118">
        <v>12.8814985938021</v>
      </c>
      <c r="R118">
        <v>20.032320272211098</v>
      </c>
      <c r="S118">
        <v>39.679991640807003</v>
      </c>
      <c r="T118">
        <v>39.306765526408</v>
      </c>
      <c r="U118">
        <v>31.310873408441601</v>
      </c>
      <c r="V118">
        <v>34.616666648256903</v>
      </c>
      <c r="W118">
        <v>50.550947122741</v>
      </c>
      <c r="X118">
        <v>78.310032925184004</v>
      </c>
      <c r="Y118">
        <v>131.02502015851201</v>
      </c>
      <c r="Z118">
        <v>116.80865607151701</v>
      </c>
      <c r="AA118">
        <v>120.36439114490901</v>
      </c>
      <c r="AB118">
        <v>145.63753706742301</v>
      </c>
      <c r="AC118">
        <v>373.82051354906201</v>
      </c>
      <c r="AD118">
        <v>304.58416822414301</v>
      </c>
      <c r="AE118">
        <v>48.155282264038803</v>
      </c>
      <c r="AF118">
        <v>19.852610261027099</v>
      </c>
      <c r="AG118">
        <v>16.231049049522401</v>
      </c>
      <c r="AH118">
        <v>20.24944448426</v>
      </c>
      <c r="AI118">
        <v>17.17334287077</v>
      </c>
      <c r="AJ118">
        <v>19.005952078144499</v>
      </c>
      <c r="AK118">
        <v>11.9480186380503</v>
      </c>
      <c r="AL118">
        <v>10.9439437910479</v>
      </c>
      <c r="AM118">
        <v>12.3422661251488</v>
      </c>
      <c r="AN118">
        <v>10.043020323391699</v>
      </c>
      <c r="AO118">
        <v>11.276624427073401</v>
      </c>
      <c r="AP118">
        <v>9.0011508873897803</v>
      </c>
      <c r="AQ118">
        <v>5.4348430119526299</v>
      </c>
      <c r="AR118">
        <v>5.19445527855164</v>
      </c>
      <c r="AS118">
        <v>1.1248415716087501</v>
      </c>
      <c r="AT118">
        <v>1.11583894720601</v>
      </c>
      <c r="AU118">
        <v>5.68743818001896</v>
      </c>
      <c r="AV118">
        <v>0.66953673373872202</v>
      </c>
      <c r="AW118">
        <v>-0.41370180373833099</v>
      </c>
      <c r="AX118">
        <v>1.3266001994004899</v>
      </c>
      <c r="AY118">
        <v>2.1141864978041101</v>
      </c>
      <c r="AZ118">
        <v>0.51010202040406805</v>
      </c>
      <c r="BA118">
        <v>4.5974723853119599</v>
      </c>
      <c r="BB118">
        <v>3.32499999999999</v>
      </c>
      <c r="BC118">
        <v>2.69295910960561</v>
      </c>
      <c r="BD118">
        <v>3.4591954932964102</v>
      </c>
      <c r="BE118">
        <v>1.7076117599671301</v>
      </c>
      <c r="BF118">
        <v>1.5258731290093901</v>
      </c>
      <c r="BG118">
        <v>0.47595601509895402</v>
      </c>
      <c r="BH118">
        <v>-0.63312229256880004</v>
      </c>
      <c r="BI118">
        <v>-0.54493628437294195</v>
      </c>
    </row>
    <row r="119" spans="1:61">
      <c r="A119" t="s">
        <v>294</v>
      </c>
      <c r="B119" t="s">
        <v>295</v>
      </c>
      <c r="C119" t="s">
        <v>610</v>
      </c>
      <c r="D119" t="s">
        <v>611</v>
      </c>
      <c r="E119">
        <v>1.36986301369865</v>
      </c>
      <c r="F119">
        <v>2.7027027027027</v>
      </c>
      <c r="G119">
        <v>3.9473684210526199</v>
      </c>
      <c r="H119">
        <v>7.59493670886076</v>
      </c>
      <c r="I119">
        <v>5.8823529411764603</v>
      </c>
      <c r="J119">
        <v>4.4444444444444704</v>
      </c>
      <c r="K119">
        <v>3.1914893617021201</v>
      </c>
      <c r="L119">
        <v>3.0927835051546499</v>
      </c>
      <c r="M119">
        <v>2</v>
      </c>
      <c r="N119">
        <v>1.9607843137254899</v>
      </c>
      <c r="O119">
        <v>4.8076923076923102</v>
      </c>
      <c r="P119">
        <v>5.5045871559633204</v>
      </c>
      <c r="Q119">
        <v>5.2173913043478004</v>
      </c>
      <c r="R119">
        <v>10.7438016528926</v>
      </c>
      <c r="S119">
        <v>19.402985074626802</v>
      </c>
      <c r="T119">
        <v>16.875</v>
      </c>
      <c r="U119">
        <v>16.577540106951901</v>
      </c>
      <c r="V119">
        <v>17.431192660550501</v>
      </c>
      <c r="W119">
        <v>12.109375</v>
      </c>
      <c r="X119">
        <v>14.634146341463399</v>
      </c>
      <c r="Y119">
        <v>21.2765957446809</v>
      </c>
      <c r="Z119">
        <v>17.7944862155388</v>
      </c>
      <c r="AA119">
        <v>16.3829787234043</v>
      </c>
      <c r="AB119">
        <v>14.6252285191956</v>
      </c>
      <c r="AC119">
        <v>10.845295055821399</v>
      </c>
      <c r="AD119">
        <v>9.2086330935251794</v>
      </c>
      <c r="AE119">
        <v>5.7971014492753703</v>
      </c>
      <c r="AF119">
        <v>4.7322540473225203</v>
      </c>
      <c r="AG119">
        <v>5.1129607609988303</v>
      </c>
      <c r="AH119">
        <v>6.2217194570135499</v>
      </c>
      <c r="AI119">
        <v>6.4962726304579501</v>
      </c>
      <c r="AJ119">
        <v>6.2999999999999901</v>
      </c>
      <c r="AK119">
        <v>5.0799623706490999</v>
      </c>
      <c r="AL119">
        <v>4.4762757385854997</v>
      </c>
      <c r="AM119">
        <v>4.0274207369323101</v>
      </c>
      <c r="AN119">
        <v>5.2443712246021299</v>
      </c>
      <c r="AO119">
        <v>3.9745242838533801</v>
      </c>
      <c r="AP119">
        <v>2.04310552039099</v>
      </c>
      <c r="AQ119">
        <v>1.96293969849278</v>
      </c>
      <c r="AR119">
        <v>1.6556291390725499</v>
      </c>
      <c r="AS119">
        <v>2.5193183021064498</v>
      </c>
      <c r="AT119">
        <v>2.787816210635</v>
      </c>
      <c r="AU119">
        <v>2.4610748367655</v>
      </c>
      <c r="AV119">
        <v>2.67647058823527</v>
      </c>
      <c r="AW119">
        <v>2.21522008975457</v>
      </c>
      <c r="AX119">
        <v>1.9990658570762101</v>
      </c>
      <c r="AY119">
        <v>2.0697866104954201</v>
      </c>
      <c r="AZ119">
        <v>1.8214445939883801</v>
      </c>
      <c r="BA119">
        <v>3.37504406062734</v>
      </c>
      <c r="BB119">
        <v>0.75014917739331299</v>
      </c>
      <c r="BC119">
        <v>1.53989339199557</v>
      </c>
      <c r="BD119">
        <v>2.7414382134825401</v>
      </c>
      <c r="BE119">
        <v>3.04136253041364</v>
      </c>
      <c r="BF119">
        <v>1.21999212908335</v>
      </c>
      <c r="BG119">
        <v>0.24105754276796601</v>
      </c>
      <c r="BH119">
        <v>3.8786750446351603E-2</v>
      </c>
      <c r="BI119">
        <v>-0.12333538892302701</v>
      </c>
    </row>
    <row r="120" spans="1:61">
      <c r="A120" t="s">
        <v>296</v>
      </c>
      <c r="B120" t="s">
        <v>297</v>
      </c>
      <c r="C120" t="s">
        <v>610</v>
      </c>
      <c r="D120" t="s">
        <v>611</v>
      </c>
      <c r="E120">
        <v>3.27424913835537</v>
      </c>
      <c r="F120">
        <v>6.6984505363529001</v>
      </c>
      <c r="G120">
        <v>1.40750670241288</v>
      </c>
      <c r="H120">
        <v>1.7625027539106499</v>
      </c>
      <c r="I120">
        <v>2.0134228187919199</v>
      </c>
      <c r="J120">
        <v>2.63157894736834</v>
      </c>
      <c r="K120">
        <v>1.9023986765923</v>
      </c>
      <c r="L120">
        <v>3.0235389610387999</v>
      </c>
      <c r="M120">
        <v>5.92869805002971</v>
      </c>
      <c r="N120">
        <v>6.3034585347712904</v>
      </c>
      <c r="O120">
        <v>14.7280041962567</v>
      </c>
      <c r="P120">
        <v>5.3361792958581402</v>
      </c>
      <c r="Q120">
        <v>5.4277029963074703</v>
      </c>
      <c r="R120">
        <v>17.682591982484201</v>
      </c>
      <c r="S120">
        <v>27.1581894550215</v>
      </c>
      <c r="T120">
        <v>17.376146788580002</v>
      </c>
      <c r="U120">
        <v>9.7936532753465109</v>
      </c>
      <c r="V120">
        <v>11.1910016370359</v>
      </c>
      <c r="W120">
        <v>34.899801524050901</v>
      </c>
      <c r="X120">
        <v>29.0792596109785</v>
      </c>
      <c r="Y120">
        <v>27.308158988230801</v>
      </c>
      <c r="Z120">
        <v>12.739718114509101</v>
      </c>
      <c r="AA120">
        <v>6.5454079672002603</v>
      </c>
      <c r="AB120">
        <v>11.5821110844257</v>
      </c>
      <c r="AC120">
        <v>27.814769323745601</v>
      </c>
      <c r="AD120">
        <v>25.6731012391772</v>
      </c>
      <c r="AE120">
        <v>15.1053754209793</v>
      </c>
      <c r="AF120">
        <v>6.6524480496269698</v>
      </c>
      <c r="AG120">
        <v>8.2667657440088202</v>
      </c>
      <c r="AH120">
        <v>14.329539032857401</v>
      </c>
      <c r="AI120">
        <v>21.960175116508299</v>
      </c>
      <c r="AJ120">
        <v>51.071097730431298</v>
      </c>
      <c r="AK120">
        <v>77.296592955965096</v>
      </c>
      <c r="AL120">
        <v>22.069949418529099</v>
      </c>
      <c r="AM120">
        <v>35.063394248477103</v>
      </c>
      <c r="AN120">
        <v>19.908748836416599</v>
      </c>
      <c r="AO120">
        <v>26.4066566074044</v>
      </c>
      <c r="AP120">
        <v>9.6575526126859206</v>
      </c>
      <c r="AQ120">
        <v>8.6318961301216302</v>
      </c>
      <c r="AR120">
        <v>5.9542394911300498</v>
      </c>
      <c r="AS120">
        <v>8.1710835612023498</v>
      </c>
      <c r="AT120">
        <v>6.9906234161175904</v>
      </c>
      <c r="AU120">
        <v>7.0774660397695399</v>
      </c>
      <c r="AV120">
        <v>10.322077577339501</v>
      </c>
      <c r="AW120">
        <v>13.6256773488528</v>
      </c>
      <c r="AX120">
        <v>15.296043198793001</v>
      </c>
      <c r="AY120">
        <v>8.5919761235149092</v>
      </c>
      <c r="AZ120">
        <v>9.2932551569927906</v>
      </c>
      <c r="BA120">
        <v>22.0209276901452</v>
      </c>
      <c r="BB120">
        <v>9.5737872776139703</v>
      </c>
      <c r="BC120">
        <v>12.609508235019501</v>
      </c>
      <c r="BD120">
        <v>7.5296924433377903</v>
      </c>
      <c r="BE120">
        <v>6.89824818644892</v>
      </c>
      <c r="BF120">
        <v>9.3444028335512108</v>
      </c>
      <c r="BG120">
        <v>8.2900057770076891</v>
      </c>
      <c r="BH120">
        <v>3.6771710551382002</v>
      </c>
      <c r="BI120">
        <v>2.3494200269797099</v>
      </c>
    </row>
    <row r="121" spans="1:61">
      <c r="A121" t="s">
        <v>298</v>
      </c>
      <c r="B121" t="s">
        <v>299</v>
      </c>
      <c r="C121" t="s">
        <v>610</v>
      </c>
      <c r="D121" t="s">
        <v>611</v>
      </c>
      <c r="O121">
        <v>5.8999999990000003</v>
      </c>
      <c r="P121">
        <v>4.81586402365265</v>
      </c>
      <c r="Q121">
        <v>7.6576576576576603</v>
      </c>
      <c r="R121">
        <v>11.1297071121339</v>
      </c>
      <c r="S121">
        <v>19.427710843519801</v>
      </c>
      <c r="T121">
        <v>11.9798234553088</v>
      </c>
      <c r="U121">
        <v>11.5</v>
      </c>
      <c r="V121">
        <v>14.566517189387501</v>
      </c>
      <c r="W121">
        <v>6.9215212995242297</v>
      </c>
      <c r="X121">
        <v>14.246491763078399</v>
      </c>
      <c r="Y121">
        <v>11.1111111111111</v>
      </c>
      <c r="Z121">
        <v>7.7</v>
      </c>
      <c r="AA121">
        <v>7.4280408542246903</v>
      </c>
      <c r="AB121">
        <v>5.0201670983146203</v>
      </c>
      <c r="AC121">
        <v>3.8474727383763301</v>
      </c>
      <c r="AD121">
        <v>2.9850746271475899</v>
      </c>
      <c r="AE121">
        <v>0</v>
      </c>
      <c r="AF121">
        <v>-0.2</v>
      </c>
      <c r="AG121">
        <v>6.6132264529058196</v>
      </c>
      <c r="AH121">
        <v>25.7127192982453</v>
      </c>
      <c r="AI121">
        <v>16.1921375615232</v>
      </c>
      <c r="AJ121">
        <v>8.1554959785522794</v>
      </c>
      <c r="AK121">
        <v>3.9958356055719499</v>
      </c>
      <c r="AL121">
        <v>3.3166666666669902</v>
      </c>
      <c r="AM121">
        <v>3.51669624132892</v>
      </c>
      <c r="AN121">
        <v>2.3531245130126299</v>
      </c>
      <c r="AO121">
        <v>6.5012180267959598</v>
      </c>
      <c r="AP121">
        <v>3.03788420300243</v>
      </c>
      <c r="AQ121">
        <v>3.0916666666669999</v>
      </c>
      <c r="AR121">
        <v>0.60625656777947401</v>
      </c>
      <c r="AS121">
        <v>0.66688092559796297</v>
      </c>
      <c r="AT121">
        <v>1.77220437351022</v>
      </c>
      <c r="AU121">
        <v>1.8329938900203699</v>
      </c>
      <c r="AV121">
        <v>1.6299999999999899</v>
      </c>
      <c r="AW121">
        <v>3.3618682147659902</v>
      </c>
      <c r="AX121">
        <v>3.4936853461953499</v>
      </c>
      <c r="AY121">
        <v>6.2517246665644599</v>
      </c>
      <c r="AZ121">
        <v>5.38682403185779</v>
      </c>
      <c r="BA121">
        <v>14.9278150092756</v>
      </c>
      <c r="BB121">
        <v>-0.67817812931779697</v>
      </c>
      <c r="BC121">
        <v>5.0139416432624104</v>
      </c>
      <c r="BD121">
        <v>4.1583333333329904</v>
      </c>
      <c r="BE121">
        <v>4.5203616289309796</v>
      </c>
      <c r="BF121">
        <v>4.8300673606855504</v>
      </c>
      <c r="BG121">
        <v>2.8915662650602298</v>
      </c>
      <c r="BH121">
        <v>-0.87289759420905</v>
      </c>
      <c r="BI121">
        <v>-0.78751431844247499</v>
      </c>
    </row>
    <row r="122" spans="1:61">
      <c r="A122" t="s">
        <v>300</v>
      </c>
      <c r="B122" t="s">
        <v>301</v>
      </c>
      <c r="C122" t="s">
        <v>610</v>
      </c>
      <c r="D122" t="s">
        <v>611</v>
      </c>
      <c r="E122">
        <v>3.5937499998048898</v>
      </c>
      <c r="F122">
        <v>5.4047259930700697</v>
      </c>
      <c r="G122">
        <v>6.7731934174914104</v>
      </c>
      <c r="H122">
        <v>7.6613803888073102</v>
      </c>
      <c r="I122">
        <v>3.8381742739304099</v>
      </c>
      <c r="J122">
        <v>6.5934065935251596</v>
      </c>
      <c r="K122">
        <v>5.0796626055216398</v>
      </c>
      <c r="L122">
        <v>3.9778808414837101</v>
      </c>
      <c r="M122">
        <v>5.3697032088942702</v>
      </c>
      <c r="N122">
        <v>5.2425919893224702</v>
      </c>
      <c r="O122">
        <v>7.6732673268515104</v>
      </c>
      <c r="P122">
        <v>6.3504208110176101</v>
      </c>
      <c r="Q122">
        <v>4.8441247002397203</v>
      </c>
      <c r="R122">
        <v>11.6193961573652</v>
      </c>
      <c r="S122">
        <v>23.176229508196698</v>
      </c>
      <c r="T122">
        <v>11.778406255198799</v>
      </c>
      <c r="U122">
        <v>9.3912784640570806</v>
      </c>
      <c r="V122">
        <v>8.1360544217686606</v>
      </c>
      <c r="W122">
        <v>4.2148968293910896</v>
      </c>
      <c r="X122">
        <v>3.6943136544730102</v>
      </c>
      <c r="Y122">
        <v>7.8123180812667803</v>
      </c>
      <c r="Z122">
        <v>4.9136069114470002</v>
      </c>
      <c r="AA122">
        <v>2.717447246526</v>
      </c>
      <c r="AB122">
        <v>1.8739352640545801</v>
      </c>
      <c r="AC122">
        <v>2.2919535707258798</v>
      </c>
      <c r="AD122">
        <v>2.0386575632272699</v>
      </c>
      <c r="AE122">
        <v>0.60314767693898697</v>
      </c>
      <c r="AF122">
        <v>0.140515222482442</v>
      </c>
      <c r="AG122">
        <v>0.66417212347991805</v>
      </c>
      <c r="AH122">
        <v>2.27674007991825</v>
      </c>
      <c r="AI122">
        <v>3.03470834090494</v>
      </c>
      <c r="AJ122">
        <v>3.2980599647266602</v>
      </c>
      <c r="AK122">
        <v>1.7073587160661701</v>
      </c>
      <c r="AL122">
        <v>1.2674164848081599</v>
      </c>
      <c r="AM122">
        <v>0.68794032324840104</v>
      </c>
      <c r="AN122">
        <v>-0.123477115574572</v>
      </c>
      <c r="AO122">
        <v>0.13187175471920001</v>
      </c>
      <c r="AP122">
        <v>1.7614618487114899</v>
      </c>
      <c r="AQ122">
        <v>0.66326943298519403</v>
      </c>
      <c r="AR122">
        <v>-0.32944957814319098</v>
      </c>
      <c r="AS122">
        <v>-0.65301515640116603</v>
      </c>
      <c r="AT122">
        <v>-0.74005550416284904</v>
      </c>
      <c r="AU122">
        <v>-0.923494026942277</v>
      </c>
      <c r="AV122">
        <v>-0.25654181631607398</v>
      </c>
      <c r="AW122">
        <v>-8.5733882029858707E-3</v>
      </c>
      <c r="AX122">
        <v>-0.28294606876447198</v>
      </c>
      <c r="AY122">
        <v>0.249355116079054</v>
      </c>
      <c r="AZ122">
        <v>6.0039454498714999E-2</v>
      </c>
      <c r="BA122">
        <v>1.3800788616491699</v>
      </c>
      <c r="BB122">
        <v>-1.3528367295171699</v>
      </c>
      <c r="BC122">
        <v>-0.71997942915914903</v>
      </c>
      <c r="BD122">
        <v>-0.26763360096691702</v>
      </c>
      <c r="BE122">
        <v>-5.1939058171736802E-2</v>
      </c>
      <c r="BF122">
        <v>0.34644032565386901</v>
      </c>
      <c r="BG122">
        <v>2.7619540825134301</v>
      </c>
      <c r="BH122">
        <v>0.789517890139385</v>
      </c>
      <c r="BI122">
        <v>-0.116666666666671</v>
      </c>
    </row>
    <row r="123" spans="1:61">
      <c r="A123" t="s">
        <v>302</v>
      </c>
      <c r="B123" t="s">
        <v>303</v>
      </c>
      <c r="C123" t="s">
        <v>610</v>
      </c>
      <c r="D123" t="s">
        <v>611</v>
      </c>
      <c r="AM123">
        <v>1877.3723951757199</v>
      </c>
      <c r="AN123">
        <v>176.15529894237</v>
      </c>
      <c r="AO123">
        <v>39.182542365411301</v>
      </c>
      <c r="AP123">
        <v>17.408041060735702</v>
      </c>
      <c r="AQ123">
        <v>7.1463266545233699</v>
      </c>
      <c r="AR123">
        <v>8.2960276534255204</v>
      </c>
      <c r="AS123">
        <v>13.1808905865732</v>
      </c>
      <c r="AT123">
        <v>8.3541377716134608</v>
      </c>
      <c r="AU123">
        <v>5.8369245210564502</v>
      </c>
      <c r="AV123">
        <v>6.4382181011892801</v>
      </c>
      <c r="AW123">
        <v>6.8820543898189701</v>
      </c>
      <c r="AX123">
        <v>7.5799992912576597</v>
      </c>
      <c r="AY123">
        <v>8.5908162593057398</v>
      </c>
      <c r="AZ123">
        <v>10.7686707516834</v>
      </c>
      <c r="BA123">
        <v>17.1519333990578</v>
      </c>
      <c r="BB123">
        <v>7.30635449003264</v>
      </c>
      <c r="BC123">
        <v>7.11581359683509</v>
      </c>
      <c r="BD123">
        <v>8.3485691856836208</v>
      </c>
      <c r="BE123">
        <v>5.1137088842338398</v>
      </c>
      <c r="BF123">
        <v>5.8367023328239602</v>
      </c>
      <c r="BG123">
        <v>6.7183065797865398</v>
      </c>
      <c r="BH123">
        <v>6.64618750918945</v>
      </c>
    </row>
    <row r="124" spans="1:61">
      <c r="A124" t="s">
        <v>304</v>
      </c>
      <c r="B124" t="s">
        <v>305</v>
      </c>
      <c r="C124" t="s">
        <v>610</v>
      </c>
      <c r="D124" t="s">
        <v>611</v>
      </c>
      <c r="E124">
        <v>1.24378109452737</v>
      </c>
      <c r="F124">
        <v>2.4570024570024498</v>
      </c>
      <c r="G124">
        <v>3.1175059952038402</v>
      </c>
      <c r="H124">
        <v>0.69767441860464197</v>
      </c>
      <c r="I124">
        <v>-9.9304866931465202E-2</v>
      </c>
      <c r="J124">
        <v>3.5785288280673799</v>
      </c>
      <c r="K124">
        <v>5.0143953932341603</v>
      </c>
      <c r="L124">
        <v>1.75919579598301</v>
      </c>
      <c r="M124">
        <v>0.36671157005104299</v>
      </c>
      <c r="N124">
        <v>-0.171501006562393</v>
      </c>
      <c r="O124">
        <v>2.1885270390743501</v>
      </c>
      <c r="P124">
        <v>3.78020612544907</v>
      </c>
      <c r="Q124">
        <v>5.8316447431101004</v>
      </c>
      <c r="R124">
        <v>9.2811942233206306</v>
      </c>
      <c r="S124">
        <v>17.809948033182501</v>
      </c>
      <c r="T124">
        <v>19.120184013604799</v>
      </c>
      <c r="U124">
        <v>11.449030493275799</v>
      </c>
      <c r="V124">
        <v>14.820964481893199</v>
      </c>
      <c r="W124">
        <v>16.931782458284498</v>
      </c>
      <c r="X124">
        <v>7.97935261848792</v>
      </c>
      <c r="Y124">
        <v>13.8581814562482</v>
      </c>
      <c r="Z124">
        <v>11.603053435114401</v>
      </c>
      <c r="AA124">
        <v>20.666714666282701</v>
      </c>
      <c r="AB124">
        <v>11.3977827368522</v>
      </c>
      <c r="AC124">
        <v>10.2840982131379</v>
      </c>
      <c r="AD124">
        <v>13.0065664218828</v>
      </c>
      <c r="AE124">
        <v>2.5342759889288899</v>
      </c>
      <c r="AF124">
        <v>8.6376731898007701</v>
      </c>
      <c r="AG124">
        <v>12.2649630481581</v>
      </c>
      <c r="AH124">
        <v>13.789317276388299</v>
      </c>
      <c r="AI124">
        <v>17.781814429920001</v>
      </c>
      <c r="AJ124">
        <v>20.084495575463301</v>
      </c>
      <c r="AK124">
        <v>27.332364447577799</v>
      </c>
      <c r="AL124">
        <v>45.978881303622003</v>
      </c>
      <c r="AM124">
        <v>28.8143894306737</v>
      </c>
      <c r="AN124">
        <v>1.5543281605500801</v>
      </c>
      <c r="AO124">
        <v>8.8640874157749394</v>
      </c>
      <c r="AP124">
        <v>11.3618450505786</v>
      </c>
      <c r="AQ124">
        <v>6.7224365075389496</v>
      </c>
      <c r="AR124">
        <v>5.7420010952048797</v>
      </c>
      <c r="AS124">
        <v>9.9800251535097608</v>
      </c>
      <c r="AT124">
        <v>5.7385981434147997</v>
      </c>
      <c r="AU124">
        <v>1.96130821739171</v>
      </c>
      <c r="AV124">
        <v>9.8156906297963999</v>
      </c>
      <c r="AW124">
        <v>11.624035544242799</v>
      </c>
      <c r="AX124">
        <v>10.3127783574683</v>
      </c>
      <c r="AY124">
        <v>14.453734208170699</v>
      </c>
      <c r="AZ124">
        <v>9.7588802302751905</v>
      </c>
      <c r="BA124">
        <v>26.239816644506298</v>
      </c>
      <c r="BB124">
        <v>9.2341259239465501</v>
      </c>
      <c r="BC124">
        <v>3.9613888911538702</v>
      </c>
      <c r="BD124">
        <v>14.021549898837799</v>
      </c>
      <c r="BE124">
        <v>9.3783958513869408</v>
      </c>
      <c r="BF124">
        <v>5.7182740797563003</v>
      </c>
      <c r="BG124">
        <v>6.87749809668873</v>
      </c>
      <c r="BH124">
        <v>6.5824109165180298</v>
      </c>
      <c r="BI124">
        <v>6.2975475018142202</v>
      </c>
    </row>
    <row r="125" spans="1:61">
      <c r="A125" t="s">
        <v>306</v>
      </c>
      <c r="B125" t="s">
        <v>307</v>
      </c>
      <c r="C125" t="s">
        <v>610</v>
      </c>
      <c r="D125" t="s">
        <v>611</v>
      </c>
      <c r="AO125">
        <v>31.947337721856599</v>
      </c>
      <c r="AP125">
        <v>23.435427849700101</v>
      </c>
      <c r="AQ125">
        <v>10.4573825846725</v>
      </c>
      <c r="AR125">
        <v>37.030925836934301</v>
      </c>
      <c r="AS125">
        <v>18.700734283802301</v>
      </c>
      <c r="AT125">
        <v>6.91967989423045</v>
      </c>
      <c r="AU125">
        <v>2.1342098631023001</v>
      </c>
      <c r="AV125">
        <v>2.9746129518435498</v>
      </c>
      <c r="AW125">
        <v>4.1108137347869196</v>
      </c>
      <c r="AX125">
        <v>4.3548513385577303</v>
      </c>
      <c r="AY125">
        <v>5.5612018689679097</v>
      </c>
      <c r="AZ125">
        <v>10.1752413445509</v>
      </c>
      <c r="BA125">
        <v>24.524207501246099</v>
      </c>
      <c r="BB125">
        <v>6.8986294240833397</v>
      </c>
      <c r="BC125">
        <v>7.96772225579699</v>
      </c>
      <c r="BD125">
        <v>16.4958847224961</v>
      </c>
      <c r="BE125">
        <v>2.6870273058813399</v>
      </c>
      <c r="BF125">
        <v>6.6065357221506096</v>
      </c>
      <c r="BG125">
        <v>7.5342472977582702</v>
      </c>
      <c r="BH125">
        <v>6.5033183912272499</v>
      </c>
      <c r="BI125">
        <v>0.42167945751135499</v>
      </c>
    </row>
    <row r="126" spans="1:61">
      <c r="A126" t="s">
        <v>308</v>
      </c>
      <c r="B126" t="s">
        <v>309</v>
      </c>
      <c r="C126" t="s">
        <v>610</v>
      </c>
      <c r="D126" t="s">
        <v>611</v>
      </c>
      <c r="AN126">
        <v>-0.798944337811898</v>
      </c>
      <c r="AO126">
        <v>7.1508614087277804</v>
      </c>
      <c r="AP126">
        <v>7.9602139777745702</v>
      </c>
      <c r="AQ126">
        <v>14.8065035437763</v>
      </c>
      <c r="AR126">
        <v>4.0082070208878404</v>
      </c>
      <c r="AS126">
        <v>-0.79199252947357401</v>
      </c>
      <c r="AT126">
        <v>-0.60064830012357096</v>
      </c>
      <c r="AU126">
        <v>3.2250836148158002</v>
      </c>
      <c r="AV126">
        <v>1.2100113363188401</v>
      </c>
      <c r="AW126">
        <v>3.9247816630883401</v>
      </c>
      <c r="AX126">
        <v>6.3492550654970801</v>
      </c>
      <c r="AY126">
        <v>6.1432557569067496</v>
      </c>
      <c r="AZ126">
        <v>7.6683934301986296</v>
      </c>
      <c r="BA126">
        <v>24.997178852838701</v>
      </c>
      <c r="BB126">
        <v>-0.66130760241743702</v>
      </c>
      <c r="BC126">
        <v>3.99623007954201</v>
      </c>
      <c r="BD126">
        <v>5.4785873041190198</v>
      </c>
      <c r="BE126">
        <v>2.9327246182011901</v>
      </c>
      <c r="BF126">
        <v>2.94260015985052</v>
      </c>
      <c r="BG126">
        <v>3.8552385534790599</v>
      </c>
      <c r="BH126">
        <v>1.2212700608070699</v>
      </c>
      <c r="BI126">
        <v>3.0219574011224601</v>
      </c>
    </row>
    <row r="127" spans="1:61">
      <c r="A127" t="s">
        <v>310</v>
      </c>
      <c r="B127" t="s">
        <v>311</v>
      </c>
      <c r="C127" t="s">
        <v>610</v>
      </c>
      <c r="D127" t="s">
        <v>611</v>
      </c>
    </row>
    <row r="128" spans="1:61">
      <c r="A128" t="s">
        <v>312</v>
      </c>
      <c r="B128" t="s">
        <v>313</v>
      </c>
      <c r="C128" t="s">
        <v>610</v>
      </c>
      <c r="D128" t="s">
        <v>611</v>
      </c>
      <c r="Y128">
        <v>17.7366548046814</v>
      </c>
      <c r="Z128">
        <v>10.476363196689</v>
      </c>
      <c r="AA128">
        <v>5.9272229820199502</v>
      </c>
      <c r="AB128">
        <v>2.2915353703470398</v>
      </c>
      <c r="AC128">
        <v>2.7149047054881699</v>
      </c>
      <c r="AD128">
        <v>2.61954629955699</v>
      </c>
      <c r="AE128">
        <v>-6.6855337242704002E-3</v>
      </c>
      <c r="AF128">
        <v>0.96301264865150804</v>
      </c>
      <c r="AG128">
        <v>0.23252503399794999</v>
      </c>
      <c r="AH128">
        <v>5.1699649556256801</v>
      </c>
      <c r="AI128">
        <v>4.0109840775561896</v>
      </c>
      <c r="AJ128">
        <v>4.3237394435541896</v>
      </c>
      <c r="AK128">
        <v>2.8584467251444701</v>
      </c>
      <c r="AL128">
        <v>1.7948614643379499</v>
      </c>
      <c r="AM128">
        <v>1.4422695880493701</v>
      </c>
      <c r="AN128">
        <v>2.9568002509262801</v>
      </c>
      <c r="AO128">
        <v>2.0865738516911101</v>
      </c>
      <c r="AP128">
        <v>8.9051833911601506</v>
      </c>
      <c r="AQ128">
        <v>3.4463586595528102</v>
      </c>
      <c r="AR128">
        <v>3.3630363036303801</v>
      </c>
      <c r="AS128">
        <v>2.1488553274370301</v>
      </c>
      <c r="AT128">
        <v>2.3034474834924898</v>
      </c>
      <c r="AU128">
        <v>2.0410910262021398</v>
      </c>
      <c r="AV128">
        <v>2.2354366437455302</v>
      </c>
      <c r="AW128">
        <v>2.3145546223808999</v>
      </c>
      <c r="AX128">
        <v>3.3778190398824002</v>
      </c>
      <c r="AY128">
        <v>8.46798033243277</v>
      </c>
      <c r="AZ128">
        <v>4.5130264392559498</v>
      </c>
      <c r="BA128">
        <v>5.3381041346211102</v>
      </c>
      <c r="BB128">
        <v>2.03430619880548</v>
      </c>
      <c r="BC128">
        <v>0.50550031017907904</v>
      </c>
      <c r="BD128">
        <v>5.8351651957085302</v>
      </c>
      <c r="BE128">
        <v>0.81608928156243299</v>
      </c>
      <c r="BF128">
        <v>1.1069855400013899</v>
      </c>
      <c r="BG128">
        <v>0.24786539236482499</v>
      </c>
      <c r="BH128">
        <v>-2.3018756304560499</v>
      </c>
    </row>
    <row r="129" spans="1:61">
      <c r="A129" t="s">
        <v>314</v>
      </c>
      <c r="B129" t="s">
        <v>315</v>
      </c>
      <c r="C129" t="s">
        <v>610</v>
      </c>
      <c r="D129" t="s">
        <v>611</v>
      </c>
      <c r="L129">
        <v>10.5599999984</v>
      </c>
      <c r="M129">
        <v>10.9144542743363</v>
      </c>
      <c r="N129">
        <v>12.5000000003325</v>
      </c>
      <c r="O129">
        <v>16.0756501185834</v>
      </c>
      <c r="P129">
        <v>13.441955193756501</v>
      </c>
      <c r="Q129">
        <v>11.6696588871036</v>
      </c>
      <c r="R129">
        <v>3.2154340852607102</v>
      </c>
      <c r="S129">
        <v>24.299065419003099</v>
      </c>
      <c r="T129">
        <v>25.313283209590399</v>
      </c>
      <c r="U129">
        <v>15.299999999000001</v>
      </c>
      <c r="V129">
        <v>10.1727447218843</v>
      </c>
      <c r="W129">
        <v>14.4599303155829</v>
      </c>
      <c r="X129">
        <v>18.264840182648399</v>
      </c>
      <c r="Y129">
        <v>28.700128700128701</v>
      </c>
      <c r="Z129">
        <v>21.341666666333001</v>
      </c>
      <c r="AA129">
        <v>7.1904402164889696</v>
      </c>
      <c r="AB129">
        <v>3.42132239911603</v>
      </c>
      <c r="AC129">
        <v>2.30607966457021</v>
      </c>
      <c r="AD129">
        <v>2.4590163934426101</v>
      </c>
      <c r="AE129">
        <v>2.7500000000000102</v>
      </c>
      <c r="AF129">
        <v>3.0494728304944099</v>
      </c>
      <c r="AG129">
        <v>7.14623012749915</v>
      </c>
      <c r="AH129">
        <v>5.7000146907597902</v>
      </c>
      <c r="AI129">
        <v>8.5776330076004399</v>
      </c>
      <c r="AJ129">
        <v>9.3000000000000007</v>
      </c>
      <c r="AK129">
        <v>6.3063063063063201</v>
      </c>
      <c r="AL129">
        <v>4.7457627118644199</v>
      </c>
      <c r="AM129">
        <v>6.2567421790722504</v>
      </c>
      <c r="AN129">
        <v>4.4796954314720896</v>
      </c>
      <c r="AO129">
        <v>4.9234292257048704</v>
      </c>
      <c r="AP129">
        <v>4.4468694584640396</v>
      </c>
      <c r="AQ129">
        <v>7.5120804492621502</v>
      </c>
      <c r="AR129">
        <v>0.81144772964696299</v>
      </c>
      <c r="AS129">
        <v>2.2653331726714301</v>
      </c>
      <c r="AT129">
        <v>4.0664196479983898</v>
      </c>
      <c r="AU129">
        <v>2.7625113520860598</v>
      </c>
      <c r="AV129">
        <v>3.5148792418686199</v>
      </c>
      <c r="AW129">
        <v>3.59059139085802</v>
      </c>
      <c r="AX129">
        <v>2.7540902005475401</v>
      </c>
      <c r="AY129">
        <v>2.2418471043914798</v>
      </c>
      <c r="AZ129">
        <v>2.5348468711847798</v>
      </c>
      <c r="BA129">
        <v>4.6737959569161998</v>
      </c>
      <c r="BB129">
        <v>2.7566864773758102</v>
      </c>
      <c r="BC129">
        <v>2.9391813592759801</v>
      </c>
      <c r="BD129">
        <v>4.0258462495938501</v>
      </c>
      <c r="BE129">
        <v>2.1872212084793201</v>
      </c>
      <c r="BF129">
        <v>1.3013770575361101</v>
      </c>
      <c r="BG129">
        <v>1.2747147020551901</v>
      </c>
      <c r="BH129">
        <v>0.70620816985921397</v>
      </c>
      <c r="BI129">
        <v>0.97084142367852799</v>
      </c>
    </row>
    <row r="130" spans="1:61">
      <c r="A130" t="s">
        <v>316</v>
      </c>
      <c r="B130" t="s">
        <v>317</v>
      </c>
      <c r="C130" t="s">
        <v>610</v>
      </c>
      <c r="D130" t="s">
        <v>611</v>
      </c>
      <c r="R130">
        <v>8.2666666659999901</v>
      </c>
      <c r="S130">
        <v>12.992610837518701</v>
      </c>
      <c r="T130">
        <v>8.3923705721844097</v>
      </c>
      <c r="U130">
        <v>5.2350427353237201</v>
      </c>
      <c r="V130">
        <v>9.8895192593308305</v>
      </c>
      <c r="W130">
        <v>8.6897451227484996</v>
      </c>
      <c r="X130">
        <v>7.0499999992500104</v>
      </c>
      <c r="Y130">
        <v>6.9282266856319001</v>
      </c>
      <c r="Z130">
        <v>7.3747815958382503</v>
      </c>
      <c r="AA130">
        <v>7.7767984269083499</v>
      </c>
      <c r="AB130">
        <v>4.7181680927517098</v>
      </c>
      <c r="AC130">
        <v>1.17746005046656</v>
      </c>
      <c r="AD130">
        <v>1.4903218142789201</v>
      </c>
      <c r="AE130">
        <v>0.95360674019186997</v>
      </c>
      <c r="AF130">
        <v>0.65484469170165704</v>
      </c>
      <c r="AG130">
        <v>1.46813288041912</v>
      </c>
      <c r="AH130">
        <v>3.34203359055812</v>
      </c>
      <c r="AI130">
        <v>9.8336353154340106</v>
      </c>
      <c r="AJ130">
        <v>9.0581883623275594</v>
      </c>
      <c r="AK130">
        <v>-0.54547121378825802</v>
      </c>
      <c r="AL130">
        <v>0.38254136516589399</v>
      </c>
      <c r="AM130">
        <v>2.5344352617079902</v>
      </c>
      <c r="AN130">
        <v>2.6867275658248402</v>
      </c>
      <c r="AO130">
        <v>3.5539856968428198</v>
      </c>
      <c r="AP130">
        <v>0.68219143470754395</v>
      </c>
      <c r="AQ130">
        <v>0.129658287674111</v>
      </c>
      <c r="AR130">
        <v>2.99081035923157</v>
      </c>
      <c r="AS130">
        <v>1.8129461388708701</v>
      </c>
      <c r="AT130">
        <v>1.30000000000001</v>
      </c>
      <c r="AU130">
        <v>0.88845014807501999</v>
      </c>
      <c r="AV130">
        <v>0.96135029354207502</v>
      </c>
      <c r="AW130">
        <v>1.24856443679887</v>
      </c>
      <c r="AX130">
        <v>4.1429758363102698</v>
      </c>
      <c r="AY130">
        <v>3.05701339166718</v>
      </c>
      <c r="AZ130">
        <v>5.4849498327759401</v>
      </c>
      <c r="BA130">
        <v>10.582709786514499</v>
      </c>
      <c r="BB130">
        <v>4.6095954844778904</v>
      </c>
      <c r="BC130">
        <v>4.4964028776978502</v>
      </c>
      <c r="BD130">
        <v>4.9053356282271903</v>
      </c>
      <c r="BE130">
        <v>3.19934372436422</v>
      </c>
      <c r="BF130">
        <v>2.7027027027027102</v>
      </c>
      <c r="BG130">
        <v>2.9089009287925802</v>
      </c>
      <c r="BH130">
        <v>3.27170248115385</v>
      </c>
      <c r="BI130">
        <v>3.1984106811702802</v>
      </c>
    </row>
    <row r="131" spans="1:61">
      <c r="A131" t="s">
        <v>318</v>
      </c>
      <c r="B131" t="s">
        <v>319</v>
      </c>
      <c r="C131" t="s">
        <v>610</v>
      </c>
      <c r="D131" t="s">
        <v>611</v>
      </c>
      <c r="E131">
        <v>2.8571428571428799</v>
      </c>
      <c r="F131">
        <v>2.4307939100917002</v>
      </c>
      <c r="G131">
        <v>2.05255023209669</v>
      </c>
      <c r="H131">
        <v>2.0979020979021001</v>
      </c>
      <c r="I131">
        <v>3.3240331601812598</v>
      </c>
      <c r="J131">
        <v>2.63157894736834</v>
      </c>
      <c r="K131">
        <v>2.6761013090902299</v>
      </c>
      <c r="L131">
        <v>2.09184098667289</v>
      </c>
      <c r="M131">
        <v>2.5376807134880801</v>
      </c>
      <c r="N131">
        <v>2.4399621436176302</v>
      </c>
      <c r="O131">
        <v>3.9555092109976799</v>
      </c>
      <c r="P131">
        <v>3.67461430575037</v>
      </c>
      <c r="Q131">
        <v>5.4095488394893199</v>
      </c>
      <c r="R131">
        <v>13.2261813710981</v>
      </c>
      <c r="S131">
        <v>20.1101955537587</v>
      </c>
      <c r="T131">
        <v>15.151515151515101</v>
      </c>
      <c r="U131">
        <v>9.6691198466875505</v>
      </c>
      <c r="V131">
        <v>10.6889574207751</v>
      </c>
      <c r="W131">
        <v>9.58960084375755</v>
      </c>
      <c r="X131">
        <v>14.842308165532801</v>
      </c>
      <c r="Y131">
        <v>19.4777291132913</v>
      </c>
      <c r="Z131">
        <v>14.96099800350385</v>
      </c>
      <c r="AA131">
        <v>8.3976815591668696</v>
      </c>
      <c r="AB131">
        <v>10.91288721854005</v>
      </c>
      <c r="AC131">
        <v>11.761760606081349</v>
      </c>
      <c r="AD131">
        <v>20.507583176282701</v>
      </c>
      <c r="AE131">
        <v>16.896668054469949</v>
      </c>
      <c r="AF131">
        <v>15.712675603635651</v>
      </c>
      <c r="AG131">
        <v>17.881626420412651</v>
      </c>
      <c r="AH131">
        <v>15.84171114266505</v>
      </c>
      <c r="AI131">
        <v>23.660865774866302</v>
      </c>
      <c r="AJ131">
        <v>27.338391668363698</v>
      </c>
      <c r="AK131">
        <v>15.350644127224601</v>
      </c>
      <c r="AL131">
        <v>11.284168445498999</v>
      </c>
      <c r="AM131">
        <v>10.720563901041899</v>
      </c>
      <c r="AN131">
        <v>12.210526315789499</v>
      </c>
      <c r="AO131">
        <v>11.056916532198899</v>
      </c>
      <c r="AP131">
        <v>7.1451116088392901</v>
      </c>
      <c r="AQ131">
        <v>7.2478217521346302</v>
      </c>
      <c r="AR131">
        <v>5.9542394911300498</v>
      </c>
      <c r="AS131">
        <v>7.04470245106286</v>
      </c>
      <c r="AT131">
        <v>6.3625003483595499</v>
      </c>
      <c r="AU131">
        <v>5.3410152137741296</v>
      </c>
      <c r="AV131">
        <v>5.9809781406647904</v>
      </c>
      <c r="AW131">
        <v>4.6882828716627403</v>
      </c>
      <c r="AX131">
        <v>5.3932310689067497</v>
      </c>
      <c r="AY131">
        <v>4.2963334354337501</v>
      </c>
      <c r="AZ131">
        <v>6.42627934470518</v>
      </c>
      <c r="BA131">
        <v>8.7586831772878195</v>
      </c>
      <c r="BB131">
        <v>2.9133584284946101</v>
      </c>
      <c r="BC131">
        <v>3.8595090983318898</v>
      </c>
      <c r="BD131">
        <v>5.8758024367868398</v>
      </c>
      <c r="BE131">
        <v>4.1776358710248598</v>
      </c>
      <c r="BF131">
        <v>3.8063898234319802</v>
      </c>
      <c r="BG131">
        <v>3.51847818194992</v>
      </c>
      <c r="BH131">
        <v>3.1290027447392501</v>
      </c>
      <c r="BI131">
        <v>3.5199372520799699</v>
      </c>
    </row>
    <row r="132" spans="1:61">
      <c r="A132" t="s">
        <v>320</v>
      </c>
      <c r="B132" t="s">
        <v>321</v>
      </c>
      <c r="C132" t="s">
        <v>610</v>
      </c>
      <c r="D132" t="s">
        <v>611</v>
      </c>
      <c r="AH132">
        <v>61.3325965106187</v>
      </c>
      <c r="AI132">
        <v>35.642982971227198</v>
      </c>
      <c r="AJ132">
        <v>13.441558441558399</v>
      </c>
      <c r="AK132">
        <v>9.8645296699103096</v>
      </c>
      <c r="AL132">
        <v>6.2672224151903499</v>
      </c>
      <c r="AM132">
        <v>6.7844807862023497</v>
      </c>
      <c r="AN132">
        <v>19.593918987858299</v>
      </c>
      <c r="AO132">
        <v>13.0244156963462</v>
      </c>
      <c r="AP132">
        <v>27.508862449144999</v>
      </c>
      <c r="AQ132">
        <v>90.980734562287296</v>
      </c>
      <c r="AR132">
        <v>125.27212839928001</v>
      </c>
      <c r="AS132">
        <v>25.0846414281317</v>
      </c>
      <c r="AT132">
        <v>7.8118079478346498</v>
      </c>
      <c r="AU132">
        <v>10.631344632333199</v>
      </c>
      <c r="AV132">
        <v>15.4893529233526</v>
      </c>
      <c r="AW132">
        <v>10.4622667314209</v>
      </c>
      <c r="AX132">
        <v>7.1654175994663598</v>
      </c>
      <c r="AY132">
        <v>6.8021893803640996</v>
      </c>
      <c r="AZ132">
        <v>4.5222976072626899</v>
      </c>
      <c r="BA132">
        <v>7.6293050288066597</v>
      </c>
      <c r="BB132">
        <v>3.5294368019029798E-2</v>
      </c>
      <c r="BC132">
        <v>5.9823483848293604</v>
      </c>
      <c r="BD132">
        <v>7.5769240530963602</v>
      </c>
      <c r="BE132">
        <v>4.2569422053049202</v>
      </c>
      <c r="BF132">
        <v>6.3649392773632298</v>
      </c>
      <c r="BG132">
        <v>4.1352263701344301</v>
      </c>
      <c r="BH132">
        <v>1.2762277051739599</v>
      </c>
      <c r="BI132">
        <v>1.50935961379835</v>
      </c>
    </row>
    <row r="133" spans="1:61">
      <c r="A133" t="s">
        <v>322</v>
      </c>
      <c r="B133" t="s">
        <v>323</v>
      </c>
      <c r="C133" t="s">
        <v>610</v>
      </c>
      <c r="D133" t="s">
        <v>611</v>
      </c>
      <c r="BB133">
        <v>1.18764945336656</v>
      </c>
      <c r="BC133">
        <v>3.9898414640150799</v>
      </c>
      <c r="BF133">
        <v>5.5438287367597701</v>
      </c>
      <c r="BG133">
        <v>0.74971861123440098</v>
      </c>
      <c r="BH133">
        <v>-3.7488919985039399</v>
      </c>
      <c r="BI133">
        <v>-0.81466882115567996</v>
      </c>
    </row>
    <row r="134" spans="1:61">
      <c r="A134" t="s">
        <v>324</v>
      </c>
      <c r="B134" t="s">
        <v>325</v>
      </c>
      <c r="C134" t="s">
        <v>610</v>
      </c>
      <c r="D134" t="s">
        <v>611</v>
      </c>
      <c r="AU134">
        <v>14.1596470116326</v>
      </c>
      <c r="AV134">
        <v>10.330288123682299</v>
      </c>
      <c r="AW134">
        <v>7.8290870488324904</v>
      </c>
      <c r="AX134">
        <v>10.834358848141401</v>
      </c>
      <c r="AY134">
        <v>7.3414460827855601</v>
      </c>
      <c r="AZ134">
        <v>11.390709073057501</v>
      </c>
      <c r="BA134">
        <v>17.490214271073501</v>
      </c>
      <c r="BB134">
        <v>7.4275557496649904</v>
      </c>
      <c r="BC134">
        <v>7.2910366349244002</v>
      </c>
      <c r="BD134">
        <v>8.4866004654624199</v>
      </c>
      <c r="BE134">
        <v>6.8347682214197496</v>
      </c>
      <c r="BF134">
        <v>7.5748978572731298</v>
      </c>
      <c r="BG134">
        <v>9.8263580431524797</v>
      </c>
      <c r="BH134">
        <v>7.7826529206597401</v>
      </c>
    </row>
    <row r="135" spans="1:61">
      <c r="A135" t="s">
        <v>326</v>
      </c>
      <c r="B135" t="s">
        <v>327</v>
      </c>
      <c r="C135" t="s">
        <v>610</v>
      </c>
      <c r="D135" t="s">
        <v>611</v>
      </c>
      <c r="J135">
        <v>11.424999999667</v>
      </c>
      <c r="K135">
        <v>12.2429137683409</v>
      </c>
      <c r="L135">
        <v>7.2961087423094098</v>
      </c>
      <c r="M135">
        <v>0.39123144730917198</v>
      </c>
      <c r="N135">
        <v>9.7859705554733996</v>
      </c>
      <c r="O135">
        <v>-5.2963714220464801</v>
      </c>
      <c r="P135">
        <v>-3.10384940810847</v>
      </c>
      <c r="Q135">
        <v>-0.25102319208902801</v>
      </c>
      <c r="R135">
        <v>7.9708955631858398</v>
      </c>
      <c r="S135">
        <v>7.4584515608290598</v>
      </c>
      <c r="T135">
        <v>9.1192003014561607</v>
      </c>
      <c r="U135">
        <v>5.4792152796881703</v>
      </c>
      <c r="V135">
        <v>6.2802130275091397</v>
      </c>
      <c r="W135">
        <v>29.3797941641701</v>
      </c>
      <c r="X135">
        <v>-6.0390287501710196</v>
      </c>
      <c r="Y135">
        <v>9.7342887947138799</v>
      </c>
      <c r="Z135">
        <v>11.199722607489599</v>
      </c>
      <c r="AA135">
        <v>10.258808855628301</v>
      </c>
      <c r="AB135">
        <v>10.605203619909499</v>
      </c>
      <c r="AC135">
        <v>12.477627205318299</v>
      </c>
      <c r="AD135">
        <v>9.1384405546715097</v>
      </c>
      <c r="AE135">
        <v>3.29098104561549</v>
      </c>
      <c r="AF135">
        <v>4.3557168784029301</v>
      </c>
      <c r="AG135">
        <v>6.0869565217391104</v>
      </c>
      <c r="AH135">
        <v>1.51183970856102</v>
      </c>
      <c r="AI135">
        <v>8.4514624080387399</v>
      </c>
      <c r="AJ135">
        <v>11.896095301125101</v>
      </c>
      <c r="AK135">
        <v>9.3597515895312995</v>
      </c>
      <c r="AL135">
        <v>11.0735532720389</v>
      </c>
      <c r="AM135">
        <v>5.1125989044430904</v>
      </c>
      <c r="AN135">
        <v>7.2379849449913296</v>
      </c>
      <c r="AO135">
        <v>4.0280777537796899</v>
      </c>
      <c r="AP135">
        <v>3.5502958579881598</v>
      </c>
      <c r="AQ135">
        <v>3.7092731829573999</v>
      </c>
      <c r="AR135">
        <v>2.6486225229579499</v>
      </c>
      <c r="AS135">
        <v>-2.8999999999999901</v>
      </c>
      <c r="AT135">
        <v>-8.8139375214555393</v>
      </c>
      <c r="AU135">
        <v>-9.7976470588234896</v>
      </c>
      <c r="AV135">
        <v>-2.1911519198664502</v>
      </c>
      <c r="AW135">
        <v>-2.1975677405590299</v>
      </c>
      <c r="AX135">
        <v>2.6502057613165402</v>
      </c>
      <c r="AY135">
        <v>1.45926876202727</v>
      </c>
      <c r="AZ135">
        <v>6.2509878299355002</v>
      </c>
      <c r="BA135">
        <v>10.3607288954999</v>
      </c>
      <c r="BB135">
        <v>2.4599002560994601</v>
      </c>
      <c r="BC135">
        <v>2.79989500109268</v>
      </c>
      <c r="BD135">
        <v>15.518481531756199</v>
      </c>
      <c r="BE135">
        <v>6.0598039215686503</v>
      </c>
      <c r="BF135">
        <v>2.6058180271950802</v>
      </c>
    </row>
    <row r="136" spans="1:61">
      <c r="A136" t="s">
        <v>328</v>
      </c>
      <c r="B136" t="s">
        <v>329</v>
      </c>
      <c r="C136" t="s">
        <v>610</v>
      </c>
      <c r="D136" t="s">
        <v>611</v>
      </c>
      <c r="K136">
        <v>2.47900839657723</v>
      </c>
      <c r="L136">
        <v>3.2071790871853598</v>
      </c>
      <c r="M136">
        <v>3.9694541053438801</v>
      </c>
      <c r="N136">
        <v>2.2543814996891598</v>
      </c>
      <c r="O136">
        <v>13.398762534818299</v>
      </c>
      <c r="P136">
        <v>8.3913452492055907</v>
      </c>
      <c r="Q136">
        <v>7.8805762890533497</v>
      </c>
      <c r="R136">
        <v>13.4406006971741</v>
      </c>
      <c r="S136">
        <v>34.220604226879502</v>
      </c>
      <c r="T136">
        <v>17.7427876996523</v>
      </c>
      <c r="U136">
        <v>9.6691198466875505</v>
      </c>
      <c r="V136">
        <v>8.8657319002618298</v>
      </c>
      <c r="W136">
        <v>10.877518292098999</v>
      </c>
      <c r="X136">
        <v>9.3900427128737007</v>
      </c>
      <c r="Y136">
        <v>19.4777291132913</v>
      </c>
      <c r="Z136">
        <v>15.124844377034499</v>
      </c>
      <c r="AA136">
        <v>4.6140674987307504</v>
      </c>
      <c r="AB136">
        <v>1.4730585346231699</v>
      </c>
      <c r="AC136">
        <v>1.2054841036558399</v>
      </c>
      <c r="AD136">
        <v>1.4231989823873501</v>
      </c>
      <c r="AE136">
        <v>2.1902582543311602</v>
      </c>
      <c r="AF136">
        <v>7.02175303902784</v>
      </c>
      <c r="AG136">
        <v>0.82947242564638102</v>
      </c>
      <c r="AH136">
        <v>4.3726376639732996</v>
      </c>
      <c r="AI136">
        <v>4.2675566285598503</v>
      </c>
      <c r="AJ136">
        <v>6.1495505311903802</v>
      </c>
      <c r="AK136">
        <v>5.1388977994482703</v>
      </c>
      <c r="AL136">
        <v>0.84818159628971401</v>
      </c>
      <c r="AM136">
        <v>2.8159166515396401</v>
      </c>
      <c r="AN136">
        <v>5.6296592151237803</v>
      </c>
      <c r="AO136">
        <v>0.92484260961592202</v>
      </c>
      <c r="AP136">
        <v>-5.5202870547163803E-3</v>
      </c>
      <c r="AQ136">
        <v>3.2019434167909999</v>
      </c>
      <c r="AR136">
        <v>3.5037978410893702</v>
      </c>
      <c r="AS136">
        <v>3.7107860871360501</v>
      </c>
      <c r="AT136">
        <v>5.3072208102855596</v>
      </c>
      <c r="AU136">
        <v>-0.255536626916538</v>
      </c>
      <c r="AV136">
        <v>1.0342537242624801</v>
      </c>
      <c r="AW136">
        <v>1.46036814425225</v>
      </c>
      <c r="AX136">
        <v>3.9107696579811999</v>
      </c>
      <c r="AY136">
        <v>2.3383217530732199</v>
      </c>
      <c r="AZ136">
        <v>3.07263785524639</v>
      </c>
      <c r="BA136">
        <v>7.17596168700757</v>
      </c>
      <c r="BB136">
        <v>-1.6720720720720701</v>
      </c>
      <c r="BC136">
        <v>3.2503440918009199</v>
      </c>
      <c r="BD136">
        <v>2.7694079414415902</v>
      </c>
      <c r="BE136">
        <v>4.1776358710248598</v>
      </c>
      <c r="BF136">
        <v>1.47201838917867</v>
      </c>
      <c r="BG136">
        <v>3.51847818194992</v>
      </c>
      <c r="BH136">
        <v>-0.98430920351252904</v>
      </c>
    </row>
    <row r="137" spans="1:61">
      <c r="A137" t="s">
        <v>330</v>
      </c>
      <c r="B137" t="s">
        <v>331</v>
      </c>
      <c r="C137" t="s">
        <v>610</v>
      </c>
      <c r="D137" t="s">
        <v>611</v>
      </c>
      <c r="K137">
        <v>4.0943580499047796</v>
      </c>
      <c r="L137">
        <v>3.0202437180300099</v>
      </c>
      <c r="M137">
        <v>4.2057737803893698</v>
      </c>
      <c r="N137">
        <v>2.99817210185007</v>
      </c>
      <c r="O137">
        <v>4.8387666968779293</v>
      </c>
      <c r="P137">
        <v>4.784114381546245</v>
      </c>
      <c r="Q137">
        <v>6.6711776652837003</v>
      </c>
      <c r="R137">
        <v>13.7960339945021</v>
      </c>
      <c r="S137">
        <v>23.321354265281599</v>
      </c>
      <c r="T137">
        <v>16.068278004854001</v>
      </c>
      <c r="U137">
        <v>9.7313865610170307</v>
      </c>
      <c r="V137">
        <v>11.1910016370359</v>
      </c>
      <c r="W137">
        <v>10.256586168874099</v>
      </c>
      <c r="X137">
        <v>14.782239267266</v>
      </c>
      <c r="Y137">
        <v>18.126389881615399</v>
      </c>
      <c r="Z137">
        <v>14.682357422330799</v>
      </c>
      <c r="AA137">
        <v>9.321644764619565</v>
      </c>
      <c r="AB137">
        <v>10.91288721854005</v>
      </c>
      <c r="AC137">
        <v>11.761760606081349</v>
      </c>
      <c r="AD137">
        <v>15.051758503109101</v>
      </c>
      <c r="AE137">
        <v>11.836750764925799</v>
      </c>
      <c r="AF137">
        <v>13.550723782782301</v>
      </c>
      <c r="AG137">
        <v>10.832703768991699</v>
      </c>
      <c r="AH137">
        <v>14.329539032857401</v>
      </c>
      <c r="AI137">
        <v>21.960175116508299</v>
      </c>
      <c r="AJ137">
        <v>22.661511830053701</v>
      </c>
      <c r="AK137">
        <v>12.060323601828999</v>
      </c>
      <c r="AL137">
        <v>10.7486467163722</v>
      </c>
      <c r="AM137">
        <v>8.8146940176809707</v>
      </c>
      <c r="AN137">
        <v>10.56437421487075</v>
      </c>
      <c r="AO137">
        <v>8.5740175324136754</v>
      </c>
      <c r="AP137">
        <v>7.0473388470902298</v>
      </c>
      <c r="AQ137">
        <v>5.3614766050162999</v>
      </c>
      <c r="AR137">
        <v>3.5037978410893702</v>
      </c>
      <c r="AS137">
        <v>4.6082299887260501</v>
      </c>
      <c r="AT137">
        <v>4.3593406521727696</v>
      </c>
      <c r="AU137">
        <v>4.2402666068863901</v>
      </c>
      <c r="AV137">
        <v>4.548137924153</v>
      </c>
      <c r="AW137">
        <v>4.4373808010171496</v>
      </c>
      <c r="AX137">
        <v>4.6992773903565102</v>
      </c>
      <c r="AY137">
        <v>4.2963334354337501</v>
      </c>
      <c r="AZ137">
        <v>5.5437539351508098</v>
      </c>
      <c r="BA137">
        <v>8.5840137516114901</v>
      </c>
      <c r="BB137">
        <v>2.59194673430531</v>
      </c>
      <c r="BC137">
        <v>3.5561238057712199</v>
      </c>
      <c r="BD137">
        <v>5.1289237668161602</v>
      </c>
      <c r="BE137">
        <v>4.1115085455747398</v>
      </c>
      <c r="BF137">
        <v>2.7386317571600198</v>
      </c>
      <c r="BG137">
        <v>3.4183616966302499</v>
      </c>
      <c r="BH137">
        <v>2.7206412625697398</v>
      </c>
      <c r="BI137">
        <v>3.5199372520799699</v>
      </c>
    </row>
    <row r="138" spans="1:61">
      <c r="A138" t="s">
        <v>332</v>
      </c>
      <c r="B138" t="s">
        <v>333</v>
      </c>
      <c r="C138" t="s">
        <v>610</v>
      </c>
      <c r="D138" t="s">
        <v>611</v>
      </c>
      <c r="Z138">
        <v>11.9910459494075</v>
      </c>
      <c r="AA138">
        <v>11.879155900274</v>
      </c>
      <c r="AB138">
        <v>11.126644122142999</v>
      </c>
      <c r="AC138">
        <v>9.8566209543388705</v>
      </c>
      <c r="AD138">
        <v>10.4238402303888</v>
      </c>
      <c r="AE138">
        <v>9.9508599508600106</v>
      </c>
      <c r="AF138">
        <v>10.31251206812551</v>
      </c>
      <c r="AG138">
        <v>11.456371625863101</v>
      </c>
      <c r="AH138">
        <v>9.0129959455549695</v>
      </c>
      <c r="AI138">
        <v>10</v>
      </c>
      <c r="AJ138">
        <v>15.0501307759372</v>
      </c>
      <c r="AK138">
        <v>14.5123786075773</v>
      </c>
      <c r="AL138">
        <v>9.5248453701967399</v>
      </c>
      <c r="AM138">
        <v>24.571013727560601</v>
      </c>
      <c r="AN138">
        <v>15.448025835252899</v>
      </c>
      <c r="AO138">
        <v>9.3303145853192593</v>
      </c>
      <c r="AP138">
        <v>7.9602139777745702</v>
      </c>
      <c r="AQ138">
        <v>8.0316666549885198</v>
      </c>
      <c r="AR138">
        <v>6.1066958984196402</v>
      </c>
      <c r="AS138">
        <v>3.9552617664927547</v>
      </c>
      <c r="AT138">
        <v>4.7931814960199599</v>
      </c>
      <c r="AU138">
        <v>3.8957052575849298</v>
      </c>
      <c r="AV138">
        <v>6.8971612429430298</v>
      </c>
      <c r="AW138">
        <v>4.6350075903938048</v>
      </c>
      <c r="AX138">
        <v>7.5640806170986847</v>
      </c>
      <c r="AY138">
        <v>7.0585362754944203</v>
      </c>
      <c r="AZ138">
        <v>7.7867556100429498</v>
      </c>
      <c r="BA138">
        <v>10.559935517606551</v>
      </c>
      <c r="BB138">
        <v>4.5615815474280099</v>
      </c>
      <c r="BC138">
        <v>5.9823483848293604</v>
      </c>
      <c r="BD138">
        <v>7.62282262848501</v>
      </c>
      <c r="BE138">
        <v>6.3586987923962797</v>
      </c>
      <c r="BF138">
        <v>5.5242792071148301</v>
      </c>
      <c r="BG138">
        <v>4.5852537697963953</v>
      </c>
      <c r="BH138">
        <v>4.5217085432894297</v>
      </c>
    </row>
    <row r="139" spans="1:61">
      <c r="A139" t="s">
        <v>334</v>
      </c>
      <c r="B139" t="s">
        <v>335</v>
      </c>
      <c r="C139" t="s">
        <v>610</v>
      </c>
      <c r="D139" t="s">
        <v>611</v>
      </c>
      <c r="Z139">
        <v>11.9910459494075</v>
      </c>
      <c r="AA139">
        <v>11.879155900274</v>
      </c>
      <c r="AB139">
        <v>11.997111323209051</v>
      </c>
      <c r="AC139">
        <v>11.784027479632901</v>
      </c>
      <c r="AD139">
        <v>10.5189759937166</v>
      </c>
      <c r="AE139">
        <v>6.1847785445691796</v>
      </c>
      <c r="AF139">
        <v>7.1132376395534296</v>
      </c>
      <c r="AG139">
        <v>8.9830033820899793</v>
      </c>
      <c r="AH139">
        <v>8.5609514999206695</v>
      </c>
      <c r="AI139">
        <v>10.012092103333915</v>
      </c>
      <c r="AJ139">
        <v>14.0176113749168</v>
      </c>
      <c r="AK139">
        <v>12.519911309768201</v>
      </c>
      <c r="AL139">
        <v>7.5053941908710797</v>
      </c>
      <c r="AM139">
        <v>28.735771540975747</v>
      </c>
      <c r="AN139">
        <v>17.811453712963051</v>
      </c>
      <c r="AO139">
        <v>9.2204666237697097</v>
      </c>
      <c r="AP139">
        <v>7.3692766188025098</v>
      </c>
      <c r="AQ139">
        <v>5.7533145841706803</v>
      </c>
      <c r="AR139">
        <v>3.3854242734043898</v>
      </c>
      <c r="AS139">
        <v>3.8226008808629999</v>
      </c>
      <c r="AT139">
        <v>4.7500145003106358</v>
      </c>
      <c r="AU139">
        <v>3.30012175283747</v>
      </c>
      <c r="AV139">
        <v>5.7070093187475104</v>
      </c>
      <c r="AW139">
        <v>3.9943840081597002</v>
      </c>
      <c r="AX139">
        <v>7.8903656746298996</v>
      </c>
      <c r="AY139">
        <v>7.2548955609026997</v>
      </c>
      <c r="AZ139">
        <v>7.0255143697477198</v>
      </c>
      <c r="BA139">
        <v>10.312383460587149</v>
      </c>
      <c r="BB139">
        <v>4.5615815474280099</v>
      </c>
      <c r="BC139">
        <v>3.6656552940354552</v>
      </c>
      <c r="BD139">
        <v>8.0169468348997395</v>
      </c>
      <c r="BE139">
        <v>6.5559111548571698</v>
      </c>
      <c r="BF139">
        <v>4.2480663302525308</v>
      </c>
      <c r="BG139">
        <v>4.2882092632029698</v>
      </c>
      <c r="BH139">
        <v>5.2254272404832101</v>
      </c>
    </row>
    <row r="140" spans="1:61">
      <c r="A140" t="s">
        <v>336</v>
      </c>
      <c r="B140" t="s">
        <v>337</v>
      </c>
      <c r="C140" t="s">
        <v>610</v>
      </c>
      <c r="D140" t="s">
        <v>611</v>
      </c>
    </row>
    <row r="141" spans="1:61">
      <c r="A141" t="s">
        <v>338</v>
      </c>
      <c r="B141" t="s">
        <v>339</v>
      </c>
      <c r="C141" t="s">
        <v>610</v>
      </c>
      <c r="D141" t="s">
        <v>611</v>
      </c>
      <c r="E141">
        <v>-1.5446768060922</v>
      </c>
      <c r="F141">
        <v>1.1344436397997599</v>
      </c>
      <c r="G141">
        <v>1.50357995251555</v>
      </c>
      <c r="H141">
        <v>2.2729053999618798</v>
      </c>
      <c r="I141">
        <v>3.1956471760459699</v>
      </c>
      <c r="J141">
        <v>0.22278330625423901</v>
      </c>
      <c r="K141">
        <v>-0.15560165997390901</v>
      </c>
      <c r="L141">
        <v>2.1892393320352701</v>
      </c>
      <c r="M141">
        <v>5.8605664489855904</v>
      </c>
      <c r="N141">
        <v>7.4569527337258599</v>
      </c>
      <c r="O141">
        <v>5.8669560776598999</v>
      </c>
      <c r="P141">
        <v>2.6653802085999798</v>
      </c>
      <c r="Q141">
        <v>6.3494860501361003</v>
      </c>
      <c r="R141">
        <v>9.6266431017111493</v>
      </c>
      <c r="S141">
        <v>12.302886795247</v>
      </c>
      <c r="T141">
        <v>6.6259925532100299</v>
      </c>
      <c r="U141">
        <v>1.3295186805821</v>
      </c>
      <c r="V141">
        <v>1.22487958802847</v>
      </c>
      <c r="W141">
        <v>12.141597276466101</v>
      </c>
      <c r="X141">
        <v>10.731921430873101</v>
      </c>
      <c r="Y141">
        <v>26.1454101014466</v>
      </c>
      <c r="Z141">
        <v>17.968995496009899</v>
      </c>
      <c r="AA141">
        <v>10.8257491675688</v>
      </c>
      <c r="AB141">
        <v>13.9643880065</v>
      </c>
      <c r="AC141">
        <v>16.638253747921699</v>
      </c>
      <c r="AD141">
        <v>1.4811801223543499</v>
      </c>
      <c r="AE141">
        <v>7.9763619357061799</v>
      </c>
      <c r="AF141">
        <v>7.7171656055927302</v>
      </c>
      <c r="AG141">
        <v>13.991548900208</v>
      </c>
      <c r="AH141">
        <v>11.5675360890551</v>
      </c>
      <c r="AI141">
        <v>21.495252052759099</v>
      </c>
      <c r="AJ141">
        <v>12.185630721438899</v>
      </c>
      <c r="AK141">
        <v>11.3834370512203</v>
      </c>
      <c r="AL141">
        <v>11.746737017495199</v>
      </c>
      <c r="AM141">
        <v>8.4487124869830996</v>
      </c>
      <c r="AN141">
        <v>7.6748487344983598</v>
      </c>
      <c r="AO141">
        <v>15.9358310447214</v>
      </c>
      <c r="AP141">
        <v>9.5736962640515006</v>
      </c>
      <c r="AQ141">
        <v>9.3642430068322806</v>
      </c>
      <c r="AR141">
        <v>4.6917056304844102</v>
      </c>
      <c r="AS141">
        <v>6.1762759101203502</v>
      </c>
      <c r="AT141">
        <v>14.15845579912</v>
      </c>
      <c r="AU141">
        <v>9.5510316700725504</v>
      </c>
      <c r="AV141">
        <v>6.3146378705117501</v>
      </c>
      <c r="AW141">
        <v>7.5759258299586998</v>
      </c>
      <c r="AX141">
        <v>11.639686097111699</v>
      </c>
      <c r="AY141">
        <v>10.020183605703499</v>
      </c>
      <c r="AZ141">
        <v>15.842111492484401</v>
      </c>
      <c r="BA141">
        <v>22.564495530012501</v>
      </c>
      <c r="BB141">
        <v>3.4649632210607799</v>
      </c>
      <c r="BC141">
        <v>6.2176488930462099</v>
      </c>
      <c r="BD141">
        <v>6.7167684358858804</v>
      </c>
      <c r="BE141">
        <v>7.5429137323943296</v>
      </c>
      <c r="BF141">
        <v>6.9115465288789197</v>
      </c>
      <c r="BG141">
        <v>3.2778256292466201</v>
      </c>
      <c r="BH141">
        <v>0.92202196172951301</v>
      </c>
      <c r="BI141">
        <v>3.7278486823982502</v>
      </c>
    </row>
    <row r="142" spans="1:61">
      <c r="A142" t="s">
        <v>340</v>
      </c>
      <c r="B142" t="s">
        <v>341</v>
      </c>
      <c r="C142" t="s">
        <v>610</v>
      </c>
      <c r="D142" t="s">
        <v>611</v>
      </c>
      <c r="Y142">
        <v>14.7009812997865</v>
      </c>
      <c r="Z142">
        <v>12.45289488224905</v>
      </c>
      <c r="AA142">
        <v>10.374767217493702</v>
      </c>
      <c r="AB142">
        <v>11.482653560129549</v>
      </c>
      <c r="AC142">
        <v>10.719692634961699</v>
      </c>
      <c r="AD142">
        <v>7.5819918642226547</v>
      </c>
      <c r="AE142">
        <v>9.3254619000764905</v>
      </c>
      <c r="AF142">
        <v>9.5750935244379356</v>
      </c>
      <c r="AG142">
        <v>10.832703768991699</v>
      </c>
      <c r="AH142">
        <v>11.483376655095</v>
      </c>
      <c r="AI142">
        <v>11.90605460103815</v>
      </c>
      <c r="AJ142">
        <v>13.224265772650501</v>
      </c>
      <c r="AK142">
        <v>10.098967153517599</v>
      </c>
      <c r="AL142">
        <v>10.977507681517299</v>
      </c>
      <c r="AM142">
        <v>10.855321149438801</v>
      </c>
      <c r="AN142">
        <v>10.209047159648049</v>
      </c>
      <c r="AO142">
        <v>10.20246446022535</v>
      </c>
      <c r="AP142">
        <v>7.9602139777745702</v>
      </c>
      <c r="AQ142">
        <v>8.6724863238515493</v>
      </c>
      <c r="AR142">
        <v>6.0139548260614504</v>
      </c>
      <c r="AS142">
        <v>4.3666645129169703</v>
      </c>
      <c r="AT142">
        <v>4.8714666451438502</v>
      </c>
      <c r="AU142">
        <v>3.8308283816847601</v>
      </c>
      <c r="AV142">
        <v>5.2410327756412052</v>
      </c>
      <c r="AW142">
        <v>6.6023911424480595</v>
      </c>
      <c r="AX142">
        <v>7.1286750213643248</v>
      </c>
      <c r="AY142">
        <v>6.5493483904750658</v>
      </c>
      <c r="AZ142">
        <v>7.6672067825233396</v>
      </c>
      <c r="BA142">
        <v>12.202100017987251</v>
      </c>
      <c r="BB142">
        <v>4.5873232584586994</v>
      </c>
      <c r="BC142">
        <v>6.1156289143623699</v>
      </c>
      <c r="BD142">
        <v>7.4598155566383806</v>
      </c>
      <c r="BE142">
        <v>5.5136760828165006</v>
      </c>
      <c r="BF142">
        <v>5.7182740797563003</v>
      </c>
      <c r="BG142">
        <v>5.40741319515001</v>
      </c>
      <c r="BH142">
        <v>4.0609637261445304</v>
      </c>
      <c r="BI142">
        <v>3.62523936785843</v>
      </c>
    </row>
    <row r="143" spans="1:61">
      <c r="A143" t="s">
        <v>342</v>
      </c>
      <c r="B143" t="s">
        <v>343</v>
      </c>
      <c r="C143" t="s">
        <v>610</v>
      </c>
      <c r="D143" t="s">
        <v>611</v>
      </c>
      <c r="U143">
        <v>9.9306505636974798</v>
      </c>
      <c r="V143">
        <v>11.6041381030119</v>
      </c>
      <c r="W143">
        <v>8.9496670911222793</v>
      </c>
      <c r="X143">
        <v>12.244982301598901</v>
      </c>
      <c r="Y143">
        <v>16.2748416182536</v>
      </c>
      <c r="Z143">
        <v>13.1325524176294</v>
      </c>
      <c r="AA143">
        <v>10.846857917686851</v>
      </c>
      <c r="AB143">
        <v>10.671936758893301</v>
      </c>
      <c r="AC143">
        <v>11.015521619505549</v>
      </c>
      <c r="AD143">
        <v>9.3533308127414543</v>
      </c>
      <c r="AE143">
        <v>9.3254619000764905</v>
      </c>
      <c r="AF143">
        <v>8.6376731898007701</v>
      </c>
      <c r="AG143">
        <v>9.6543996031187103</v>
      </c>
      <c r="AH143">
        <v>9.8504092576910498</v>
      </c>
      <c r="AI143">
        <v>11.7844838321358</v>
      </c>
      <c r="AJ143">
        <v>13.870246085011001</v>
      </c>
      <c r="AK143">
        <v>10.7511603675286</v>
      </c>
      <c r="AL143">
        <v>10.68007040625135</v>
      </c>
      <c r="AM143">
        <v>21.996699683149799</v>
      </c>
      <c r="AN143">
        <v>12.3435785170513</v>
      </c>
      <c r="AO143">
        <v>9.5596174935595037</v>
      </c>
      <c r="AP143">
        <v>7.1642536195707498</v>
      </c>
      <c r="AQ143">
        <v>7.2661980440097702</v>
      </c>
      <c r="AR143">
        <v>5.01972847945094</v>
      </c>
      <c r="AS143">
        <v>4.3666645129169703</v>
      </c>
      <c r="AT143">
        <v>5.1929485884405793</v>
      </c>
      <c r="AU143">
        <v>5.0310895308628503</v>
      </c>
      <c r="AV143">
        <v>5.6034767543447099</v>
      </c>
      <c r="AW143">
        <v>4.7358014394905803</v>
      </c>
      <c r="AX143">
        <v>6.8363326589287698</v>
      </c>
      <c r="AY143">
        <v>6.5493483904750658</v>
      </c>
      <c r="AZ143">
        <v>6.6847494736167699</v>
      </c>
      <c r="BA143">
        <v>10.4441283764885</v>
      </c>
      <c r="BB143">
        <v>4.2505009619424401</v>
      </c>
      <c r="BC143">
        <v>4.67585636008703</v>
      </c>
      <c r="BD143">
        <v>6.4293968107233601</v>
      </c>
      <c r="BE143">
        <v>5.1137088842338398</v>
      </c>
      <c r="BF143">
        <v>4.8300673606855504</v>
      </c>
      <c r="BG143">
        <v>4.0858999407279502</v>
      </c>
      <c r="BH143">
        <v>3.16664288701321</v>
      </c>
      <c r="BI143">
        <v>3.5199372520799699</v>
      </c>
    </row>
    <row r="144" spans="1:61">
      <c r="A144" t="s">
        <v>344</v>
      </c>
      <c r="B144" t="s">
        <v>345</v>
      </c>
      <c r="C144" t="s">
        <v>610</v>
      </c>
      <c r="D144" t="s">
        <v>611</v>
      </c>
      <c r="S144">
        <v>13.4228345165925</v>
      </c>
      <c r="T144">
        <v>14.211939681942599</v>
      </c>
      <c r="U144">
        <v>11.4125519984135</v>
      </c>
      <c r="V144">
        <v>16.688311688555299</v>
      </c>
      <c r="W144">
        <v>13.4835790118488</v>
      </c>
      <c r="X144">
        <v>16.0035523977478</v>
      </c>
      <c r="Y144">
        <v>16.2748416182536</v>
      </c>
      <c r="Z144">
        <v>12.4132613723979</v>
      </c>
      <c r="AA144">
        <v>12.1399176954732</v>
      </c>
      <c r="AB144">
        <v>17.492354740061199</v>
      </c>
      <c r="AC144">
        <v>10.9838625715773</v>
      </c>
      <c r="AD144">
        <v>13.320825515947501</v>
      </c>
      <c r="AE144">
        <v>18.004966887417201</v>
      </c>
      <c r="AF144">
        <v>11.750263065591</v>
      </c>
      <c r="AG144">
        <v>11.456371625863101</v>
      </c>
      <c r="AH144">
        <v>14.728245564629701</v>
      </c>
      <c r="AI144">
        <v>11.6347569955817</v>
      </c>
      <c r="AJ144">
        <v>17.678100263852201</v>
      </c>
      <c r="AK144">
        <v>17.208520179372201</v>
      </c>
      <c r="AL144">
        <v>13.1356607683724</v>
      </c>
      <c r="AM144">
        <v>8.2147386219529199</v>
      </c>
      <c r="AN144">
        <v>9.2708333333333499</v>
      </c>
      <c r="AO144">
        <v>9.3303145853192593</v>
      </c>
      <c r="AS144">
        <v>6.1319753872268299</v>
      </c>
      <c r="AT144">
        <v>-9.6161535385845607</v>
      </c>
      <c r="AU144">
        <v>33.812578338125803</v>
      </c>
      <c r="AV144">
        <v>6.6291635714676804</v>
      </c>
      <c r="AW144">
        <v>5.0234206861628703</v>
      </c>
      <c r="AX144">
        <v>3.43788423057438</v>
      </c>
      <c r="AY144">
        <v>6.0727187973429899</v>
      </c>
      <c r="AZ144">
        <v>8.01243669043407</v>
      </c>
      <c r="BA144">
        <v>10.7156661309682</v>
      </c>
      <c r="BB144">
        <v>7.3794393524085899</v>
      </c>
      <c r="BC144">
        <v>3.5978110213829599</v>
      </c>
      <c r="BD144">
        <v>5.0248165661758604</v>
      </c>
      <c r="BE144">
        <v>6.1035928002459796</v>
      </c>
      <c r="BF144">
        <v>4.9283407107136004</v>
      </c>
      <c r="BG144">
        <v>5.3403616771105398</v>
      </c>
      <c r="BH144">
        <v>3.17545459421711</v>
      </c>
      <c r="BI144">
        <v>6.60911605827987</v>
      </c>
    </row>
    <row r="145" spans="1:61">
      <c r="A145" t="s">
        <v>346</v>
      </c>
      <c r="B145" t="s">
        <v>347</v>
      </c>
      <c r="C145" t="s">
        <v>610</v>
      </c>
      <c r="D145" t="s">
        <v>611</v>
      </c>
      <c r="AF145">
        <v>5.7564640111813201</v>
      </c>
      <c r="AG145">
        <v>7.1969696969694699</v>
      </c>
      <c r="AH145">
        <v>6.1893540338234203</v>
      </c>
      <c r="AI145">
        <v>7.6060995774389104</v>
      </c>
      <c r="AJ145">
        <v>6.9048966831586647</v>
      </c>
      <c r="AK145">
        <v>5.7402466286874096</v>
      </c>
      <c r="AL145">
        <v>10.149642444636804</v>
      </c>
      <c r="AM145">
        <v>10.128909188177087</v>
      </c>
      <c r="AN145">
        <v>8.0129260418194743</v>
      </c>
      <c r="AO145">
        <v>7.2269133178940299</v>
      </c>
      <c r="AP145">
        <v>5.8676654699254644</v>
      </c>
      <c r="AQ145">
        <v>5.4415255401998301</v>
      </c>
      <c r="AR145">
        <v>3.3880093853548749</v>
      </c>
      <c r="AS145">
        <v>4.1028098304232152</v>
      </c>
      <c r="AT145">
        <v>4.64604442058645</v>
      </c>
      <c r="AU145">
        <v>2.8011550518071302</v>
      </c>
      <c r="AV145">
        <v>3.2198899531281602</v>
      </c>
      <c r="AW145">
        <v>3.8841826252254901</v>
      </c>
      <c r="AX145">
        <v>4.1429758363102698</v>
      </c>
      <c r="AY145">
        <v>4.4566230370155999</v>
      </c>
      <c r="AZ145">
        <v>5.4380762364095396</v>
      </c>
      <c r="BA145">
        <v>8.9538427705617405</v>
      </c>
      <c r="BB145">
        <v>3.2146957520092001</v>
      </c>
      <c r="BC145">
        <v>3.3145459288241401</v>
      </c>
      <c r="BD145">
        <v>4.6420834412615752</v>
      </c>
      <c r="BE145">
        <v>3.3249279204246349</v>
      </c>
      <c r="BF145">
        <v>2.7843838485261401</v>
      </c>
      <c r="BG145">
        <v>2.0349997149860202</v>
      </c>
      <c r="BH145">
        <v>1.4425553838224801</v>
      </c>
      <c r="BI145">
        <v>1.0730892426701351</v>
      </c>
    </row>
    <row r="146" spans="1:61">
      <c r="A146" t="s">
        <v>348</v>
      </c>
      <c r="B146" t="s">
        <v>349</v>
      </c>
      <c r="C146" t="s">
        <v>610</v>
      </c>
      <c r="D146" t="s">
        <v>611</v>
      </c>
      <c r="AL146">
        <v>410.24098773261397</v>
      </c>
      <c r="AM146">
        <v>72.150139017608495</v>
      </c>
      <c r="AN146">
        <v>39.656796769852598</v>
      </c>
      <c r="AO146">
        <v>24.618127499638501</v>
      </c>
      <c r="AP146">
        <v>8.8778903410407608</v>
      </c>
      <c r="AQ146">
        <v>5.0749342993108701</v>
      </c>
      <c r="AR146">
        <v>0.75370939939867598</v>
      </c>
      <c r="AS146">
        <v>1.0067873303166499</v>
      </c>
      <c r="AT146">
        <v>1.3551349535223101</v>
      </c>
      <c r="AU146">
        <v>0.29834254143645</v>
      </c>
      <c r="AV146">
        <v>-1.1457530020932201</v>
      </c>
      <c r="AW146">
        <v>1.18132174300674</v>
      </c>
      <c r="AX146">
        <v>2.6434629364467499</v>
      </c>
      <c r="AY146">
        <v>3.7450370211397002</v>
      </c>
      <c r="AZ146">
        <v>5.7302441042613799</v>
      </c>
      <c r="BA146">
        <v>10.927411465466699</v>
      </c>
      <c r="BB146">
        <v>4.4515124790545597</v>
      </c>
      <c r="BC146">
        <v>1.3191844445981</v>
      </c>
      <c r="BD146">
        <v>4.1303006883834401</v>
      </c>
      <c r="BE146">
        <v>3.08998326935665</v>
      </c>
      <c r="BF146">
        <v>1.04746662079265</v>
      </c>
      <c r="BG146">
        <v>0.103789914462827</v>
      </c>
      <c r="BH146">
        <v>-0.88410843465125999</v>
      </c>
      <c r="BI146">
        <v>0.90552155371727705</v>
      </c>
    </row>
    <row r="147" spans="1:61">
      <c r="A147" t="s">
        <v>350</v>
      </c>
      <c r="B147" t="s">
        <v>351</v>
      </c>
      <c r="C147" t="s">
        <v>610</v>
      </c>
      <c r="D147" t="s">
        <v>611</v>
      </c>
      <c r="E147">
        <v>0.44961969913142202</v>
      </c>
      <c r="F147">
        <v>0.48242809491791799</v>
      </c>
      <c r="G147">
        <v>0.89595685300136196</v>
      </c>
      <c r="H147">
        <v>2.8763231022019702</v>
      </c>
      <c r="I147">
        <v>3.2870864461045799</v>
      </c>
      <c r="J147">
        <v>3.3271337053110299</v>
      </c>
      <c r="K147">
        <v>3.3149999994169801</v>
      </c>
      <c r="L147">
        <v>2.1826453080508599</v>
      </c>
      <c r="M147">
        <v>2.6254302045384899</v>
      </c>
      <c r="N147">
        <v>2.2944388890931302</v>
      </c>
      <c r="O147">
        <v>4.63859000092671</v>
      </c>
      <c r="P147">
        <v>4.6636294392415198</v>
      </c>
      <c r="Q147">
        <v>5.2350808779354896</v>
      </c>
      <c r="R147">
        <v>6.1339927057672101</v>
      </c>
      <c r="S147">
        <v>9.4443658982819496</v>
      </c>
      <c r="T147">
        <v>10.746280393005399</v>
      </c>
      <c r="U147">
        <v>9.7973384188780201</v>
      </c>
      <c r="V147">
        <v>6.7054976117709204</v>
      </c>
      <c r="W147">
        <v>3.1024496669528099</v>
      </c>
      <c r="X147">
        <v>4.5386223748338699</v>
      </c>
      <c r="Y147">
        <v>6.2999020034502902</v>
      </c>
      <c r="Z147">
        <v>8.0729501196341094</v>
      </c>
      <c r="AA147">
        <v>9.3570502130408606</v>
      </c>
      <c r="AB147">
        <v>8.66927104994652</v>
      </c>
      <c r="AC147">
        <v>5.6368482365880297</v>
      </c>
      <c r="AD147">
        <v>4.0935867414786902</v>
      </c>
      <c r="AE147">
        <v>0.29456495685851097</v>
      </c>
      <c r="AF147">
        <v>-0.134080352121279</v>
      </c>
      <c r="AG147">
        <v>1.5152241668664499</v>
      </c>
      <c r="AH147">
        <v>3.3709634248103502</v>
      </c>
      <c r="AI147">
        <v>3.7019831236488301</v>
      </c>
      <c r="AJ147">
        <v>3.1183593196609798</v>
      </c>
      <c r="AK147">
        <v>3.15416878803306</v>
      </c>
      <c r="AL147">
        <v>3.5779198395534499</v>
      </c>
      <c r="AM147">
        <v>2.2048089795859598</v>
      </c>
      <c r="AN147">
        <v>1.9152494708645</v>
      </c>
      <c r="AO147">
        <v>1.39346762130156</v>
      </c>
      <c r="AP147">
        <v>1.36751139592862</v>
      </c>
      <c r="AQ147">
        <v>0.95856626109764098</v>
      </c>
      <c r="AR147">
        <v>1.00483689722067</v>
      </c>
      <c r="AS147">
        <v>3.1473718155430501</v>
      </c>
      <c r="AT147">
        <v>2.6674580050647001</v>
      </c>
      <c r="AU147">
        <v>2.0740761740025899</v>
      </c>
      <c r="AV147">
        <v>2.0498404271184398</v>
      </c>
      <c r="AW147">
        <v>2.2256808201260698</v>
      </c>
      <c r="AX147">
        <v>2.4895820675754798</v>
      </c>
      <c r="AY147">
        <v>2.67583333333328</v>
      </c>
      <c r="AZ147">
        <v>2.3033657709132802</v>
      </c>
      <c r="BA147">
        <v>3.40026497631876</v>
      </c>
      <c r="BB147">
        <v>0.36981624275935199</v>
      </c>
      <c r="BC147">
        <v>2.2734048327049199</v>
      </c>
      <c r="BD147">
        <v>3.4097958756570801</v>
      </c>
      <c r="BE147">
        <v>2.66419954753365</v>
      </c>
      <c r="BF147">
        <v>1.7340307943592601</v>
      </c>
      <c r="BG147">
        <v>0.62974906921761098</v>
      </c>
      <c r="BH147">
        <v>0.474513795285125</v>
      </c>
      <c r="BI147">
        <v>0.29916666666675401</v>
      </c>
    </row>
    <row r="148" spans="1:61">
      <c r="A148" t="s">
        <v>352</v>
      </c>
      <c r="B148" t="s">
        <v>353</v>
      </c>
      <c r="C148" t="s">
        <v>610</v>
      </c>
      <c r="D148" t="s">
        <v>611</v>
      </c>
      <c r="AK148">
        <v>243.26682250793201</v>
      </c>
      <c r="AL148">
        <v>108.76773049645401</v>
      </c>
      <c r="AM148">
        <v>35.925092360609803</v>
      </c>
      <c r="AN148">
        <v>24.979432867839702</v>
      </c>
      <c r="AO148">
        <v>17.611278684153099</v>
      </c>
      <c r="AP148">
        <v>8.4378320935175299</v>
      </c>
      <c r="AQ148">
        <v>4.65830393309838</v>
      </c>
      <c r="AR148">
        <v>2.3588429928487602</v>
      </c>
      <c r="AS148">
        <v>2.6485922836287701</v>
      </c>
      <c r="AT148">
        <v>2.47866720845184</v>
      </c>
      <c r="AU148">
        <v>1.92307692307693</v>
      </c>
      <c r="AV148">
        <v>2.95662322505353</v>
      </c>
      <c r="AW148">
        <v>6.2157566597392604</v>
      </c>
      <c r="AX148">
        <v>6.7235859124866399</v>
      </c>
      <c r="AY148">
        <v>6.5</v>
      </c>
      <c r="AZ148">
        <v>10.1408450704225</v>
      </c>
      <c r="BA148">
        <v>15.430520034100599</v>
      </c>
      <c r="BB148">
        <v>3.4711964549482999</v>
      </c>
      <c r="BC148">
        <v>-1.0706638115631799</v>
      </c>
      <c r="BD148">
        <v>4.4011544011544004</v>
      </c>
      <c r="BE148">
        <v>2.21147201105736</v>
      </c>
      <c r="BF148">
        <v>0</v>
      </c>
      <c r="BG148">
        <v>0.63105702050914503</v>
      </c>
      <c r="BH148">
        <v>0.17917133258697901</v>
      </c>
      <c r="BI148">
        <v>0.117370892018809</v>
      </c>
    </row>
    <row r="149" spans="1:61">
      <c r="A149" t="s">
        <v>354</v>
      </c>
      <c r="B149" t="s">
        <v>355</v>
      </c>
      <c r="C149" t="s">
        <v>610</v>
      </c>
      <c r="D149" t="s">
        <v>611</v>
      </c>
      <c r="AH149">
        <v>8.7709455415918391</v>
      </c>
      <c r="AI149">
        <v>7.9696938436321796</v>
      </c>
      <c r="AJ149">
        <v>9.5688776593485692</v>
      </c>
      <c r="AK149">
        <v>7.7139216835659603</v>
      </c>
      <c r="AL149">
        <v>6.7058855277005698</v>
      </c>
      <c r="AM149">
        <v>6.2520689021026401</v>
      </c>
      <c r="AN149">
        <v>8.5586660430844503</v>
      </c>
      <c r="AO149">
        <v>4.8224867678348398</v>
      </c>
      <c r="AP149">
        <v>3.4909371513885699</v>
      </c>
      <c r="AQ149">
        <v>0.17263038456861601</v>
      </c>
      <c r="AR149">
        <v>-3.1994554118448</v>
      </c>
      <c r="AS149">
        <v>-1.60571964369431</v>
      </c>
      <c r="AT149">
        <v>-1.9892793329362599</v>
      </c>
      <c r="AU149">
        <v>-2.6373359261059699</v>
      </c>
      <c r="AV149">
        <v>-1.56035451254525</v>
      </c>
      <c r="AW149">
        <v>0.98538347840368201</v>
      </c>
      <c r="AX149">
        <v>4.3909578793299504</v>
      </c>
      <c r="AY149">
        <v>5.1565664433712604</v>
      </c>
      <c r="AZ149">
        <v>5.5703703703703704</v>
      </c>
      <c r="BA149">
        <v>8.6023014313780592</v>
      </c>
      <c r="BB149">
        <v>1.1758625145367501</v>
      </c>
      <c r="BC149">
        <v>2.8097062579821199</v>
      </c>
      <c r="BD149">
        <v>5.8012422360248497</v>
      </c>
      <c r="BE149">
        <v>6.1054361864506204</v>
      </c>
      <c r="BF149">
        <v>5.5106783224521401</v>
      </c>
      <c r="BG149">
        <v>6.04090194022025</v>
      </c>
      <c r="BH149">
        <v>4.5593907625358403</v>
      </c>
      <c r="BI149">
        <v>2.3741959894059899</v>
      </c>
    </row>
    <row r="150" spans="1:61">
      <c r="A150" t="s">
        <v>356</v>
      </c>
      <c r="B150" t="s">
        <v>357</v>
      </c>
      <c r="C150" t="s">
        <v>610</v>
      </c>
      <c r="D150" t="s">
        <v>611</v>
      </c>
    </row>
    <row r="151" spans="1:61">
      <c r="A151" t="s">
        <v>358</v>
      </c>
      <c r="B151" t="s">
        <v>359</v>
      </c>
      <c r="C151" t="s">
        <v>610</v>
      </c>
      <c r="D151" t="s">
        <v>611</v>
      </c>
      <c r="E151">
        <v>3.4242990654205498</v>
      </c>
      <c r="F151">
        <v>1.76312460493419</v>
      </c>
      <c r="G151">
        <v>5.0967290813816399</v>
      </c>
      <c r="H151">
        <v>5.69971168745285</v>
      </c>
      <c r="I151">
        <v>4.0215414742118796</v>
      </c>
      <c r="J151">
        <v>3.4828212200167501</v>
      </c>
      <c r="K151">
        <v>-1.0135793646965301</v>
      </c>
      <c r="L151">
        <v>-0.74827699389806202</v>
      </c>
      <c r="M151">
        <v>0.43647906904535699</v>
      </c>
      <c r="N151">
        <v>2.9498913543917502</v>
      </c>
      <c r="O151">
        <v>1.2791813237651899</v>
      </c>
      <c r="P151">
        <v>4.1553520683532401</v>
      </c>
      <c r="Q151">
        <v>3.7591705572223102</v>
      </c>
      <c r="R151">
        <v>4.0846140361295999</v>
      </c>
      <c r="S151">
        <v>17.556822745245999</v>
      </c>
      <c r="T151">
        <v>7.9182892670273199</v>
      </c>
      <c r="U151">
        <v>8.50215244349309</v>
      </c>
      <c r="V151">
        <v>12.597000992007001</v>
      </c>
      <c r="W151">
        <v>9.7160327495429808</v>
      </c>
      <c r="X151">
        <v>8.3313654181547907</v>
      </c>
      <c r="Y151">
        <v>9.4083794743795099</v>
      </c>
      <c r="Z151">
        <v>12.492528392100199</v>
      </c>
      <c r="AA151">
        <v>10.527807297298301</v>
      </c>
      <c r="AB151">
        <v>6.2079353887029702</v>
      </c>
      <c r="AC151">
        <v>12.4475693291854</v>
      </c>
      <c r="AD151">
        <v>7.7286389008590897</v>
      </c>
      <c r="AE151">
        <v>8.7335591870667493</v>
      </c>
      <c r="AF151">
        <v>2.6987399771377301</v>
      </c>
      <c r="AG151">
        <v>2.3690550548764202</v>
      </c>
      <c r="AH151">
        <v>3.25996949226393</v>
      </c>
      <c r="AI151">
        <v>6.7825940151101296</v>
      </c>
      <c r="AJ151">
        <v>7.9861660079051298</v>
      </c>
      <c r="AK151">
        <v>5.7402466286874096</v>
      </c>
      <c r="AL151">
        <v>5.1831139603079697</v>
      </c>
      <c r="AM151">
        <v>5.1416715295335598</v>
      </c>
      <c r="AN151">
        <v>6.1235816477552998</v>
      </c>
      <c r="AO151">
        <v>2.9868092277301699</v>
      </c>
      <c r="AP151">
        <v>1.0381989505160301</v>
      </c>
      <c r="AQ151">
        <v>2.75311330764483</v>
      </c>
      <c r="AR151">
        <v>0.68478260869566399</v>
      </c>
      <c r="AS151">
        <v>1.8946345676346701</v>
      </c>
      <c r="AT151">
        <v>0.61980187529799002</v>
      </c>
      <c r="AU151">
        <v>2.7956196693692799</v>
      </c>
      <c r="AV151">
        <v>1.1677336747759299</v>
      </c>
      <c r="AW151">
        <v>1.4934440338178001</v>
      </c>
      <c r="AX151">
        <v>0.98264166001595599</v>
      </c>
      <c r="AY151">
        <v>3.2847616695480801</v>
      </c>
      <c r="AZ151">
        <v>2.0420851267334501</v>
      </c>
      <c r="BA151">
        <v>3.7073170731707199</v>
      </c>
      <c r="BB151">
        <v>0.99482596425212599</v>
      </c>
      <c r="BC151">
        <v>0.98735533148592303</v>
      </c>
      <c r="BD151">
        <v>0.92236032005902802</v>
      </c>
      <c r="BE151">
        <v>1.2787412129385201</v>
      </c>
      <c r="BF151">
        <v>1.8875018799813399</v>
      </c>
      <c r="BG151">
        <v>0.43545649125425601</v>
      </c>
      <c r="BH151">
        <v>1.5579071134629601</v>
      </c>
      <c r="BI151">
        <v>1.6353111432704699</v>
      </c>
    </row>
    <row r="152" spans="1:61">
      <c r="A152" t="s">
        <v>360</v>
      </c>
      <c r="B152" t="s">
        <v>361</v>
      </c>
      <c r="C152" t="s">
        <v>610</v>
      </c>
      <c r="D152" t="s">
        <v>611</v>
      </c>
    </row>
    <row r="153" spans="1:61">
      <c r="A153" t="s">
        <v>362</v>
      </c>
      <c r="B153" t="s">
        <v>363</v>
      </c>
      <c r="C153" t="s">
        <v>610</v>
      </c>
      <c r="D153" t="s">
        <v>611</v>
      </c>
      <c r="AN153">
        <v>29.7693455963791</v>
      </c>
      <c r="AO153">
        <v>23.513499473082501</v>
      </c>
      <c r="AP153">
        <v>11.895126765387101</v>
      </c>
      <c r="AQ153">
        <v>7.7864858116326001</v>
      </c>
      <c r="AR153">
        <v>39.170116626064299</v>
      </c>
      <c r="AS153">
        <v>31.145651364586602</v>
      </c>
      <c r="AT153">
        <v>9.6363393183715207</v>
      </c>
      <c r="AU153">
        <v>5.25330408814387</v>
      </c>
      <c r="AV153">
        <v>11.623561247226601</v>
      </c>
      <c r="AW153">
        <v>12.479074045034899</v>
      </c>
      <c r="AX153">
        <v>11.7659304698083</v>
      </c>
      <c r="AY153">
        <v>12.874055931501999</v>
      </c>
      <c r="AZ153">
        <v>12.1355011364686</v>
      </c>
      <c r="BA153">
        <v>12.8970760288435</v>
      </c>
      <c r="BB153">
        <v>-5.8686761327835797E-2</v>
      </c>
      <c r="BC153">
        <v>7.35225120644031</v>
      </c>
      <c r="BD153">
        <v>7.6106072092392303</v>
      </c>
      <c r="BE153">
        <v>4.6395186429800397</v>
      </c>
      <c r="BF153">
        <v>4.6417902213705799</v>
      </c>
      <c r="BG153">
        <v>5.0887858315915402</v>
      </c>
      <c r="BH153">
        <v>9.6786094668382994</v>
      </c>
    </row>
    <row r="154" spans="1:61">
      <c r="A154" t="s">
        <v>364</v>
      </c>
      <c r="B154" t="s">
        <v>365</v>
      </c>
      <c r="C154" t="s">
        <v>610</v>
      </c>
      <c r="D154" t="s">
        <v>611</v>
      </c>
      <c r="J154">
        <v>4.2018603658944196</v>
      </c>
      <c r="K154">
        <v>3.2115739789756099</v>
      </c>
      <c r="L154">
        <v>0.81519037668085503</v>
      </c>
      <c r="M154">
        <v>0.95651316448546198</v>
      </c>
      <c r="N154">
        <v>3.8288728268366099</v>
      </c>
      <c r="O154">
        <v>2.87864534318788</v>
      </c>
      <c r="P154">
        <v>5.3858814924349296</v>
      </c>
      <c r="Q154">
        <v>5.6225596527747603</v>
      </c>
      <c r="R154">
        <v>6.1201018646479097</v>
      </c>
      <c r="S154">
        <v>22.1009444187779</v>
      </c>
      <c r="T154">
        <v>8.1912128321597208</v>
      </c>
      <c r="U154">
        <v>4.9868151186255698</v>
      </c>
      <c r="V154">
        <v>3.1089528912844901</v>
      </c>
      <c r="W154">
        <v>6.5284469226177704</v>
      </c>
      <c r="X154">
        <v>14.055592255551</v>
      </c>
      <c r="Y154">
        <v>18.217865894675899</v>
      </c>
      <c r="Z154">
        <v>30.538177432770901</v>
      </c>
      <c r="AA154">
        <v>31.789704651053601</v>
      </c>
      <c r="AB154">
        <v>19.3283385910952</v>
      </c>
      <c r="AC154">
        <v>9.8566209543388705</v>
      </c>
      <c r="AD154">
        <v>10.556483957361699</v>
      </c>
      <c r="AE154">
        <v>14.497332103912999</v>
      </c>
      <c r="AF154">
        <v>14.9931351322503</v>
      </c>
      <c r="AG154">
        <v>26.853797141381101</v>
      </c>
      <c r="AH154">
        <v>9.0129959455549695</v>
      </c>
      <c r="AI154">
        <v>11.7844838321358</v>
      </c>
      <c r="AJ154">
        <v>8.5926476049019307</v>
      </c>
      <c r="AK154">
        <v>14.5123786075773</v>
      </c>
      <c r="AL154">
        <v>10.008361204013401</v>
      </c>
      <c r="AM154">
        <v>38.941790898924097</v>
      </c>
      <c r="AN154">
        <v>49.080210059079199</v>
      </c>
      <c r="AO154">
        <v>19.756354543977299</v>
      </c>
      <c r="AP154">
        <v>4.4863826173738497</v>
      </c>
      <c r="AQ154">
        <v>6.2080160866334202</v>
      </c>
      <c r="AR154">
        <v>9.9295339934876896</v>
      </c>
      <c r="AS154">
        <v>11.859684500027999</v>
      </c>
      <c r="AT154">
        <v>6.9377593360989103</v>
      </c>
      <c r="AU154">
        <v>15.932019245693599</v>
      </c>
      <c r="AV154">
        <v>-1.22498159180694</v>
      </c>
      <c r="AW154">
        <v>13.811330984006499</v>
      </c>
      <c r="AX154">
        <v>18.5125640109563</v>
      </c>
      <c r="AY154">
        <v>10.772245390142199</v>
      </c>
      <c r="AZ154">
        <v>10.300721186556</v>
      </c>
      <c r="BA154">
        <v>9.22362036351673</v>
      </c>
      <c r="BB154">
        <v>8.9567410865556294</v>
      </c>
      <c r="BC154">
        <v>9.2467173462335701</v>
      </c>
      <c r="BD154">
        <v>9.4825404858298192</v>
      </c>
      <c r="BE154">
        <v>6.3586987923962797</v>
      </c>
      <c r="BF154">
        <v>5.8264294445198903</v>
      </c>
      <c r="BG154">
        <v>6.0805954825459798</v>
      </c>
      <c r="BH154">
        <v>7.4040020324714302</v>
      </c>
    </row>
    <row r="155" spans="1:61">
      <c r="A155" t="s">
        <v>366</v>
      </c>
      <c r="B155" t="s">
        <v>367</v>
      </c>
      <c r="C155" t="s">
        <v>610</v>
      </c>
      <c r="D155" t="s">
        <v>611</v>
      </c>
      <c r="W155">
        <v>12.655971479726499</v>
      </c>
      <c r="X155">
        <v>27.848101266263399</v>
      </c>
      <c r="Y155">
        <v>23.7623762391555</v>
      </c>
      <c r="Z155">
        <v>23.7</v>
      </c>
      <c r="AA155">
        <v>21.988682295068699</v>
      </c>
      <c r="AH155">
        <v>-23.822102135968802</v>
      </c>
      <c r="AI155">
        <v>3.6211699164345901</v>
      </c>
      <c r="AJ155">
        <v>14.7298387096774</v>
      </c>
      <c r="AK155">
        <v>16.847909327615199</v>
      </c>
      <c r="AL155">
        <v>20.133700353912801</v>
      </c>
      <c r="AM155">
        <v>3.3861009829148001</v>
      </c>
      <c r="AN155">
        <v>5.4888613317150998</v>
      </c>
      <c r="AO155">
        <v>6.24124591476013</v>
      </c>
      <c r="AP155">
        <v>7.5728346707261602</v>
      </c>
      <c r="AQ155">
        <v>-1.4042523381679199</v>
      </c>
      <c r="AR155">
        <v>2.95370836069125</v>
      </c>
      <c r="AS155">
        <v>-1.17475681175946</v>
      </c>
      <c r="AT155">
        <v>0.67257737006246299</v>
      </c>
      <c r="AU155">
        <v>4.1786723989969001</v>
      </c>
      <c r="AV155">
        <v>-1.2606511345448099</v>
      </c>
      <c r="AW155">
        <v>-1.6854121245214</v>
      </c>
      <c r="AX155">
        <v>1.30027500924489</v>
      </c>
      <c r="AY155">
        <v>2.0835410371444998</v>
      </c>
      <c r="AZ155">
        <v>7.3729873784812003</v>
      </c>
      <c r="BA155">
        <v>12.257632263078699</v>
      </c>
      <c r="BB155">
        <v>3.98283677817503</v>
      </c>
      <c r="BC155">
        <v>6.609167484076</v>
      </c>
      <c r="BD155">
        <v>12.852928936214999</v>
      </c>
      <c r="BE155">
        <v>10.8846956585441</v>
      </c>
      <c r="BF155">
        <v>3.80563000920827</v>
      </c>
      <c r="BG155">
        <v>2.1200017571859102</v>
      </c>
      <c r="BH155">
        <v>0.95320665877194199</v>
      </c>
      <c r="BI155">
        <v>0.50250941362161206</v>
      </c>
    </row>
    <row r="156" spans="1:61">
      <c r="A156" t="s">
        <v>368</v>
      </c>
      <c r="B156" t="s">
        <v>369</v>
      </c>
      <c r="C156" t="s">
        <v>610</v>
      </c>
      <c r="D156" t="s">
        <v>611</v>
      </c>
      <c r="O156">
        <v>3.739278721949165</v>
      </c>
      <c r="P156">
        <v>4.1753252205037699</v>
      </c>
      <c r="Q156">
        <v>4.0451751325287653</v>
      </c>
      <c r="R156">
        <v>8.2666666659999901</v>
      </c>
      <c r="S156">
        <v>14.2489355382568</v>
      </c>
      <c r="T156">
        <v>9.6696954815124503</v>
      </c>
      <c r="U156">
        <v>11.256142506211001</v>
      </c>
      <c r="V156">
        <v>11.9892833221051</v>
      </c>
      <c r="W156">
        <v>9.7160327495429808</v>
      </c>
      <c r="X156">
        <v>7.7392364280667651</v>
      </c>
      <c r="Y156">
        <v>10.42269995291249</v>
      </c>
      <c r="Z156">
        <v>11.272159707943549</v>
      </c>
      <c r="AA156">
        <v>8.3312557558114495</v>
      </c>
      <c r="AB156">
        <v>5.4936655143208952</v>
      </c>
      <c r="AC156">
        <v>8.1163979551710792</v>
      </c>
      <c r="AD156">
        <v>4.3893409574149702</v>
      </c>
      <c r="AE156">
        <v>6.1643835616438203</v>
      </c>
      <c r="AF156">
        <v>4.0891164464124898</v>
      </c>
      <c r="AG156">
        <v>5.9992507427370452</v>
      </c>
      <c r="AH156">
        <v>5.5414598150857346</v>
      </c>
      <c r="AI156">
        <v>8.0395686728390601</v>
      </c>
      <c r="AJ156">
        <v>9.0290941811637992</v>
      </c>
      <c r="AK156">
        <v>7.5920483679551651</v>
      </c>
      <c r="AL156">
        <v>8.0635288756779353</v>
      </c>
      <c r="AM156">
        <v>5.1271352169883251</v>
      </c>
      <c r="AN156">
        <v>6.7410676162313248</v>
      </c>
      <c r="AO156">
        <v>4.4663061799924648</v>
      </c>
      <c r="AP156">
        <v>3.3311868887604748</v>
      </c>
      <c r="AQ156">
        <v>3.1085162316127901</v>
      </c>
      <c r="AR156">
        <v>2.6470668284430099</v>
      </c>
      <c r="AS156">
        <v>1.7316406816066552</v>
      </c>
      <c r="AT156">
        <v>1.7594283116823348</v>
      </c>
      <c r="AU156">
        <v>1.6256479067354199</v>
      </c>
      <c r="AV156">
        <v>1.805983673137685</v>
      </c>
      <c r="AW156">
        <v>3.242065130879765</v>
      </c>
      <c r="AX156">
        <v>3.0564664629930252</v>
      </c>
      <c r="AY156">
        <v>3.3840843331634352</v>
      </c>
      <c r="AZ156">
        <v>4.5673449548241294</v>
      </c>
      <c r="BA156">
        <v>11.270665238084849</v>
      </c>
      <c r="BB156">
        <v>3.32499999999999</v>
      </c>
      <c r="BC156">
        <v>3.9500787592388198</v>
      </c>
      <c r="BD156">
        <v>4.6374642757798901</v>
      </c>
      <c r="BE156">
        <v>4.1257855682499951</v>
      </c>
      <c r="BF156">
        <v>3.19262760946879</v>
      </c>
      <c r="BG156">
        <v>2.8872761447297299</v>
      </c>
      <c r="BH156">
        <v>1.8597915131784799</v>
      </c>
      <c r="BI156">
        <v>2.8755058319447002</v>
      </c>
    </row>
    <row r="157" spans="1:61">
      <c r="A157" t="s">
        <v>370</v>
      </c>
      <c r="B157" t="s">
        <v>371</v>
      </c>
      <c r="C157" t="s">
        <v>610</v>
      </c>
      <c r="D157" t="s">
        <v>611</v>
      </c>
      <c r="E157">
        <v>4.9275188690308003</v>
      </c>
      <c r="F157">
        <v>1.60875969081936</v>
      </c>
      <c r="G157">
        <v>1.19898417815099</v>
      </c>
      <c r="H157">
        <v>0.59405500846236903</v>
      </c>
      <c r="I157">
        <v>2.3379031723434198</v>
      </c>
      <c r="J157">
        <v>3.5680386574295402</v>
      </c>
      <c r="K157">
        <v>4.2157883773840901</v>
      </c>
      <c r="L157">
        <v>3.0169484750212199</v>
      </c>
      <c r="M157">
        <v>2.3339509346704301</v>
      </c>
      <c r="N157">
        <v>3.3670033671167401</v>
      </c>
      <c r="O157">
        <v>5.2117263845345896</v>
      </c>
      <c r="P157">
        <v>5.2631578979957601</v>
      </c>
      <c r="Q157">
        <v>4.99999999705883</v>
      </c>
      <c r="R157">
        <v>12.044817930309399</v>
      </c>
      <c r="S157">
        <v>23.75</v>
      </c>
      <c r="T157">
        <v>15.151515151515101</v>
      </c>
      <c r="U157">
        <v>15.789473684210501</v>
      </c>
      <c r="V157">
        <v>29.002525251767601</v>
      </c>
      <c r="W157">
        <v>17.461094254874499</v>
      </c>
      <c r="X157">
        <v>18.173485542697101</v>
      </c>
      <c r="Y157">
        <v>26.3644055844806</v>
      </c>
      <c r="Z157">
        <v>27.9281290110527</v>
      </c>
      <c r="AA157">
        <v>58.924365349608202</v>
      </c>
      <c r="AB157">
        <v>101.75929737928099</v>
      </c>
      <c r="AC157">
        <v>65.539851178337102</v>
      </c>
      <c r="AD157">
        <v>57.748377023699199</v>
      </c>
      <c r="AE157">
        <v>86.233877185504795</v>
      </c>
      <c r="AF157">
        <v>131.82667509560201</v>
      </c>
      <c r="AG157">
        <v>114.161694528738</v>
      </c>
      <c r="AH157">
        <v>20.0080002704312</v>
      </c>
      <c r="AI157">
        <v>26.652645218232301</v>
      </c>
      <c r="AJ157">
        <v>22.661511830053701</v>
      </c>
      <c r="AK157">
        <v>15.508544490276901</v>
      </c>
      <c r="AL157">
        <v>9.75153055534361</v>
      </c>
      <c r="AM157">
        <v>6.96577813908414</v>
      </c>
      <c r="AN157">
        <v>34.999275001207899</v>
      </c>
      <c r="AO157">
        <v>34.377658188857701</v>
      </c>
      <c r="AP157">
        <v>20.626484328704201</v>
      </c>
      <c r="AQ157">
        <v>15.9279950341401</v>
      </c>
      <c r="AR157">
        <v>16.585605094034999</v>
      </c>
      <c r="AS157">
        <v>9.49501913873587</v>
      </c>
      <c r="AT157">
        <v>6.3625003483595499</v>
      </c>
      <c r="AU157">
        <v>5.0310895308628503</v>
      </c>
      <c r="AV157">
        <v>4.548137924153</v>
      </c>
      <c r="AW157">
        <v>4.6882828716627403</v>
      </c>
      <c r="AX157">
        <v>3.9880607355759601</v>
      </c>
      <c r="AY157">
        <v>3.62946322575936</v>
      </c>
      <c r="AZ157">
        <v>3.9668496291170099</v>
      </c>
      <c r="BA157">
        <v>5.1249816921346198</v>
      </c>
      <c r="BB157">
        <v>5.2973571265475501</v>
      </c>
      <c r="BC157">
        <v>4.1567278371760601</v>
      </c>
      <c r="BD157">
        <v>3.4073796167124901</v>
      </c>
      <c r="BE157">
        <v>4.1115085455747398</v>
      </c>
      <c r="BF157">
        <v>3.8063898234319802</v>
      </c>
      <c r="BG157">
        <v>4.0186172019105797</v>
      </c>
      <c r="BH157">
        <v>2.7206412625697398</v>
      </c>
      <c r="BI157">
        <v>2.82135064582627</v>
      </c>
    </row>
    <row r="158" spans="1:61">
      <c r="A158" t="s">
        <v>372</v>
      </c>
      <c r="B158" t="s">
        <v>373</v>
      </c>
      <c r="C158" t="s">
        <v>610</v>
      </c>
      <c r="D158" t="s">
        <v>611</v>
      </c>
    </row>
    <row r="159" spans="1:61">
      <c r="A159" t="s">
        <v>374</v>
      </c>
      <c r="B159" t="s">
        <v>375</v>
      </c>
      <c r="C159" t="s">
        <v>610</v>
      </c>
      <c r="D159" t="s">
        <v>611</v>
      </c>
      <c r="U159">
        <v>10.00009429698844</v>
      </c>
      <c r="V159">
        <v>11.610067019604301</v>
      </c>
      <c r="W159">
        <v>9.5843791211128693</v>
      </c>
      <c r="X159">
        <v>11.7097306212116</v>
      </c>
      <c r="Y159">
        <v>17.692059529373999</v>
      </c>
      <c r="Z159">
        <v>13.864139283851149</v>
      </c>
      <c r="AA159">
        <v>10.393308076463301</v>
      </c>
      <c r="AB159">
        <v>10.605203619909499</v>
      </c>
      <c r="AC159">
        <v>10.9838625715773</v>
      </c>
      <c r="AD159">
        <v>9.0905011888748994</v>
      </c>
      <c r="AE159">
        <v>9.5042083156208754</v>
      </c>
      <c r="AF159">
        <v>8.7181811051739544</v>
      </c>
      <c r="AG159">
        <v>9.9240233981039498</v>
      </c>
      <c r="AH159">
        <v>11.399217221134901</v>
      </c>
      <c r="AI159">
        <v>12.1773522064946</v>
      </c>
      <c r="AJ159">
        <v>13.870246085011001</v>
      </c>
      <c r="AK159">
        <v>10.7511603675286</v>
      </c>
      <c r="AL159">
        <v>11.476552832078799</v>
      </c>
      <c r="AM159">
        <v>13.5342450979731</v>
      </c>
      <c r="AN159">
        <v>11.0321223186879</v>
      </c>
      <c r="AO159">
        <v>9.5596174935595037</v>
      </c>
      <c r="AP159">
        <v>7.1451116088392901</v>
      </c>
      <c r="AQ159">
        <v>7.7864858116326001</v>
      </c>
      <c r="AR159">
        <v>5.197550651830805</v>
      </c>
      <c r="AS159">
        <v>4.6113155473780001</v>
      </c>
      <c r="AT159">
        <v>5.3455019556714198</v>
      </c>
      <c r="AU159">
        <v>5.2233676975945098</v>
      </c>
      <c r="AV159">
        <v>5.3023877321993904</v>
      </c>
      <c r="AW159">
        <v>5.0234206861628703</v>
      </c>
      <c r="AX159">
        <v>5.6316335135761504</v>
      </c>
      <c r="AY159">
        <v>6.1473192263127157</v>
      </c>
      <c r="AZ159">
        <v>6.4870803780178505</v>
      </c>
      <c r="BA159">
        <v>10.44555794465535</v>
      </c>
      <c r="BB159">
        <v>4.2029331080337702</v>
      </c>
      <c r="BC159">
        <v>4.7005499294760504</v>
      </c>
      <c r="BD159">
        <v>6.2430475857679504</v>
      </c>
      <c r="BE159">
        <v>4.61294666942202</v>
      </c>
      <c r="BF159">
        <v>4.83050916404693</v>
      </c>
      <c r="BG159">
        <v>4.0186172019105797</v>
      </c>
      <c r="BH159">
        <v>2.8904991521122998</v>
      </c>
      <c r="BI159">
        <v>3.28613859835477</v>
      </c>
    </row>
    <row r="160" spans="1:61">
      <c r="A160" t="s">
        <v>376</v>
      </c>
      <c r="B160" t="s">
        <v>377</v>
      </c>
      <c r="C160" t="s">
        <v>610</v>
      </c>
      <c r="D160" t="s">
        <v>611</v>
      </c>
      <c r="AM160">
        <v>126.583368336245</v>
      </c>
      <c r="AN160">
        <v>16.373588972356799</v>
      </c>
      <c r="AO160">
        <v>2.4666000858291901</v>
      </c>
      <c r="AP160">
        <v>1.2943648715504601</v>
      </c>
      <c r="AQ160">
        <v>0.54419965252312197</v>
      </c>
      <c r="AR160">
        <v>-1.2792865757262899</v>
      </c>
      <c r="AS160">
        <v>6.6074229103853197</v>
      </c>
      <c r="AT160">
        <v>5.1988852574404696</v>
      </c>
      <c r="AU160">
        <v>2.3145979408322499</v>
      </c>
      <c r="AV160">
        <v>1.1041111753597199</v>
      </c>
      <c r="AW160">
        <v>0.92681906324917995</v>
      </c>
      <c r="AX160">
        <v>0.163762032419941</v>
      </c>
      <c r="AY160">
        <v>3.21362929606412</v>
      </c>
      <c r="AZ160">
        <v>2.2517579830541101</v>
      </c>
      <c r="BA160">
        <v>8.3318966696804804</v>
      </c>
      <c r="BB160">
        <v>-0.73963396306048301</v>
      </c>
      <c r="BC160">
        <v>1.50997522027597</v>
      </c>
      <c r="BD160">
        <v>3.90475422069707</v>
      </c>
      <c r="BE160">
        <v>3.3160555887131302</v>
      </c>
      <c r="BF160">
        <v>2.7843838485261401</v>
      </c>
      <c r="BG160">
        <v>-0.28101807653664501</v>
      </c>
      <c r="BH160">
        <v>-0.30127904648339199</v>
      </c>
      <c r="BI160">
        <v>-0.23670635237321699</v>
      </c>
    </row>
    <row r="161" spans="1:61">
      <c r="A161" t="s">
        <v>378</v>
      </c>
      <c r="B161" t="s">
        <v>379</v>
      </c>
      <c r="C161" t="s">
        <v>610</v>
      </c>
      <c r="D161" t="s">
        <v>611</v>
      </c>
      <c r="AH161">
        <v>-7.6692997928977602E-2</v>
      </c>
      <c r="AI161">
        <v>0.60633970373749102</v>
      </c>
      <c r="AJ161">
        <v>1.80042722001863</v>
      </c>
      <c r="AK161">
        <v>-6.2425059952041497</v>
      </c>
      <c r="AL161">
        <v>-0.26376788426183601</v>
      </c>
      <c r="AM161">
        <v>23.176791152428301</v>
      </c>
      <c r="AN161">
        <v>13.441769681197499</v>
      </c>
      <c r="AO161">
        <v>6.80545996788228</v>
      </c>
      <c r="AP161">
        <v>-0.36299979594661302</v>
      </c>
      <c r="AQ161">
        <v>4.0365894595498197</v>
      </c>
      <c r="AR161">
        <v>-1.2019036863750601</v>
      </c>
      <c r="AS161">
        <v>-0.67766165904670606</v>
      </c>
      <c r="AT161">
        <v>5.1870119194406898</v>
      </c>
      <c r="AU161">
        <v>5.0328227571119104</v>
      </c>
      <c r="AV161">
        <v>-1.34672619047618</v>
      </c>
      <c r="AW161">
        <v>-3.0997812806395801</v>
      </c>
      <c r="AX161">
        <v>6.3978829389788396</v>
      </c>
      <c r="AY161">
        <v>1.5435259692758101</v>
      </c>
      <c r="AZ161">
        <v>1.4120020171457399</v>
      </c>
      <c r="BA161">
        <v>9.1709881366768293</v>
      </c>
      <c r="BB161">
        <v>2.4637518857230001</v>
      </c>
      <c r="BC161">
        <v>1.1089269067018399</v>
      </c>
      <c r="BD161">
        <v>2.8555341055337902</v>
      </c>
      <c r="BE161">
        <v>5.4273871901155797</v>
      </c>
      <c r="BF161">
        <v>-0.60622167438792696</v>
      </c>
      <c r="BG161">
        <v>0.89500918245424899</v>
      </c>
      <c r="BH161">
        <v>1.4357358423575499</v>
      </c>
    </row>
    <row r="162" spans="1:61">
      <c r="A162" t="s">
        <v>380</v>
      </c>
      <c r="B162" t="s">
        <v>381</v>
      </c>
      <c r="C162" t="s">
        <v>610</v>
      </c>
      <c r="D162" t="s">
        <v>611</v>
      </c>
      <c r="E162">
        <v>3.3846153846156999</v>
      </c>
      <c r="F162">
        <v>2.5113215310069199</v>
      </c>
      <c r="G162">
        <v>0.168674698957374</v>
      </c>
      <c r="H162">
        <v>1.8763531392128501</v>
      </c>
      <c r="I162">
        <v>2.1802439985969699</v>
      </c>
      <c r="J162">
        <v>1.60221845610106</v>
      </c>
      <c r="K162">
        <v>0.52312357869955595</v>
      </c>
      <c r="L162">
        <v>0.69386831571321705</v>
      </c>
      <c r="M162">
        <v>2.0373005768229402</v>
      </c>
      <c r="N162">
        <v>2.33428760186179</v>
      </c>
      <c r="O162">
        <v>3.7156588480926902</v>
      </c>
      <c r="P162">
        <v>2.3238121583882201</v>
      </c>
      <c r="Q162">
        <v>3.3727610678116902</v>
      </c>
      <c r="R162">
        <v>7.6892899178611502</v>
      </c>
      <c r="S162">
        <v>7.2556162720402799</v>
      </c>
      <c r="T162">
        <v>8.7916666661669893</v>
      </c>
      <c r="U162">
        <v>0.55151283025853703</v>
      </c>
      <c r="V162">
        <v>10.0403748002364</v>
      </c>
      <c r="W162">
        <v>4.7075112495149503</v>
      </c>
      <c r="X162">
        <v>7.1471074379787396</v>
      </c>
      <c r="Y162">
        <v>15.747254103486</v>
      </c>
      <c r="Z162">
        <v>11.5097558377125</v>
      </c>
      <c r="AA162">
        <v>5.8182339721866603</v>
      </c>
      <c r="AB162">
        <v>-0.88099756031763898</v>
      </c>
      <c r="AC162">
        <v>-0.44250000074999701</v>
      </c>
      <c r="AD162">
        <v>-0.23520745967753701</v>
      </c>
      <c r="AE162">
        <v>2.02788871414764</v>
      </c>
      <c r="AF162">
        <v>0.43172566942255503</v>
      </c>
      <c r="AG162">
        <v>0.93834438712847801</v>
      </c>
      <c r="AH162">
        <v>0.84769135922613303</v>
      </c>
      <c r="AI162">
        <v>2.98340586063562</v>
      </c>
      <c r="AJ162">
        <v>2.5421928478696998</v>
      </c>
      <c r="AK162">
        <v>1.6332120988904799</v>
      </c>
      <c r="AL162">
        <v>4.1448195418049201</v>
      </c>
      <c r="AM162">
        <v>4.1299218163826596</v>
      </c>
      <c r="AN162">
        <v>4.4266455028665304</v>
      </c>
      <c r="AO162">
        <v>2.0539999999999998</v>
      </c>
      <c r="AP162">
        <v>3.1120779195327901</v>
      </c>
      <c r="AQ162">
        <v>2.3852513541765701</v>
      </c>
      <c r="AR162">
        <v>2.1347688880638498</v>
      </c>
      <c r="AS162">
        <v>2.3695928753180699</v>
      </c>
      <c r="AT162">
        <v>2.92949244324108</v>
      </c>
      <c r="AU162">
        <v>2.1884904806054499</v>
      </c>
      <c r="AV162">
        <v>1.3038377744260099</v>
      </c>
      <c r="AW162">
        <v>2.7908284806775998</v>
      </c>
      <c r="AX162">
        <v>3.0079665245031002</v>
      </c>
      <c r="AY162">
        <v>2.77326417098931</v>
      </c>
      <c r="AZ162">
        <v>1.25134940626129</v>
      </c>
      <c r="BA162">
        <v>4.2567369459178401</v>
      </c>
      <c r="BB162">
        <v>2.0853573315607798</v>
      </c>
      <c r="BC162">
        <v>1.51683376603825</v>
      </c>
      <c r="BD162">
        <v>2.7219051691535201</v>
      </c>
      <c r="BE162">
        <v>2.41762464375996</v>
      </c>
      <c r="BF162">
        <v>1.3749062031021799</v>
      </c>
      <c r="BG162">
        <v>0.31150005782735901</v>
      </c>
      <c r="BH162">
        <v>1.0999315905579601</v>
      </c>
      <c r="BI162">
        <v>0.577054664335518</v>
      </c>
    </row>
    <row r="163" spans="1:61">
      <c r="A163" t="s">
        <v>382</v>
      </c>
      <c r="B163" t="s">
        <v>383</v>
      </c>
      <c r="C163" t="s">
        <v>610</v>
      </c>
      <c r="D163" t="s">
        <v>611</v>
      </c>
      <c r="E163">
        <v>7.3899371070344202</v>
      </c>
      <c r="F163">
        <v>-0.14641288287179999</v>
      </c>
      <c r="G163">
        <v>-1.6129032272727399</v>
      </c>
      <c r="H163">
        <v>-2.6825633383410401</v>
      </c>
      <c r="I163">
        <v>-0.45941806891973302</v>
      </c>
      <c r="J163">
        <v>17.692307692307701</v>
      </c>
      <c r="K163">
        <v>25.4901960784313</v>
      </c>
      <c r="L163">
        <v>0.83333333229166695</v>
      </c>
      <c r="M163">
        <v>2.37603305787579</v>
      </c>
      <c r="N163">
        <v>-4.3390514632123098</v>
      </c>
      <c r="O163">
        <v>-4.0084388175528103</v>
      </c>
      <c r="P163">
        <v>2.0879120879120898</v>
      </c>
      <c r="Q163">
        <v>7.6426264800860997</v>
      </c>
      <c r="R163">
        <v>25.19999999925</v>
      </c>
      <c r="S163">
        <v>25.211661342203701</v>
      </c>
      <c r="T163">
        <v>31.655662934801299</v>
      </c>
      <c r="U163">
        <v>22.384401699229301</v>
      </c>
      <c r="V163">
        <v>-1.1566872425286301</v>
      </c>
      <c r="W163">
        <v>-6.0447061257025396</v>
      </c>
      <c r="X163">
        <v>5.6722950288781</v>
      </c>
      <c r="Y163">
        <v>0.60815308389962197</v>
      </c>
      <c r="Z163">
        <v>0.31844473326594702</v>
      </c>
      <c r="AA163">
        <v>5.30474040538002</v>
      </c>
      <c r="AB163">
        <v>5.6500833634543302</v>
      </c>
      <c r="AC163">
        <v>4.8463115476905303</v>
      </c>
      <c r="AD163">
        <v>6.8075665576833302</v>
      </c>
      <c r="AE163">
        <v>9.3254619000764905</v>
      </c>
      <c r="AF163">
        <v>24.76</v>
      </c>
      <c r="AG163">
        <v>16.042802180185902</v>
      </c>
      <c r="AH163">
        <v>27.1985264490879</v>
      </c>
      <c r="AI163">
        <v>17.626775031450499</v>
      </c>
      <c r="AJ163">
        <v>32.272038286641902</v>
      </c>
      <c r="AK163">
        <v>21.913210400791101</v>
      </c>
      <c r="AL163">
        <v>31.8316068727603</v>
      </c>
      <c r="AM163">
        <v>24.098786075702002</v>
      </c>
      <c r="AN163">
        <v>25.1947123972847</v>
      </c>
      <c r="AO163">
        <v>16.275396637737401</v>
      </c>
      <c r="AP163">
        <v>29.697232579152899</v>
      </c>
      <c r="AQ163">
        <v>51.487549750407702</v>
      </c>
      <c r="AR163">
        <v>18.401043374161301</v>
      </c>
      <c r="AS163">
        <v>-0.109165514668535</v>
      </c>
      <c r="AT163">
        <v>21.101305376922699</v>
      </c>
      <c r="AU163">
        <v>57.074511262169999</v>
      </c>
      <c r="AV163">
        <v>36.589717532392598</v>
      </c>
      <c r="AW163">
        <v>4.5342137412970303</v>
      </c>
      <c r="AX163">
        <v>9.3686181419668806</v>
      </c>
      <c r="AY163">
        <v>19.9964873359216</v>
      </c>
      <c r="AZ163">
        <v>35.024597071769797</v>
      </c>
      <c r="BA163">
        <v>26.799537193402099</v>
      </c>
      <c r="BB163">
        <v>1.4723431138565199</v>
      </c>
      <c r="BC163">
        <v>7.7183819587361402</v>
      </c>
      <c r="BD163">
        <v>5.0214601462074997</v>
      </c>
      <c r="BE163">
        <v>1.4675832267466999</v>
      </c>
      <c r="BF163">
        <v>5.5242792071148301</v>
      </c>
      <c r="BG163">
        <v>5.4744647131894801</v>
      </c>
      <c r="BH163">
        <v>10.8034508897951</v>
      </c>
    </row>
    <row r="164" spans="1:61">
      <c r="A164" t="s">
        <v>384</v>
      </c>
      <c r="B164" t="s">
        <v>385</v>
      </c>
      <c r="C164" t="s">
        <v>610</v>
      </c>
      <c r="D164" t="s">
        <v>611</v>
      </c>
      <c r="O164">
        <v>4.0592469302556351</v>
      </c>
      <c r="P164">
        <v>3.8756212395567999</v>
      </c>
      <c r="Q164">
        <v>3.70773884352732</v>
      </c>
      <c r="R164">
        <v>7.0718675347065503</v>
      </c>
      <c r="S164">
        <v>12.13662664495255</v>
      </c>
      <c r="T164">
        <v>9.5934364127839089</v>
      </c>
      <c r="U164">
        <v>10.78677919697615</v>
      </c>
      <c r="V164">
        <v>12.29314215705605</v>
      </c>
      <c r="W164">
        <v>10.397066566078591</v>
      </c>
      <c r="X164">
        <v>9.9043605123112393</v>
      </c>
      <c r="Y164">
        <v>11.584567341648299</v>
      </c>
      <c r="Z164">
        <v>11.846125499794899</v>
      </c>
      <c r="AA164">
        <v>10.393308076463301</v>
      </c>
      <c r="AB164">
        <v>6.1676138647937897</v>
      </c>
      <c r="AC164">
        <v>9.2295181947549807</v>
      </c>
      <c r="AD164">
        <v>7.7286389008590897</v>
      </c>
      <c r="AE164">
        <v>12.371609165130099</v>
      </c>
      <c r="AF164">
        <v>7.4412609128725604</v>
      </c>
      <c r="AG164">
        <v>6.9050980749376443</v>
      </c>
      <c r="AH164">
        <v>10.351789239783141</v>
      </c>
      <c r="AI164">
        <v>12.32179998478097</v>
      </c>
      <c r="AJ164">
        <v>14.51233162226305</v>
      </c>
      <c r="AK164">
        <v>12.3232992418242</v>
      </c>
      <c r="AL164">
        <v>12.656466391382651</v>
      </c>
      <c r="AM164">
        <v>11.741349219577895</v>
      </c>
      <c r="AN164">
        <v>11.861094154033076</v>
      </c>
      <c r="AO164">
        <v>6.8441608619980601</v>
      </c>
      <c r="AP164">
        <v>3.601161032609475</v>
      </c>
      <c r="AQ164">
        <v>3.7909243236161752</v>
      </c>
      <c r="AR164">
        <v>2.6693736905368652</v>
      </c>
      <c r="AS164">
        <v>2.289219960560045</v>
      </c>
      <c r="AT164">
        <v>2.2697572047596202</v>
      </c>
      <c r="AU164">
        <v>2.72103284850466</v>
      </c>
      <c r="AV164">
        <v>4.2689539583949401</v>
      </c>
      <c r="AW164">
        <v>3.96180030257187</v>
      </c>
      <c r="AX164">
        <v>3.4936853461953499</v>
      </c>
      <c r="AY164">
        <v>6.2517246665644599</v>
      </c>
      <c r="AZ164">
        <v>4.9659765455329099</v>
      </c>
      <c r="BA164">
        <v>12.6628528269228</v>
      </c>
      <c r="BB164">
        <v>3.2228554611729949</v>
      </c>
      <c r="BC164">
        <v>4.1936276477578946</v>
      </c>
      <c r="BD164">
        <v>5.0687139477796999</v>
      </c>
      <c r="BE164">
        <v>6.0890964159510403</v>
      </c>
      <c r="BF164">
        <v>4.8300673606855504</v>
      </c>
      <c r="BG164">
        <v>2.9039863388595899</v>
      </c>
      <c r="BH164">
        <v>2.1516289454986599</v>
      </c>
    </row>
    <row r="165" spans="1:61">
      <c r="A165" t="s">
        <v>386</v>
      </c>
      <c r="B165" t="s">
        <v>387</v>
      </c>
      <c r="C165" t="s">
        <v>610</v>
      </c>
      <c r="D165" t="s">
        <v>611</v>
      </c>
      <c r="AY165">
        <v>2.9245125812364399</v>
      </c>
      <c r="AZ165">
        <v>4.3471221565611504</v>
      </c>
      <c r="BA165">
        <v>8.7587276958879396</v>
      </c>
      <c r="BB165">
        <v>3.4667237320779098</v>
      </c>
      <c r="BC165">
        <v>0.654946570148494</v>
      </c>
      <c r="BD165">
        <v>3.4573515051728498</v>
      </c>
      <c r="BE165">
        <v>4.0231978907109003</v>
      </c>
      <c r="BF165">
        <v>2.0850219600603999</v>
      </c>
      <c r="BG165">
        <v>-0.75670761775445095</v>
      </c>
      <c r="BH165">
        <v>1.2044546334144299</v>
      </c>
    </row>
    <row r="166" spans="1:61">
      <c r="A166" t="s">
        <v>388</v>
      </c>
      <c r="B166" t="s">
        <v>389</v>
      </c>
      <c r="C166" t="s">
        <v>610</v>
      </c>
      <c r="D166" t="s">
        <v>611</v>
      </c>
      <c r="AL166">
        <v>268.15048888278301</v>
      </c>
      <c r="AM166">
        <v>87.580009329807993</v>
      </c>
      <c r="AN166">
        <v>4.3516100957366501E-2</v>
      </c>
      <c r="AO166">
        <v>46.889952153110002</v>
      </c>
      <c r="AP166">
        <v>36.556114894877098</v>
      </c>
      <c r="AQ166">
        <v>9.3570421771657593</v>
      </c>
      <c r="AR166">
        <v>7.5649415030735696</v>
      </c>
      <c r="AS166">
        <v>11.595538759332699</v>
      </c>
      <c r="AT166">
        <v>6.27736020484019</v>
      </c>
      <c r="AU166">
        <v>0.91707468718428098</v>
      </c>
      <c r="AV166">
        <v>5.1289949942240698</v>
      </c>
      <c r="AW166">
        <v>8.2411544941762607</v>
      </c>
      <c r="AX166">
        <v>12.7165674066053</v>
      </c>
      <c r="AY166">
        <v>5.0951666166316603</v>
      </c>
      <c r="AZ166">
        <v>9.0452461630456504</v>
      </c>
      <c r="BA166">
        <v>25.056664473203199</v>
      </c>
      <c r="BB166">
        <v>6.2792329279698604</v>
      </c>
      <c r="BC166">
        <v>10.1496314225988</v>
      </c>
      <c r="BD166">
        <v>9.4840932927133998</v>
      </c>
      <c r="BE166">
        <v>14.9844905750418</v>
      </c>
      <c r="BF166">
        <v>8.60482811094999</v>
      </c>
      <c r="BG166">
        <v>13.0246481115847</v>
      </c>
      <c r="BH166">
        <v>5.7759495097489104</v>
      </c>
      <c r="BI166">
        <v>0.55404613499562205</v>
      </c>
    </row>
    <row r="167" spans="1:61">
      <c r="A167" t="s">
        <v>390</v>
      </c>
      <c r="B167" t="s">
        <v>391</v>
      </c>
      <c r="C167" t="s">
        <v>610</v>
      </c>
      <c r="D167" t="s">
        <v>611</v>
      </c>
    </row>
    <row r="168" spans="1:61">
      <c r="A168" t="s">
        <v>392</v>
      </c>
      <c r="B168" t="s">
        <v>393</v>
      </c>
      <c r="C168" t="s">
        <v>610</v>
      </c>
      <c r="D168" t="s">
        <v>611</v>
      </c>
      <c r="AG168">
        <v>50.136986301369902</v>
      </c>
      <c r="AH168">
        <v>40.145985401459903</v>
      </c>
      <c r="AI168">
        <v>47.0052083333334</v>
      </c>
      <c r="AJ168">
        <v>32.933233308327097</v>
      </c>
      <c r="AK168">
        <v>45.485327313769801</v>
      </c>
      <c r="AL168">
        <v>42.200025859839798</v>
      </c>
      <c r="AM168">
        <v>63.183378418312799</v>
      </c>
      <c r="AN168">
        <v>54.434012202936401</v>
      </c>
      <c r="AO168">
        <v>48.491350409011702</v>
      </c>
      <c r="AP168">
        <v>7.3692766188025098</v>
      </c>
      <c r="AQ168">
        <v>1.4803599966355501</v>
      </c>
      <c r="AR168">
        <v>2.8595109821798399</v>
      </c>
      <c r="AS168">
        <v>12.723609991942</v>
      </c>
      <c r="AT168">
        <v>9.0499678318679209</v>
      </c>
      <c r="AU168">
        <v>16.781383153064599</v>
      </c>
      <c r="AV168">
        <v>13.426326129666</v>
      </c>
      <c r="AW168">
        <v>12.6634961325092</v>
      </c>
      <c r="AX168">
        <v>7.1677691976561304</v>
      </c>
      <c r="AY168">
        <v>13.2386638696143</v>
      </c>
      <c r="AZ168">
        <v>8.1625673326303207</v>
      </c>
      <c r="BA168">
        <v>10.327791099048801</v>
      </c>
      <c r="BB168">
        <v>3.2516927192171199</v>
      </c>
      <c r="BC168">
        <v>12.701239822354299</v>
      </c>
      <c r="BD168">
        <v>10.351132571185101</v>
      </c>
      <c r="BE168">
        <v>2.6808551710824799</v>
      </c>
      <c r="BF168">
        <v>4.2613525094193303</v>
      </c>
      <c r="BG168">
        <v>2.5597487584432699</v>
      </c>
      <c r="BH168">
        <v>3.5507596735668701</v>
      </c>
      <c r="BI168">
        <v>19.853841092867501</v>
      </c>
    </row>
    <row r="169" spans="1:61">
      <c r="A169" t="s">
        <v>394</v>
      </c>
      <c r="B169" t="s">
        <v>395</v>
      </c>
      <c r="C169" t="s">
        <v>610</v>
      </c>
      <c r="D169" t="s">
        <v>611</v>
      </c>
      <c r="AE169">
        <v>7.4333333333329801</v>
      </c>
      <c r="AF169">
        <v>8.1523425380087104</v>
      </c>
      <c r="AG169">
        <v>1.3196586100549399</v>
      </c>
      <c r="AH169">
        <v>12.93268209811</v>
      </c>
      <c r="AI169">
        <v>6.6002256487401398</v>
      </c>
      <c r="AJ169">
        <v>5.6286666666669998</v>
      </c>
      <c r="AK169">
        <v>10.141817562150999</v>
      </c>
      <c r="AL169">
        <v>9.3703441597145396</v>
      </c>
      <c r="AM169">
        <v>4.1282586129543297</v>
      </c>
      <c r="AN169">
        <v>6.54379068524171</v>
      </c>
      <c r="AO169">
        <v>4.6813062391641402</v>
      </c>
      <c r="AP169">
        <v>4.6253469531841001</v>
      </c>
      <c r="AQ169">
        <v>8.0316666549885198</v>
      </c>
      <c r="AR169">
        <v>4.0741761359675603</v>
      </c>
      <c r="AS169">
        <v>3.2540674583336302</v>
      </c>
      <c r="AT169">
        <v>4.7148963468960696</v>
      </c>
      <c r="AU169">
        <v>3.8957052575849298</v>
      </c>
      <c r="AV169">
        <v>5.1519015076956904</v>
      </c>
      <c r="AW169">
        <v>10.367623347307299</v>
      </c>
      <c r="AX169">
        <v>12.125648718554199</v>
      </c>
      <c r="AY169">
        <v>6.2410332814281899</v>
      </c>
      <c r="AZ169">
        <v>7.2541084130488196</v>
      </c>
      <c r="BA169">
        <v>7.3466354124978599</v>
      </c>
      <c r="BB169">
        <v>2.2209203238178401</v>
      </c>
      <c r="BC169">
        <v>6.2835408742770698</v>
      </c>
      <c r="BD169">
        <v>5.6424334526198301</v>
      </c>
      <c r="BE169">
        <v>4.9358798143851601</v>
      </c>
      <c r="BF169">
        <v>4.1296423896565004</v>
      </c>
      <c r="BG169">
        <v>3.53521885219096</v>
      </c>
      <c r="BH169">
        <v>0.48455457592426399</v>
      </c>
    </row>
    <row r="170" spans="1:61">
      <c r="A170" t="s">
        <v>396</v>
      </c>
      <c r="B170" t="s">
        <v>397</v>
      </c>
      <c r="C170" t="s">
        <v>610</v>
      </c>
      <c r="D170" t="s">
        <v>611</v>
      </c>
      <c r="I170">
        <v>1.89557417280995</v>
      </c>
      <c r="J170">
        <v>1.7855659829822199</v>
      </c>
      <c r="K170">
        <v>2.5048955609582499</v>
      </c>
      <c r="L170">
        <v>1.8785321978165199</v>
      </c>
      <c r="M170">
        <v>6.9771075867297396</v>
      </c>
      <c r="N170">
        <v>2.3152205667647499</v>
      </c>
      <c r="O170">
        <v>1.5418659432568</v>
      </c>
      <c r="P170">
        <v>0.316344463692525</v>
      </c>
      <c r="Q170">
        <v>5.39593552933409</v>
      </c>
      <c r="R170">
        <v>13.4507978726774</v>
      </c>
      <c r="S170">
        <v>29.1156303110922</v>
      </c>
      <c r="T170">
        <v>14.738323271754901</v>
      </c>
      <c r="U170">
        <v>12.9557291671836</v>
      </c>
      <c r="V170">
        <v>9.1724989707479203</v>
      </c>
      <c r="W170">
        <v>8.5451391508229104</v>
      </c>
      <c r="X170">
        <v>14.466370205830399</v>
      </c>
      <c r="Y170">
        <v>41.9995143865698</v>
      </c>
      <c r="Z170">
        <v>14.4615910742108</v>
      </c>
      <c r="AA170">
        <v>11.415693128364801</v>
      </c>
      <c r="AB170">
        <v>5.5894980184398699</v>
      </c>
      <c r="AC170">
        <v>7.3891625616946204</v>
      </c>
      <c r="AD170">
        <v>6.6987039465849803</v>
      </c>
      <c r="AE170">
        <v>1.6326530612245</v>
      </c>
      <c r="AF170">
        <v>0.51874163319979505</v>
      </c>
      <c r="AG170">
        <v>9.1593141335108896</v>
      </c>
      <c r="AH170">
        <v>12.6700420911358</v>
      </c>
      <c r="AI170">
        <v>13.488088792637299</v>
      </c>
      <c r="AJ170">
        <v>7.0010137754186799</v>
      </c>
      <c r="AK170">
        <v>4.6435192988370302</v>
      </c>
      <c r="AL170">
        <v>10.5178384472897</v>
      </c>
      <c r="AM170">
        <v>7.3234715441230298</v>
      </c>
      <c r="AN170">
        <v>6.02933188484523</v>
      </c>
      <c r="AO170">
        <v>6.5509733606557496</v>
      </c>
      <c r="AP170">
        <v>6.8333433499609697</v>
      </c>
      <c r="AQ170">
        <v>6.8107932379720602</v>
      </c>
      <c r="AR170">
        <v>6.9091462486677404</v>
      </c>
      <c r="AS170">
        <v>4.1992882562280496</v>
      </c>
      <c r="AT170">
        <v>5.3893442622950802</v>
      </c>
      <c r="AU170">
        <v>6.4605047807738796</v>
      </c>
      <c r="AV170">
        <v>3.9242657172904001</v>
      </c>
      <c r="AW170">
        <v>4.7103706010591697</v>
      </c>
      <c r="AX170">
        <v>4.9415992812219098</v>
      </c>
      <c r="AY170">
        <v>8.9326484018264907</v>
      </c>
      <c r="AZ170">
        <v>8.80272465286874</v>
      </c>
      <c r="BA170">
        <v>9.7327233325307194</v>
      </c>
      <c r="BB170">
        <v>2.5498112876327399</v>
      </c>
      <c r="BC170">
        <v>2.8929687165661</v>
      </c>
      <c r="BD170">
        <v>6.5313535471172504</v>
      </c>
      <c r="BE170">
        <v>3.8521603331595502</v>
      </c>
      <c r="BF170">
        <v>3.5432999999999999</v>
      </c>
      <c r="BG170">
        <v>3.2176876726934598</v>
      </c>
      <c r="BH170">
        <v>1.28654970760233</v>
      </c>
      <c r="BI170">
        <v>1.0238645111623601</v>
      </c>
    </row>
    <row r="171" spans="1:61">
      <c r="A171" t="s">
        <v>398</v>
      </c>
      <c r="B171" t="s">
        <v>399</v>
      </c>
      <c r="C171" t="s">
        <v>610</v>
      </c>
      <c r="D171" t="s">
        <v>611</v>
      </c>
      <c r="Z171">
        <v>11.814697550021201</v>
      </c>
      <c r="AA171">
        <v>9.8211624443208301</v>
      </c>
      <c r="AB171">
        <v>13.5025105170179</v>
      </c>
      <c r="AC171">
        <v>20.026303204232502</v>
      </c>
      <c r="AD171">
        <v>10.5189759937166</v>
      </c>
      <c r="AE171">
        <v>14.0468679587644</v>
      </c>
      <c r="AF171">
        <v>25.155095428290799</v>
      </c>
      <c r="AG171">
        <v>33.912164935433999</v>
      </c>
      <c r="AH171">
        <v>12.4463620502664</v>
      </c>
      <c r="AI171">
        <v>11.8235380454155</v>
      </c>
      <c r="AJ171">
        <v>12.615315382884599</v>
      </c>
      <c r="AK171">
        <v>23.7513530230401</v>
      </c>
      <c r="AL171">
        <v>22.772710233662401</v>
      </c>
      <c r="AM171">
        <v>34.649636150832301</v>
      </c>
      <c r="AN171">
        <v>83.325774754346</v>
      </c>
      <c r="AO171">
        <v>37.602045023501297</v>
      </c>
      <c r="AP171">
        <v>9.1373524300353708</v>
      </c>
      <c r="AQ171">
        <v>29.748651282825701</v>
      </c>
      <c r="AR171">
        <v>44.804164286167698</v>
      </c>
      <c r="AS171">
        <v>29.581488463168601</v>
      </c>
      <c r="AT171">
        <v>22.7</v>
      </c>
      <c r="AU171">
        <v>14.744634610160301</v>
      </c>
      <c r="AV171">
        <v>9.5767978691920597</v>
      </c>
      <c r="AW171">
        <v>11.429806082212499</v>
      </c>
      <c r="AX171">
        <v>15.4103446604295</v>
      </c>
      <c r="AY171">
        <v>13.974294354838699</v>
      </c>
      <c r="AZ171">
        <v>7.9522099086403202</v>
      </c>
      <c r="BA171">
        <v>8.7126018660903704</v>
      </c>
      <c r="BB171">
        <v>8.4220442769665702</v>
      </c>
      <c r="BC171">
        <v>7.4115909288383097</v>
      </c>
      <c r="BD171">
        <v>7.62282262848501</v>
      </c>
      <c r="BE171">
        <v>21.271265001378001</v>
      </c>
      <c r="BF171">
        <v>27.283333333333001</v>
      </c>
      <c r="BG171">
        <v>23.792064946969301</v>
      </c>
      <c r="BH171">
        <v>21.869050137507699</v>
      </c>
    </row>
    <row r="172" spans="1:61">
      <c r="A172" t="s">
        <v>400</v>
      </c>
      <c r="B172" t="s">
        <v>401</v>
      </c>
      <c r="C172" t="s">
        <v>610</v>
      </c>
      <c r="D172" t="s">
        <v>611</v>
      </c>
      <c r="E172">
        <v>6.3182597888294001E-2</v>
      </c>
      <c r="F172">
        <v>-0.18040772163166399</v>
      </c>
      <c r="G172">
        <v>0.108440267848206</v>
      </c>
      <c r="H172">
        <v>3.10525365608349</v>
      </c>
      <c r="I172">
        <v>-0.40273157100370499</v>
      </c>
      <c r="J172">
        <v>-0.105485232243826</v>
      </c>
      <c r="K172">
        <v>0.96796902526119599</v>
      </c>
      <c r="L172">
        <v>4.5755621403331501</v>
      </c>
      <c r="M172">
        <v>-0.15834652879477101</v>
      </c>
      <c r="N172">
        <v>-0.40901502529391498</v>
      </c>
      <c r="O172">
        <v>1.84393596556399</v>
      </c>
      <c r="P172">
        <v>1.6130359639579099</v>
      </c>
      <c r="Q172">
        <v>3.2315542235488399</v>
      </c>
      <c r="R172">
        <v>10.5601757413102</v>
      </c>
      <c r="S172">
        <v>17.328980982441099</v>
      </c>
      <c r="T172">
        <v>4.4877222691589198</v>
      </c>
      <c r="U172">
        <v>2.63371150730578</v>
      </c>
      <c r="V172">
        <v>4.7882240144595896</v>
      </c>
      <c r="W172">
        <v>4.8600645855425402</v>
      </c>
      <c r="X172">
        <v>3.65446799796403</v>
      </c>
      <c r="Y172">
        <v>6.6749195345052703</v>
      </c>
      <c r="Z172">
        <v>9.7000000000000099</v>
      </c>
      <c r="AA172">
        <v>5.8189000297784803</v>
      </c>
      <c r="AB172">
        <v>3.7042354631937</v>
      </c>
      <c r="AC172">
        <v>3.8972726014975798</v>
      </c>
      <c r="AD172">
        <v>0.34645879126000101</v>
      </c>
      <c r="AE172">
        <v>0.73700285539175603</v>
      </c>
      <c r="AF172">
        <v>0.29000790943857702</v>
      </c>
      <c r="AG172">
        <v>2.55651945320741</v>
      </c>
      <c r="AH172">
        <v>2.81320089714808</v>
      </c>
      <c r="AI172">
        <v>2.6178010471204201</v>
      </c>
      <c r="AJ172">
        <v>4.3583333333329897</v>
      </c>
      <c r="AK172">
        <v>4.7672282999281599</v>
      </c>
      <c r="AL172">
        <v>3.5365853658539699</v>
      </c>
      <c r="AM172">
        <v>3.7249705535927502</v>
      </c>
      <c r="AN172">
        <v>3.4505750958490098</v>
      </c>
      <c r="AO172">
        <v>3.48855945858912</v>
      </c>
      <c r="AP172">
        <v>2.6625145971195101</v>
      </c>
      <c r="AQ172">
        <v>5.2703420034876496</v>
      </c>
      <c r="AR172">
        <v>2.7445613024059998</v>
      </c>
      <c r="AS172">
        <v>1.53474023697708</v>
      </c>
      <c r="AT172">
        <v>1.4167847320607501</v>
      </c>
      <c r="AU172">
        <v>1.8078724628160101</v>
      </c>
      <c r="AV172">
        <v>0.99281620792604597</v>
      </c>
      <c r="AW172">
        <v>1.51854219948849</v>
      </c>
      <c r="AX172">
        <v>2.9608650875386302</v>
      </c>
      <c r="AY172">
        <v>3.60923564224391</v>
      </c>
      <c r="AZ172">
        <v>2.02735317779563</v>
      </c>
      <c r="BA172">
        <v>5.44078221100773</v>
      </c>
      <c r="BB172">
        <v>0.58330840562340303</v>
      </c>
      <c r="BC172">
        <v>1.71003717472149</v>
      </c>
      <c r="BD172">
        <v>3.2</v>
      </c>
      <c r="BE172">
        <v>1.6472868217054399</v>
      </c>
      <c r="BF172">
        <v>2.0972354623450702</v>
      </c>
      <c r="BG172">
        <v>3.1746031746031802</v>
      </c>
      <c r="BH172">
        <v>2.08144796380089</v>
      </c>
      <c r="BI172">
        <v>2.1276595744681202</v>
      </c>
    </row>
    <row r="173" spans="1:61">
      <c r="A173" t="s">
        <v>402</v>
      </c>
      <c r="B173" t="s">
        <v>403</v>
      </c>
      <c r="C173" t="s">
        <v>610</v>
      </c>
      <c r="D173" t="s">
        <v>611</v>
      </c>
      <c r="E173">
        <v>1.4108420561600701</v>
      </c>
      <c r="F173">
        <v>0.97058236992658542</v>
      </c>
      <c r="G173">
        <v>1.1473174577915501</v>
      </c>
      <c r="H173">
        <v>1.49167940272799</v>
      </c>
      <c r="I173">
        <v>1.550539033180695</v>
      </c>
      <c r="J173">
        <v>2.0647384698912998</v>
      </c>
      <c r="K173">
        <v>3.3642237350368402</v>
      </c>
      <c r="L173">
        <v>3.1742451873508948</v>
      </c>
      <c r="M173">
        <v>4.1516433582155852</v>
      </c>
      <c r="N173">
        <v>4.9615624190915302</v>
      </c>
      <c r="O173">
        <v>4.6307022518985201</v>
      </c>
      <c r="P173">
        <v>3.5462522333678903</v>
      </c>
      <c r="Q173">
        <v>4.0403073671007652</v>
      </c>
      <c r="R173">
        <v>6.9158062102143552</v>
      </c>
      <c r="S173">
        <v>10.95000261754285</v>
      </c>
      <c r="T173">
        <v>9.9726320340170993</v>
      </c>
      <c r="U173">
        <v>6.6225744249151051</v>
      </c>
      <c r="V173">
        <v>7.2387532554819352</v>
      </c>
      <c r="W173">
        <v>8.2801522800523344</v>
      </c>
      <c r="X173">
        <v>10.205293432440289</v>
      </c>
      <c r="Y173">
        <v>11.84622832074475</v>
      </c>
      <c r="Z173">
        <v>11.388974459785501</v>
      </c>
      <c r="AA173">
        <v>8.4819853647249239</v>
      </c>
      <c r="AB173">
        <v>4.5142945013526949</v>
      </c>
      <c r="AC173">
        <v>4.3280463028585148</v>
      </c>
      <c r="AD173">
        <v>3.7560227789491449</v>
      </c>
      <c r="AE173">
        <v>3.0163170057899449</v>
      </c>
      <c r="AF173">
        <v>4.0528619462082105</v>
      </c>
      <c r="AG173">
        <v>4.0158778277607547</v>
      </c>
      <c r="AH173">
        <v>4.911007845130225</v>
      </c>
      <c r="AI173">
        <v>5.0813225637107404</v>
      </c>
      <c r="AJ173">
        <v>4.9250991697694104</v>
      </c>
      <c r="AK173">
        <v>2.2673323673094199</v>
      </c>
      <c r="AL173">
        <v>2.3965129779545902</v>
      </c>
      <c r="AM173">
        <v>1.3963607142988574</v>
      </c>
      <c r="AN173">
        <v>2.4868243777799548</v>
      </c>
      <c r="AO173">
        <v>2.2508676625029898</v>
      </c>
      <c r="AP173">
        <v>1.9794531590764399</v>
      </c>
      <c r="AQ173">
        <v>1.2741107777006535</v>
      </c>
      <c r="AR173">
        <v>1.9614350740164701</v>
      </c>
      <c r="AS173">
        <v>3.04814861420954</v>
      </c>
      <c r="AT173">
        <v>2.6756456293266453</v>
      </c>
      <c r="AU173">
        <v>1.922213017957195</v>
      </c>
      <c r="AV173">
        <v>2.5143290934811251</v>
      </c>
      <c r="AW173">
        <v>2.2672477058321698</v>
      </c>
      <c r="AX173">
        <v>2.8031494399465497</v>
      </c>
      <c r="AY173">
        <v>2.6139847480228249</v>
      </c>
      <c r="AZ173">
        <v>2.495528237084895</v>
      </c>
      <c r="BA173">
        <v>3.1046854855469652</v>
      </c>
      <c r="BB173">
        <v>-2.8039731645363025E-2</v>
      </c>
      <c r="BC173">
        <v>1.7084574916583799</v>
      </c>
      <c r="BD173">
        <v>3.0344883286725803</v>
      </c>
      <c r="BE173">
        <v>1.79250774825305</v>
      </c>
      <c r="BF173">
        <v>1.2015622767211647</v>
      </c>
      <c r="BG173">
        <v>1.7644294422933449</v>
      </c>
      <c r="BH173">
        <v>0.62193424824782351</v>
      </c>
      <c r="BI173">
        <v>1.3451713763578002</v>
      </c>
    </row>
    <row r="174" spans="1:61">
      <c r="A174" t="s">
        <v>404</v>
      </c>
      <c r="B174" t="s">
        <v>405</v>
      </c>
      <c r="C174" t="s">
        <v>610</v>
      </c>
      <c r="D174" t="s">
        <v>611</v>
      </c>
      <c r="AV174">
        <v>7.13615311458629</v>
      </c>
      <c r="AW174">
        <v>4.13663213144737</v>
      </c>
      <c r="AX174">
        <v>2.28194607024309</v>
      </c>
      <c r="AY174">
        <v>4.9611668927875803</v>
      </c>
      <c r="AZ174">
        <v>6.5478814113305202</v>
      </c>
      <c r="BA174">
        <v>9.0946430716703297</v>
      </c>
      <c r="BB174">
        <v>9.4517265153095007</v>
      </c>
      <c r="BC174">
        <v>4.8749198764564703</v>
      </c>
      <c r="BD174">
        <v>5.0055951807319898</v>
      </c>
      <c r="BE174">
        <v>6.7219977733188001</v>
      </c>
      <c r="BF174">
        <v>5.60092502322345</v>
      </c>
      <c r="BG174">
        <v>5.3501696686129598</v>
      </c>
      <c r="BH174">
        <v>3.4057733076113901</v>
      </c>
    </row>
    <row r="175" spans="1:61">
      <c r="A175" t="s">
        <v>406</v>
      </c>
      <c r="B175" t="s">
        <v>407</v>
      </c>
      <c r="C175" t="s">
        <v>610</v>
      </c>
      <c r="D175" t="s">
        <v>611</v>
      </c>
    </row>
    <row r="176" spans="1:61">
      <c r="A176" t="s">
        <v>408</v>
      </c>
      <c r="B176" t="s">
        <v>409</v>
      </c>
      <c r="C176" t="s">
        <v>610</v>
      </c>
      <c r="D176" t="s">
        <v>611</v>
      </c>
      <c r="I176">
        <v>1.0040160642671001</v>
      </c>
      <c r="J176">
        <v>4.3737574563059001</v>
      </c>
      <c r="K176">
        <v>10.571428570476201</v>
      </c>
      <c r="L176">
        <v>0.430663221364608</v>
      </c>
      <c r="M176">
        <v>-2.92309891297533</v>
      </c>
      <c r="N176">
        <v>10.645660015843999</v>
      </c>
      <c r="O176">
        <v>1.11783884490508</v>
      </c>
      <c r="P176">
        <v>4.1916167664869004</v>
      </c>
      <c r="Q176">
        <v>9.7511683720271698</v>
      </c>
      <c r="R176">
        <v>11.785015536747199</v>
      </c>
      <c r="S176">
        <v>3.39750849373333</v>
      </c>
      <c r="T176">
        <v>9.1158020513705509</v>
      </c>
      <c r="U176">
        <v>23.529680156928698</v>
      </c>
      <c r="V176">
        <v>23.251089606332901</v>
      </c>
      <c r="W176">
        <v>10.0932002756995</v>
      </c>
      <c r="X176">
        <v>7.2678770722335804</v>
      </c>
      <c r="Y176">
        <v>10.3052757124045</v>
      </c>
      <c r="Z176">
        <v>22.913407564163599</v>
      </c>
      <c r="AA176">
        <v>11.6418357416785</v>
      </c>
      <c r="AB176">
        <v>-2.4896056867148899</v>
      </c>
      <c r="AC176">
        <v>8.3644241182997696</v>
      </c>
      <c r="AD176">
        <v>-0.92339912399492896</v>
      </c>
      <c r="AE176">
        <v>-3.20757134165674</v>
      </c>
      <c r="AF176">
        <v>-6.7121089290119302</v>
      </c>
      <c r="AG176">
        <v>-1.3939630404710399</v>
      </c>
      <c r="AH176">
        <v>-2.8435251798561101</v>
      </c>
      <c r="AI176">
        <v>-0.77565301097748096</v>
      </c>
      <c r="AJ176">
        <v>-7.7966417910447703</v>
      </c>
      <c r="AK176">
        <v>-4.4756179024716403</v>
      </c>
      <c r="AL176">
        <v>-1.2150349650349399</v>
      </c>
      <c r="AM176">
        <v>36.041058313423903</v>
      </c>
      <c r="AN176">
        <v>10.5632886691815</v>
      </c>
      <c r="AO176">
        <v>5.2888575126487796</v>
      </c>
      <c r="AP176">
        <v>2.9334525339442301</v>
      </c>
      <c r="AQ176">
        <v>4.5480157771871301</v>
      </c>
      <c r="AR176">
        <v>-2.30212503849646</v>
      </c>
      <c r="AS176">
        <v>2.9001497359911501</v>
      </c>
      <c r="AT176">
        <v>4.0055142835266997</v>
      </c>
      <c r="AU176">
        <v>2.6288659793814499</v>
      </c>
      <c r="AV176">
        <v>-1.6144076917560499</v>
      </c>
      <c r="AW176">
        <v>0.26254375729288099</v>
      </c>
      <c r="AX176">
        <v>7.7974978178644196</v>
      </c>
      <c r="AY176">
        <v>4.0485829959521998E-2</v>
      </c>
      <c r="AZ176">
        <v>5.3959260758116599E-2</v>
      </c>
      <c r="BA176">
        <v>11.305109882701901</v>
      </c>
      <c r="BB176">
        <v>0.58290659080111096</v>
      </c>
      <c r="BC176">
        <v>0.80407308088267904</v>
      </c>
      <c r="BD176">
        <v>2.9423851401328101</v>
      </c>
      <c r="BE176">
        <v>0.45508982035926898</v>
      </c>
      <c r="BF176">
        <v>2.29852169766334</v>
      </c>
      <c r="BG176">
        <v>-0.92454471999534404</v>
      </c>
      <c r="BH176">
        <v>1.00688508649487</v>
      </c>
    </row>
    <row r="177" spans="1:61">
      <c r="A177" t="s">
        <v>410</v>
      </c>
      <c r="B177" t="s">
        <v>411</v>
      </c>
      <c r="C177" t="s">
        <v>610</v>
      </c>
      <c r="D177" t="s">
        <v>611</v>
      </c>
      <c r="E177">
        <v>5.4443273618724701</v>
      </c>
      <c r="F177">
        <v>6.2791472347751496</v>
      </c>
      <c r="G177">
        <v>5.2656323462173198</v>
      </c>
      <c r="H177">
        <v>-2.6946553523273602</v>
      </c>
      <c r="I177">
        <v>0.85679314573755305</v>
      </c>
      <c r="J177">
        <v>4.1034587381162</v>
      </c>
      <c r="K177">
        <v>9.6903460837511908</v>
      </c>
      <c r="L177">
        <v>-3.7263367651422001</v>
      </c>
      <c r="M177">
        <v>-0.47605905906084001</v>
      </c>
      <c r="N177">
        <v>10.155979202822</v>
      </c>
      <c r="O177">
        <v>13.757079924793199</v>
      </c>
      <c r="P177">
        <v>15.9991148482233</v>
      </c>
      <c r="Q177">
        <v>3.45764975201481</v>
      </c>
      <c r="R177">
        <v>5.4026644539424797</v>
      </c>
      <c r="S177">
        <v>12.674393177433201</v>
      </c>
      <c r="T177">
        <v>33.964188322177201</v>
      </c>
      <c r="U177">
        <v>24.3</v>
      </c>
      <c r="V177">
        <v>15.0878340572688</v>
      </c>
      <c r="W177">
        <v>21.7092457416664</v>
      </c>
      <c r="X177">
        <v>11.7097306212116</v>
      </c>
      <c r="Y177">
        <v>9.9722619900142409</v>
      </c>
      <c r="Z177">
        <v>20.8128229121948</v>
      </c>
      <c r="AA177">
        <v>7.6977472471425701</v>
      </c>
      <c r="AB177">
        <v>23.212331551156002</v>
      </c>
      <c r="AC177">
        <v>17.820533286084199</v>
      </c>
      <c r="AD177">
        <v>7.4353448275862197</v>
      </c>
      <c r="AE177">
        <v>5.7171514543630799</v>
      </c>
      <c r="AF177">
        <v>11.290322580645199</v>
      </c>
      <c r="AG177">
        <v>54.511224779767197</v>
      </c>
      <c r="AH177">
        <v>50.466688123591403</v>
      </c>
      <c r="AI177">
        <v>7.3644003055770604</v>
      </c>
      <c r="AJ177">
        <v>13.006973103742601</v>
      </c>
      <c r="AK177">
        <v>44.588842715023198</v>
      </c>
      <c r="AL177">
        <v>57.165252834921503</v>
      </c>
      <c r="AM177">
        <v>57.031708911966</v>
      </c>
      <c r="AN177">
        <v>72.835502297263901</v>
      </c>
      <c r="AO177">
        <v>29.268292682926798</v>
      </c>
      <c r="AP177">
        <v>8.5298742138364592</v>
      </c>
      <c r="AQ177">
        <v>9.9963781238681797</v>
      </c>
      <c r="AR177">
        <v>6.6183733947974899</v>
      </c>
      <c r="AS177">
        <v>6.9332921556516398</v>
      </c>
      <c r="AT177">
        <v>18.873646209386301</v>
      </c>
      <c r="AU177">
        <v>12.876579203109801</v>
      </c>
      <c r="AV177">
        <v>14.031783613143601</v>
      </c>
      <c r="AW177">
        <v>14.9980338183251</v>
      </c>
      <c r="AX177">
        <v>17.863493366160601</v>
      </c>
      <c r="AY177">
        <v>8.2395265173493808</v>
      </c>
      <c r="AZ177">
        <v>5.3822236517637201</v>
      </c>
      <c r="BA177">
        <v>11.577983518160501</v>
      </c>
      <c r="BB177">
        <v>11.537672747305299</v>
      </c>
      <c r="BC177">
        <v>13.7202018444406</v>
      </c>
      <c r="BD177">
        <v>10.840792594293299</v>
      </c>
      <c r="BE177">
        <v>12.217007178353599</v>
      </c>
      <c r="BF177">
        <v>8.4758272850294194</v>
      </c>
      <c r="BG177">
        <v>8.0573826264461204</v>
      </c>
      <c r="BH177">
        <v>9.0176837907328107</v>
      </c>
      <c r="BI177">
        <v>15.696854468003</v>
      </c>
    </row>
    <row r="178" spans="1:61">
      <c r="A178" t="s">
        <v>412</v>
      </c>
      <c r="B178" t="s">
        <v>413</v>
      </c>
      <c r="C178" t="s">
        <v>610</v>
      </c>
      <c r="D178" t="s">
        <v>611</v>
      </c>
      <c r="R178">
        <v>27.019999998999999</v>
      </c>
      <c r="S178">
        <v>13.320736891932899</v>
      </c>
      <c r="T178">
        <v>7.5239683201856602</v>
      </c>
      <c r="U178">
        <v>2.8090069137720901</v>
      </c>
      <c r="V178">
        <v>11.3998565000597</v>
      </c>
      <c r="W178">
        <v>4.5602422100466704</v>
      </c>
      <c r="X178">
        <v>48.182169706320501</v>
      </c>
      <c r="Y178">
        <v>35.301257096425303</v>
      </c>
      <c r="Z178">
        <v>23.87</v>
      </c>
      <c r="AA178">
        <v>24.792120771776901</v>
      </c>
      <c r="AB178">
        <v>31.0712899465215</v>
      </c>
      <c r="AC178">
        <v>35.442064393121498</v>
      </c>
      <c r="AD178">
        <v>219.472643735573</v>
      </c>
      <c r="AE178">
        <v>681.42164781906297</v>
      </c>
      <c r="AF178">
        <v>911.92523319023599</v>
      </c>
      <c r="AG178">
        <v>10205.0270641849</v>
      </c>
      <c r="AH178">
        <v>4770.18952737371</v>
      </c>
      <c r="AI178">
        <v>7485.4921876917997</v>
      </c>
      <c r="AJ178">
        <v>2945.09295660013</v>
      </c>
      <c r="AK178">
        <v>23.6737163913036</v>
      </c>
      <c r="AL178">
        <v>20.400652266057001</v>
      </c>
      <c r="AM178">
        <v>6.71170590855108</v>
      </c>
      <c r="AN178">
        <v>10.935541666667</v>
      </c>
      <c r="AO178">
        <v>11.618871769754801</v>
      </c>
      <c r="AP178">
        <v>9.2247122955784295</v>
      </c>
      <c r="AQ178">
        <v>13.0384418689196</v>
      </c>
      <c r="AR178">
        <v>11.216736255709501</v>
      </c>
      <c r="AS178">
        <v>9.8729999999999993</v>
      </c>
      <c r="AT178">
        <v>5.9860418627951599</v>
      </c>
      <c r="AU178">
        <v>3.7501746577847199</v>
      </c>
      <c r="AV178">
        <v>5.3023877321993904</v>
      </c>
      <c r="AW178">
        <v>8.4702106358407399</v>
      </c>
      <c r="AX178">
        <v>9.5990998606442606</v>
      </c>
      <c r="AY178">
        <v>9.1401996677771393</v>
      </c>
      <c r="AZ178">
        <v>11.1269347446122</v>
      </c>
      <c r="BA178">
        <v>19.8262031287422</v>
      </c>
      <c r="BB178">
        <v>3.6870016049879499</v>
      </c>
      <c r="BC178">
        <v>5.4548554615021301</v>
      </c>
      <c r="BD178">
        <v>8.0826726583803605</v>
      </c>
      <c r="BE178">
        <v>7.19361357537269</v>
      </c>
      <c r="BF178">
        <v>7.1353807929824002</v>
      </c>
      <c r="BG178">
        <v>6.0357918680234404</v>
      </c>
      <c r="BH178">
        <v>3.99910182366839</v>
      </c>
      <c r="BI178">
        <v>3.5199372520799699</v>
      </c>
    </row>
    <row r="179" spans="1:61">
      <c r="A179" t="s">
        <v>414</v>
      </c>
      <c r="B179" t="s">
        <v>415</v>
      </c>
      <c r="C179" t="s">
        <v>610</v>
      </c>
      <c r="D179" t="s">
        <v>611</v>
      </c>
      <c r="E179">
        <v>2.3239436619718301</v>
      </c>
      <c r="F179">
        <v>1.3076393668277899</v>
      </c>
      <c r="G179">
        <v>2.2860381644198799</v>
      </c>
      <c r="H179">
        <v>3.3431843362148999</v>
      </c>
      <c r="I179">
        <v>5.7908847189803199</v>
      </c>
      <c r="J179">
        <v>5.7948977867172804</v>
      </c>
      <c r="K179">
        <v>5.7968700101625004</v>
      </c>
      <c r="L179">
        <v>3.4867924524194902</v>
      </c>
      <c r="M179">
        <v>3.67561260288858</v>
      </c>
      <c r="N179">
        <v>7.4282498589541097</v>
      </c>
      <c r="O179">
        <v>3.6799371401690801</v>
      </c>
      <c r="P179">
        <v>7.4775798918180598</v>
      </c>
      <c r="Q179">
        <v>7.7917499116596103</v>
      </c>
      <c r="R179">
        <v>8.0135194072700404</v>
      </c>
      <c r="S179">
        <v>9.6093671138879895</v>
      </c>
      <c r="T179">
        <v>10.212726770661501</v>
      </c>
      <c r="U179">
        <v>9.05748663062856</v>
      </c>
      <c r="V179">
        <v>6.4741035858552003</v>
      </c>
      <c r="W179">
        <v>4.08001726993494</v>
      </c>
      <c r="X179">
        <v>4.2104535398433898</v>
      </c>
      <c r="Y179">
        <v>6.5414980428884402</v>
      </c>
      <c r="Z179">
        <v>6.7376548975323596</v>
      </c>
      <c r="AA179">
        <v>5.8864860649222104</v>
      </c>
      <c r="AB179">
        <v>2.76487502743776</v>
      </c>
      <c r="AC179">
        <v>3.30750466338533</v>
      </c>
      <c r="AD179">
        <v>2.2293214808822102</v>
      </c>
      <c r="AE179">
        <v>0.190217391644909</v>
      </c>
      <c r="AF179">
        <v>-0.69947539345491205</v>
      </c>
      <c r="AG179">
        <v>0.73794549266249498</v>
      </c>
      <c r="AH179">
        <v>1.0821609922583499</v>
      </c>
      <c r="AI179">
        <v>2.4540887754262002</v>
      </c>
      <c r="AJ179">
        <v>3.1333333333329798</v>
      </c>
      <c r="AK179">
        <v>3.1835811247582599</v>
      </c>
      <c r="AL179">
        <v>2.5841816758026499</v>
      </c>
      <c r="AM179">
        <v>2.80152671755694</v>
      </c>
      <c r="AN179">
        <v>1.9232197222838201</v>
      </c>
      <c r="AO179">
        <v>2.0166666666669899</v>
      </c>
      <c r="AP179">
        <v>2.1761711852082701</v>
      </c>
      <c r="AQ179">
        <v>1.9854623087480401</v>
      </c>
      <c r="AR179">
        <v>2.1930261767579</v>
      </c>
      <c r="AS179">
        <v>2.3166663415205102</v>
      </c>
      <c r="AT179">
        <v>4.1623368575596302</v>
      </c>
      <c r="AU179">
        <v>3.28668576501707</v>
      </c>
      <c r="AV179">
        <v>2.1125387682764201</v>
      </c>
      <c r="AW179">
        <v>1.2383497925959699</v>
      </c>
      <c r="AX179">
        <v>1.67408131252089</v>
      </c>
      <c r="AY179">
        <v>1.16765305950397</v>
      </c>
      <c r="AZ179">
        <v>1.6141801181672999</v>
      </c>
      <c r="BA179">
        <v>2.4865503214804598</v>
      </c>
      <c r="BB179">
        <v>1.18990461558191</v>
      </c>
      <c r="BC179">
        <v>1.27555256810659</v>
      </c>
      <c r="BD179">
        <v>2.34107017751366</v>
      </c>
      <c r="BE179">
        <v>2.4555476529160898</v>
      </c>
      <c r="BF179">
        <v>2.5068985265788499</v>
      </c>
      <c r="BG179">
        <v>0.97603507969960801</v>
      </c>
      <c r="BH179">
        <v>0.60024814727881504</v>
      </c>
      <c r="BI179">
        <v>0.31666666666701399</v>
      </c>
    </row>
    <row r="180" spans="1:61">
      <c r="A180" t="s">
        <v>416</v>
      </c>
      <c r="B180" t="s">
        <v>417</v>
      </c>
      <c r="C180" t="s">
        <v>610</v>
      </c>
      <c r="D180" t="s">
        <v>611</v>
      </c>
      <c r="E180">
        <v>0.39267015759483798</v>
      </c>
      <c r="F180">
        <v>2.4511082125227901</v>
      </c>
      <c r="G180">
        <v>5.2685161619537002</v>
      </c>
      <c r="H180">
        <v>2.5870406182674999</v>
      </c>
      <c r="I180">
        <v>5.6799434368397703</v>
      </c>
      <c r="J180">
        <v>4.2595896526090797</v>
      </c>
      <c r="K180">
        <v>3.25133689693306</v>
      </c>
      <c r="L180">
        <v>4.4333954842618803</v>
      </c>
      <c r="M180">
        <v>3.4715334263731501</v>
      </c>
      <c r="N180">
        <v>3.0674846622403802</v>
      </c>
      <c r="O180">
        <v>10.565476190486701</v>
      </c>
      <c r="P180">
        <v>6.2584118443283199</v>
      </c>
      <c r="Q180">
        <v>7.2197593409831802</v>
      </c>
      <c r="R180">
        <v>7.4424099236405103</v>
      </c>
      <c r="S180">
        <v>9.4145134696181998</v>
      </c>
      <c r="T180">
        <v>11.707071976221799</v>
      </c>
      <c r="U180">
        <v>9.1757562126804597</v>
      </c>
      <c r="V180">
        <v>9.0431558349420307</v>
      </c>
      <c r="W180">
        <v>8.1515065644965308</v>
      </c>
      <c r="X180">
        <v>4.7598253276231999</v>
      </c>
      <c r="Y180">
        <v>10.8962067526087</v>
      </c>
      <c r="Z180">
        <v>13.637047060599899</v>
      </c>
      <c r="AA180">
        <v>11.3720560996308</v>
      </c>
      <c r="AB180">
        <v>8.4110484112073909</v>
      </c>
      <c r="AC180">
        <v>6.2791079937744003</v>
      </c>
      <c r="AD180">
        <v>5.6658246122428997</v>
      </c>
      <c r="AE180">
        <v>7.1867681503535596</v>
      </c>
      <c r="AF180">
        <v>8.7259319950840109</v>
      </c>
      <c r="AG180">
        <v>6.6984844678889699</v>
      </c>
      <c r="AH180">
        <v>4.5554422035627402</v>
      </c>
      <c r="AI180">
        <v>4.1130333621048702</v>
      </c>
      <c r="AJ180">
        <v>3.42068269473363</v>
      </c>
      <c r="AK180">
        <v>2.3421162693433901</v>
      </c>
      <c r="AL180">
        <v>2.2714888979701802</v>
      </c>
      <c r="AM180">
        <v>1.3985548266790999</v>
      </c>
      <c r="AN180">
        <v>2.4564053725660302</v>
      </c>
      <c r="AO180">
        <v>1.2586941889162999</v>
      </c>
      <c r="AP180">
        <v>2.5807411440344201</v>
      </c>
      <c r="AQ180">
        <v>2.25568550004642</v>
      </c>
      <c r="AR180">
        <v>2.3331389050912401</v>
      </c>
      <c r="AS180">
        <v>3.0860679097793402</v>
      </c>
      <c r="AT180">
        <v>3.01737756714058</v>
      </c>
      <c r="AU180">
        <v>1.2881459898788601</v>
      </c>
      <c r="AV180">
        <v>2.47539742619227</v>
      </c>
      <c r="AW180">
        <v>0.46539115018100502</v>
      </c>
      <c r="AX180">
        <v>1.5220588235293799</v>
      </c>
      <c r="AY180">
        <v>2.3321503585137999</v>
      </c>
      <c r="AZ180">
        <v>0.72899709816689595</v>
      </c>
      <c r="BA180">
        <v>3.7661607644744199</v>
      </c>
      <c r="BB180">
        <v>2.1668472372695202</v>
      </c>
      <c r="BC180">
        <v>2.3992576882293202</v>
      </c>
      <c r="BD180">
        <v>1.3009708737864301</v>
      </c>
      <c r="BE180">
        <v>0.70921985815601696</v>
      </c>
      <c r="BF180">
        <v>2.1317091739626899</v>
      </c>
      <c r="BG180">
        <v>2.0250962852530701</v>
      </c>
      <c r="BH180">
        <v>2.1736483195324001</v>
      </c>
      <c r="BI180">
        <v>3.55</v>
      </c>
    </row>
    <row r="181" spans="1:61">
      <c r="A181" t="s">
        <v>418</v>
      </c>
      <c r="B181" t="s">
        <v>419</v>
      </c>
      <c r="C181" t="s">
        <v>610</v>
      </c>
      <c r="D181" t="s">
        <v>611</v>
      </c>
      <c r="J181">
        <v>8.4718693284644093</v>
      </c>
      <c r="K181">
        <v>14.388970686865701</v>
      </c>
      <c r="L181">
        <v>-2.80833138334684</v>
      </c>
      <c r="M181">
        <v>1.17986997370056</v>
      </c>
      <c r="N181">
        <v>4.0575916228155799</v>
      </c>
      <c r="O181">
        <v>15.2372784450358</v>
      </c>
      <c r="P181">
        <v>-1.9995038452084499</v>
      </c>
      <c r="Q181">
        <v>8.3890238963019002</v>
      </c>
      <c r="R181">
        <v>11.4297725258601</v>
      </c>
      <c r="S181">
        <v>19.806338028084799</v>
      </c>
      <c r="T181">
        <v>7.5859852135297503</v>
      </c>
      <c r="U181">
        <v>-3.1132357332720502</v>
      </c>
      <c r="V181">
        <v>9.8988528431349305</v>
      </c>
      <c r="W181">
        <v>7.3460912508329201</v>
      </c>
      <c r="X181">
        <v>3.5654537852024499</v>
      </c>
      <c r="Y181">
        <v>14.684502776376799</v>
      </c>
      <c r="Z181">
        <v>11.144856727844401</v>
      </c>
      <c r="AA181">
        <v>11.698546592414299</v>
      </c>
      <c r="AB181">
        <v>12.377238078270601</v>
      </c>
      <c r="AC181">
        <v>2.8457849571625302</v>
      </c>
      <c r="AD181">
        <v>8.0526412661966607</v>
      </c>
      <c r="AE181">
        <v>18.9989495502398</v>
      </c>
      <c r="AF181">
        <v>10.750328044984901</v>
      </c>
      <c r="AG181">
        <v>8.9830033820899793</v>
      </c>
      <c r="AH181">
        <v>8.8468869123252798</v>
      </c>
      <c r="AI181">
        <v>8.2397003745320294</v>
      </c>
      <c r="AJ181">
        <v>15.557452927695101</v>
      </c>
      <c r="AK181">
        <v>17.1495236243438</v>
      </c>
      <c r="AL181">
        <v>7.5053941908710797</v>
      </c>
      <c r="AM181">
        <v>8.3492867288337305</v>
      </c>
      <c r="AN181">
        <v>7.6229695069819003</v>
      </c>
      <c r="AO181">
        <v>9.2204666237697097</v>
      </c>
      <c r="AP181">
        <v>4.0099886052317801</v>
      </c>
      <c r="AQ181">
        <v>11.2444677818615</v>
      </c>
      <c r="AR181">
        <v>7.4511126095754703</v>
      </c>
      <c r="AS181">
        <v>2.4788202070913101</v>
      </c>
      <c r="AT181">
        <v>2.68830373545621</v>
      </c>
      <c r="AU181">
        <v>3.0293994871488898</v>
      </c>
      <c r="AV181">
        <v>5.7070093187475104</v>
      </c>
      <c r="AW181">
        <v>2.8418113124897002</v>
      </c>
      <c r="AX181">
        <v>6.8363326589287698</v>
      </c>
      <c r="AY181">
        <v>6.92033580707594</v>
      </c>
      <c r="AZ181">
        <v>5.74591031171121</v>
      </c>
      <c r="BA181">
        <v>9.8783960594162998</v>
      </c>
      <c r="BB181">
        <v>11.0776450810776</v>
      </c>
      <c r="BC181">
        <v>9.3240005044774996</v>
      </c>
      <c r="BD181">
        <v>9.2717141769435205</v>
      </c>
      <c r="BE181">
        <v>9.4541807432432492</v>
      </c>
      <c r="BF181">
        <v>9.0426814564745399</v>
      </c>
      <c r="BG181">
        <v>8.3679787704551707</v>
      </c>
      <c r="BH181">
        <v>7.8689089571298396</v>
      </c>
    </row>
    <row r="182" spans="1:61">
      <c r="A182" t="s">
        <v>420</v>
      </c>
      <c r="B182" t="s">
        <v>421</v>
      </c>
      <c r="C182" t="s">
        <v>610</v>
      </c>
      <c r="D182" t="s">
        <v>611</v>
      </c>
    </row>
    <row r="183" spans="1:61">
      <c r="A183" t="s">
        <v>422</v>
      </c>
      <c r="B183" t="s">
        <v>423</v>
      </c>
      <c r="C183" t="s">
        <v>610</v>
      </c>
      <c r="D183" t="s">
        <v>611</v>
      </c>
      <c r="E183">
        <v>0.83892617449664197</v>
      </c>
      <c r="F183">
        <v>1.8302828618968401</v>
      </c>
      <c r="G183">
        <v>2.6960784313725399</v>
      </c>
      <c r="H183">
        <v>1.90930787589499</v>
      </c>
      <c r="I183">
        <v>3.4348165495706602</v>
      </c>
      <c r="J183">
        <v>3.39622641509435</v>
      </c>
      <c r="K183">
        <v>2.77372262773723</v>
      </c>
      <c r="L183">
        <v>6.1079545454545201</v>
      </c>
      <c r="M183">
        <v>4.2838018741633404</v>
      </c>
      <c r="N183">
        <v>4.8780487804877799</v>
      </c>
      <c r="O183">
        <v>6.7105178791125804</v>
      </c>
      <c r="P183">
        <v>10.303030303030299</v>
      </c>
      <c r="Q183">
        <v>6.77655677655678</v>
      </c>
      <c r="R183">
        <v>8.2332761578044593</v>
      </c>
      <c r="S183">
        <v>11.2519809825673</v>
      </c>
      <c r="T183">
        <v>14.5299145299145</v>
      </c>
      <c r="U183">
        <v>16.791044776119399</v>
      </c>
      <c r="V183">
        <v>14.589989350372701</v>
      </c>
      <c r="W183">
        <v>11.8959107806691</v>
      </c>
      <c r="X183">
        <v>13.704318936877099</v>
      </c>
      <c r="Y183">
        <v>17.092768444119798</v>
      </c>
      <c r="Z183">
        <v>15.3462258265752</v>
      </c>
      <c r="AA183">
        <v>16.170903190914</v>
      </c>
      <c r="AB183">
        <v>7.3556797020484099</v>
      </c>
      <c r="AC183">
        <v>6.2012142237640901</v>
      </c>
      <c r="AD183">
        <v>15.4052714866922</v>
      </c>
      <c r="AE183">
        <v>13.2178217821782</v>
      </c>
      <c r="AF183">
        <v>15.741145605596801</v>
      </c>
      <c r="AG183">
        <v>6.3751416698148704</v>
      </c>
      <c r="AH183">
        <v>5.7178371659415799</v>
      </c>
      <c r="AI183">
        <v>6.1000531900002999</v>
      </c>
      <c r="AJ183">
        <v>2.5989445910290199</v>
      </c>
      <c r="AK183">
        <v>1.015815867301</v>
      </c>
      <c r="AL183">
        <v>1.28564154786151</v>
      </c>
      <c r="AM183">
        <v>1.6817430288058901</v>
      </c>
      <c r="AN183">
        <v>3.7551467139208698</v>
      </c>
      <c r="AO183">
        <v>2.2855707647871402</v>
      </c>
      <c r="AP183">
        <v>1.1872314303253499</v>
      </c>
      <c r="AQ183">
        <v>1.24246211339894</v>
      </c>
      <c r="AR183">
        <v>0.278040771323463</v>
      </c>
      <c r="AS183">
        <v>3.0069436974890298</v>
      </c>
      <c r="AT183">
        <v>2.5096009931661798</v>
      </c>
      <c r="AU183">
        <v>2.6609471206084798</v>
      </c>
      <c r="AV183">
        <v>1.1235901789356499</v>
      </c>
      <c r="AW183">
        <v>2.2902490925581498</v>
      </c>
      <c r="AX183">
        <v>3.0370207393708899</v>
      </c>
      <c r="AY183">
        <v>3.3654044932229001</v>
      </c>
      <c r="AZ183">
        <v>2.3761432803261702</v>
      </c>
      <c r="BA183">
        <v>3.9589442815249201</v>
      </c>
      <c r="BB183">
        <v>2.11565585331453</v>
      </c>
      <c r="BC183">
        <v>2.30202578268876</v>
      </c>
      <c r="BD183">
        <v>4.43294329432943</v>
      </c>
      <c r="BE183">
        <v>0.88343029519498695</v>
      </c>
      <c r="BF183">
        <v>1.3028620247757501</v>
      </c>
      <c r="BG183">
        <v>0.90659919881931506</v>
      </c>
      <c r="BH183">
        <v>0.33430839949853403</v>
      </c>
      <c r="BI183">
        <v>0.54144106622241805</v>
      </c>
    </row>
    <row r="184" spans="1:61">
      <c r="A184" t="s">
        <v>424</v>
      </c>
      <c r="B184" t="s">
        <v>425</v>
      </c>
      <c r="C184" t="s">
        <v>610</v>
      </c>
      <c r="D184" t="s">
        <v>611</v>
      </c>
      <c r="E184">
        <v>1.58940397335062</v>
      </c>
      <c r="F184">
        <v>2.0059191053449701</v>
      </c>
      <c r="G184">
        <v>4.2637271214908496</v>
      </c>
      <c r="H184">
        <v>2.9629034850031202</v>
      </c>
      <c r="I184">
        <v>3.4348165495706602</v>
      </c>
      <c r="J184">
        <v>4.4444444444444704</v>
      </c>
      <c r="K184">
        <v>4.2157883773840901</v>
      </c>
      <c r="L184">
        <v>3.7739271453760903</v>
      </c>
      <c r="M184">
        <v>3.8805891113905648</v>
      </c>
      <c r="N184">
        <v>3.61685651417308</v>
      </c>
      <c r="O184">
        <v>5.8015455207004747</v>
      </c>
      <c r="P184">
        <v>6.3504208110176101</v>
      </c>
      <c r="Q184">
        <v>6.56234771787617</v>
      </c>
      <c r="R184">
        <v>9.0292150168480951</v>
      </c>
      <c r="S184">
        <v>15.19266770918745</v>
      </c>
      <c r="T184">
        <v>13.0674352111158</v>
      </c>
      <c r="U184">
        <v>11.795407454434098</v>
      </c>
      <c r="V184">
        <v>11.31358846914415</v>
      </c>
      <c r="W184">
        <v>9.0816997413389906</v>
      </c>
      <c r="X184">
        <v>10.1288963080553</v>
      </c>
      <c r="Y184">
        <v>13.5242410304426</v>
      </c>
      <c r="Z184">
        <v>13.485190196911098</v>
      </c>
      <c r="AA184">
        <v>10.9744327520374</v>
      </c>
      <c r="AB184">
        <v>8.7879798119617103</v>
      </c>
      <c r="AC184">
        <v>7.3707309210691001</v>
      </c>
      <c r="AD184">
        <v>6.3029889605033702</v>
      </c>
      <c r="AE184">
        <v>4.7623644987298901</v>
      </c>
      <c r="AF184">
        <v>4.5485510136650849</v>
      </c>
      <c r="AG184">
        <v>5.4552480300527755</v>
      </c>
      <c r="AH184">
        <v>5.7178371659415799</v>
      </c>
      <c r="AI184">
        <v>6.4962726304579501</v>
      </c>
      <c r="AJ184">
        <v>5.8793919259034801</v>
      </c>
      <c r="AK184">
        <v>4.0297627817883903</v>
      </c>
      <c r="AL184">
        <v>4.0827943078913096</v>
      </c>
      <c r="AM184">
        <v>2.80152671755694</v>
      </c>
      <c r="AN184">
        <v>3.7551467139208698</v>
      </c>
      <c r="AO184">
        <v>2.6124197002141298</v>
      </c>
      <c r="AP184">
        <v>2.16161230847483</v>
      </c>
      <c r="AQ184">
        <v>1.96293969849278</v>
      </c>
      <c r="AR184">
        <v>2.1880271969737701</v>
      </c>
      <c r="AS184">
        <v>3.0860679097793402</v>
      </c>
      <c r="AT184">
        <v>3.01737756714058</v>
      </c>
      <c r="AU184">
        <v>2.4610748367655</v>
      </c>
      <c r="AV184">
        <v>2.1125387682764201</v>
      </c>
      <c r="AW184">
        <v>2.2256808201260698</v>
      </c>
      <c r="AX184">
        <v>2.4315409986960002</v>
      </c>
      <c r="AY184">
        <v>2.4625615640390901</v>
      </c>
      <c r="AZ184">
        <v>2.38805970149255</v>
      </c>
      <c r="BA184">
        <v>4.0659516567951703</v>
      </c>
      <c r="BB184">
        <v>0.85592011412268099</v>
      </c>
      <c r="BC184">
        <v>1.8135350314418699</v>
      </c>
      <c r="BD184">
        <v>3.3298701736346898</v>
      </c>
      <c r="BE184">
        <v>2.4555476529160898</v>
      </c>
      <c r="BF184">
        <v>1.4347266024071501</v>
      </c>
      <c r="BG184">
        <v>0.62974906921761098</v>
      </c>
      <c r="BH184">
        <v>0.23442994451919599</v>
      </c>
      <c r="BI184">
        <v>0.40104151078890998</v>
      </c>
    </row>
    <row r="185" spans="1:61">
      <c r="A185" t="s">
        <v>426</v>
      </c>
      <c r="B185" t="s">
        <v>427</v>
      </c>
      <c r="C185" t="s">
        <v>610</v>
      </c>
      <c r="D185" t="s">
        <v>611</v>
      </c>
      <c r="AT185">
        <v>-0.816666666666645</v>
      </c>
      <c r="AU185">
        <v>-0.28566627457573202</v>
      </c>
      <c r="AV185">
        <v>0.185372430064039</v>
      </c>
      <c r="AW185">
        <v>0.75693860386880096</v>
      </c>
      <c r="AX185">
        <v>1.86143572621034</v>
      </c>
      <c r="AY185">
        <v>3.2041301319347801</v>
      </c>
      <c r="AZ185">
        <v>5.9552167698904501</v>
      </c>
      <c r="BA185">
        <v>12.0908273381295</v>
      </c>
      <c r="BB185">
        <v>3.9351758995547601</v>
      </c>
      <c r="BC185">
        <v>3.2033963720570902</v>
      </c>
      <c r="BD185">
        <v>4.0700573423089104</v>
      </c>
      <c r="BE185">
        <v>2.91070252141103</v>
      </c>
      <c r="BF185">
        <v>1.2454169819004599</v>
      </c>
      <c r="BG185">
        <v>1.01401483924156</v>
      </c>
      <c r="BH185">
        <v>6.5290133028960695E-2</v>
      </c>
    </row>
    <row r="186" spans="1:61">
      <c r="A186" t="s">
        <v>428</v>
      </c>
      <c r="B186" t="s">
        <v>429</v>
      </c>
      <c r="C186" t="s">
        <v>610</v>
      </c>
      <c r="D186" t="s">
        <v>611</v>
      </c>
      <c r="Y186">
        <v>13.601982828949151</v>
      </c>
      <c r="Z186">
        <v>11.044645208397551</v>
      </c>
      <c r="AA186">
        <v>10.355926135733686</v>
      </c>
      <c r="AB186">
        <v>6.0526315789473699</v>
      </c>
      <c r="AC186">
        <v>6.5123854681691551</v>
      </c>
      <c r="AD186">
        <v>5.2138560453071703</v>
      </c>
      <c r="AE186">
        <v>6.2853551225644404</v>
      </c>
      <c r="AF186">
        <v>2.791666666667</v>
      </c>
      <c r="AG186">
        <v>4.6025104602510396</v>
      </c>
      <c r="AH186">
        <v>6.4534957712444747</v>
      </c>
      <c r="AI186">
        <v>8.8626609442060005</v>
      </c>
      <c r="AJ186">
        <v>6.9048966831586647</v>
      </c>
      <c r="AK186">
        <v>4.3014250429310303</v>
      </c>
      <c r="AL186">
        <v>5.7883959044368396</v>
      </c>
      <c r="AM186">
        <v>4.6985893105497301</v>
      </c>
      <c r="AN186">
        <v>6.9809744183054203</v>
      </c>
      <c r="AO186">
        <v>4.9045346062052397</v>
      </c>
      <c r="AP186">
        <v>4.8344898191332097</v>
      </c>
      <c r="AQ186">
        <v>2.95138888888888</v>
      </c>
      <c r="AR186">
        <v>3.2247499215306199</v>
      </c>
      <c r="AS186">
        <v>4.0808191314203697</v>
      </c>
      <c r="AT186">
        <v>3.3801846737281251</v>
      </c>
      <c r="AU186">
        <v>3.4165819479591102</v>
      </c>
      <c r="AV186">
        <v>2.7835594539827748</v>
      </c>
      <c r="AW186">
        <v>3.1941815258131401</v>
      </c>
      <c r="AX186">
        <v>3.3835417293014647</v>
      </c>
      <c r="AY186">
        <v>3.93616259929866</v>
      </c>
      <c r="AZ186">
        <v>5.1561113875846498</v>
      </c>
      <c r="BA186">
        <v>9.0946430716703297</v>
      </c>
      <c r="BB186">
        <v>3.4667237320779098</v>
      </c>
      <c r="BC186">
        <v>3.3547577032892102</v>
      </c>
      <c r="BD186">
        <v>4.8053892215568696</v>
      </c>
      <c r="BE186">
        <v>3.93492157832413</v>
      </c>
      <c r="BF186">
        <v>3.3054849255360899</v>
      </c>
      <c r="BG186">
        <v>2.6511954992970499</v>
      </c>
      <c r="BH186">
        <v>1.6312849162009</v>
      </c>
      <c r="BI186">
        <v>1.3591016585431801</v>
      </c>
    </row>
    <row r="187" spans="1:61">
      <c r="A187" t="s">
        <v>430</v>
      </c>
      <c r="B187" t="s">
        <v>431</v>
      </c>
      <c r="C187" t="s">
        <v>610</v>
      </c>
      <c r="D187" t="s">
        <v>611</v>
      </c>
      <c r="E187">
        <v>6.9473684210526399</v>
      </c>
      <c r="F187">
        <v>1.6404199475063099</v>
      </c>
      <c r="G187">
        <v>-0.51646223369864996</v>
      </c>
      <c r="H187">
        <v>1.4564884479750599</v>
      </c>
      <c r="I187">
        <v>4.1795868814533401</v>
      </c>
      <c r="J187">
        <v>5.5686354793636204</v>
      </c>
      <c r="K187">
        <v>7.2276215978770999</v>
      </c>
      <c r="L187">
        <v>6.8113996342871399</v>
      </c>
      <c r="M187">
        <v>0.17062734843813801</v>
      </c>
      <c r="N187">
        <v>3.1869867957365901</v>
      </c>
      <c r="O187">
        <v>5.3498409098302204</v>
      </c>
      <c r="P187">
        <v>4.7306914823228201</v>
      </c>
      <c r="Q187">
        <v>5.1832376454913103</v>
      </c>
      <c r="R187">
        <v>23.0700840250847</v>
      </c>
      <c r="S187">
        <v>26.663034853748702</v>
      </c>
      <c r="T187">
        <v>20.904509457399701</v>
      </c>
      <c r="U187">
        <v>7.1583237311846801</v>
      </c>
      <c r="V187">
        <v>10.1329676874055</v>
      </c>
      <c r="W187">
        <v>6.1386926674273896</v>
      </c>
      <c r="X187">
        <v>8.2670469761756298</v>
      </c>
      <c r="Y187">
        <v>11.9382309107088</v>
      </c>
      <c r="Z187">
        <v>11.879913592527799</v>
      </c>
      <c r="AA187">
        <v>5.9035287843585698</v>
      </c>
      <c r="AB187">
        <v>6.3620334998533901</v>
      </c>
      <c r="AC187">
        <v>6.0871667357372399</v>
      </c>
      <c r="AD187">
        <v>5.6148392179325999</v>
      </c>
      <c r="AE187">
        <v>3.5064142475819402</v>
      </c>
      <c r="AF187">
        <v>4.68121854620171</v>
      </c>
      <c r="AG187">
        <v>8.8379370181776995</v>
      </c>
      <c r="AH187">
        <v>7.8442647374006498</v>
      </c>
      <c r="AI187">
        <v>9.0521315527980502</v>
      </c>
      <c r="AJ187">
        <v>11.7912703351411</v>
      </c>
      <c r="AK187">
        <v>9.5090414619018109</v>
      </c>
      <c r="AL187">
        <v>9.9736647602919408</v>
      </c>
      <c r="AM187">
        <v>12.368194393694701</v>
      </c>
      <c r="AN187">
        <v>12.3435785170513</v>
      </c>
      <c r="AO187">
        <v>10.3738085885005</v>
      </c>
      <c r="AP187">
        <v>11.375492886511999</v>
      </c>
      <c r="AQ187">
        <v>6.2280041542456299</v>
      </c>
      <c r="AR187">
        <v>4.1426371808214597</v>
      </c>
      <c r="AS187">
        <v>4.3666645129169703</v>
      </c>
      <c r="AT187">
        <v>3.1482614459061402</v>
      </c>
      <c r="AU187">
        <v>3.2903447261315</v>
      </c>
      <c r="AV187">
        <v>2.9141347005948499</v>
      </c>
      <c r="AW187">
        <v>7.4446246934273601</v>
      </c>
      <c r="AX187">
        <v>9.0633273703041901</v>
      </c>
      <c r="AY187">
        <v>7.9210844005878398</v>
      </c>
      <c r="AZ187">
        <v>7.5986844105077296</v>
      </c>
      <c r="BA187">
        <v>20.286121092955501</v>
      </c>
      <c r="BB187">
        <v>13.647765063976101</v>
      </c>
      <c r="BC187">
        <v>13.8811392577713</v>
      </c>
      <c r="BD187">
        <v>11.9167694652057</v>
      </c>
      <c r="BE187">
        <v>9.6850534096250804</v>
      </c>
      <c r="BF187">
        <v>7.6895036551002001</v>
      </c>
      <c r="BG187">
        <v>7.1916711647014697</v>
      </c>
      <c r="BH187">
        <v>2.53951590878071</v>
      </c>
      <c r="BI187">
        <v>3.7525958541240998</v>
      </c>
    </row>
    <row r="188" spans="1:61">
      <c r="A188" t="s">
        <v>432</v>
      </c>
      <c r="B188" t="s">
        <v>433</v>
      </c>
      <c r="C188" t="s">
        <v>610</v>
      </c>
      <c r="D188" t="s">
        <v>611</v>
      </c>
      <c r="E188">
        <v>5.11770724156803E-2</v>
      </c>
      <c r="F188">
        <v>0.61381074194688001</v>
      </c>
      <c r="G188">
        <v>0.78800203355564202</v>
      </c>
      <c r="H188">
        <v>0.44988752812022798</v>
      </c>
      <c r="I188">
        <v>2.4135357049137198</v>
      </c>
      <c r="J188">
        <v>0.46161321671973798</v>
      </c>
      <c r="K188">
        <v>0.19347037509255399</v>
      </c>
      <c r="L188">
        <v>1.3758146270917799</v>
      </c>
      <c r="M188">
        <v>1.6190476195354</v>
      </c>
      <c r="N188">
        <v>1.8275538894138199</v>
      </c>
      <c r="O188">
        <v>3.0832949836702501</v>
      </c>
      <c r="P188">
        <v>1.9196428571514199</v>
      </c>
      <c r="Q188">
        <v>5.4095488394893199</v>
      </c>
      <c r="R188">
        <v>6.8564305005336799</v>
      </c>
      <c r="S188">
        <v>16.2680666277125</v>
      </c>
      <c r="T188">
        <v>5.8810413065095402</v>
      </c>
      <c r="U188">
        <v>3.9499999994169999</v>
      </c>
      <c r="V188">
        <v>4.5855379188963301</v>
      </c>
      <c r="W188">
        <v>4.2005212326608996</v>
      </c>
      <c r="X188">
        <v>7.9888185961076701</v>
      </c>
      <c r="Y188">
        <v>13.8079019078007</v>
      </c>
      <c r="Z188">
        <v>7.3023283652623601</v>
      </c>
      <c r="AA188">
        <v>4.25057176328108</v>
      </c>
      <c r="AB188">
        <v>2.1028412436817501</v>
      </c>
      <c r="AC188">
        <v>1.5826433285858501</v>
      </c>
      <c r="AD188">
        <v>1.0266198927515899</v>
      </c>
      <c r="AE188">
        <v>-6.6384108359369601E-2</v>
      </c>
      <c r="AF188">
        <v>0.99642309667918705</v>
      </c>
      <c r="AG188">
        <v>0.35922084492812201</v>
      </c>
      <c r="AH188">
        <v>0.20586725831774499</v>
      </c>
      <c r="AI188">
        <v>0.76948535495613701</v>
      </c>
      <c r="AJ188">
        <v>1.2562607767468701</v>
      </c>
      <c r="AK188">
        <v>1.8245215698994499</v>
      </c>
      <c r="AL188">
        <v>0.45393007884046799</v>
      </c>
      <c r="AM188">
        <v>1.26843190106199</v>
      </c>
      <c r="AN188">
        <v>0.99420698293377696</v>
      </c>
      <c r="AO188">
        <v>1.2557166111154201</v>
      </c>
      <c r="AP188">
        <v>1.3243512210061901</v>
      </c>
      <c r="AQ188">
        <v>0.55908129344244795</v>
      </c>
      <c r="AR188">
        <v>1.2471825694963099</v>
      </c>
      <c r="AS188">
        <v>1.49896111605788</v>
      </c>
      <c r="AT188">
        <v>0.30706243602866201</v>
      </c>
      <c r="AU188">
        <v>1.0058309037903901</v>
      </c>
      <c r="AV188">
        <v>0.39166666666667299</v>
      </c>
      <c r="AW188">
        <v>0.18261807918984699</v>
      </c>
      <c r="AX188">
        <v>3.18170519512798</v>
      </c>
      <c r="AY188">
        <v>2.09588051072032</v>
      </c>
      <c r="AZ188">
        <v>4.1686330029888401</v>
      </c>
      <c r="BA188">
        <v>8.7586831772878195</v>
      </c>
      <c r="BB188">
        <v>2.4090530408219801</v>
      </c>
      <c r="BC188">
        <v>3.4912887261883299</v>
      </c>
      <c r="BD188">
        <v>5.8758024367868398</v>
      </c>
      <c r="BE188">
        <v>5.6981995916607202</v>
      </c>
      <c r="BF188">
        <v>4.0271599157103504</v>
      </c>
      <c r="BG188">
        <v>2.63782935747804</v>
      </c>
      <c r="BH188">
        <v>0.12552614288462499</v>
      </c>
      <c r="BI188">
        <v>0.74602659746932798</v>
      </c>
    </row>
    <row r="189" spans="1:61">
      <c r="A189" t="s">
        <v>434</v>
      </c>
      <c r="B189" t="s">
        <v>435</v>
      </c>
      <c r="C189" t="s">
        <v>610</v>
      </c>
      <c r="D189" t="s">
        <v>611</v>
      </c>
      <c r="E189">
        <v>8.6644591627191208</v>
      </c>
      <c r="F189">
        <v>5.9167089883638999</v>
      </c>
      <c r="G189">
        <v>6.6410932635974396</v>
      </c>
      <c r="H189">
        <v>6.0701438842858604</v>
      </c>
      <c r="I189">
        <v>9.7922848666348692</v>
      </c>
      <c r="J189">
        <v>16.389961389442401</v>
      </c>
      <c r="K189">
        <v>8.8406037492221206</v>
      </c>
      <c r="L189">
        <v>9.7836025606340993</v>
      </c>
      <c r="M189">
        <v>19.086618545438</v>
      </c>
      <c r="N189">
        <v>6.2361580607806699</v>
      </c>
      <c r="O189">
        <v>5.0252359007242298</v>
      </c>
      <c r="P189">
        <v>6.79063936495396</v>
      </c>
      <c r="Q189">
        <v>7.2197221677057799</v>
      </c>
      <c r="R189">
        <v>9.4890510950336999</v>
      </c>
      <c r="S189">
        <v>16.891666666570099</v>
      </c>
      <c r="T189">
        <v>23.618735296333</v>
      </c>
      <c r="U189">
        <v>33.483275663456901</v>
      </c>
      <c r="V189">
        <v>38.054091419679303</v>
      </c>
      <c r="W189">
        <v>57.848782625150299</v>
      </c>
      <c r="X189">
        <v>66.694422966487593</v>
      </c>
      <c r="Y189">
        <v>59.145071244491</v>
      </c>
      <c r="Z189">
        <v>75.433268757606996</v>
      </c>
      <c r="AA189">
        <v>64.448158538792896</v>
      </c>
      <c r="AB189">
        <v>111.150635209157</v>
      </c>
      <c r="AC189">
        <v>110.208519562543</v>
      </c>
      <c r="AD189">
        <v>163.399505243688</v>
      </c>
      <c r="AE189">
        <v>77.921025547359605</v>
      </c>
      <c r="AF189">
        <v>85.822306238185206</v>
      </c>
      <c r="AG189">
        <v>667.01932858596103</v>
      </c>
      <c r="AH189">
        <v>3398.6790100533199</v>
      </c>
      <c r="AI189">
        <v>7481.6636112452597</v>
      </c>
      <c r="AJ189">
        <v>409.53016662202299</v>
      </c>
      <c r="AK189">
        <v>73.528294244263904</v>
      </c>
      <c r="AL189">
        <v>48.579986446888498</v>
      </c>
      <c r="AM189">
        <v>23.7369050565046</v>
      </c>
      <c r="AN189">
        <v>11.128702970708799</v>
      </c>
      <c r="AO189">
        <v>11.537942411517699</v>
      </c>
      <c r="AP189">
        <v>8.5621894895364896</v>
      </c>
      <c r="AQ189">
        <v>7.2478217521346302</v>
      </c>
      <c r="AR189">
        <v>3.46965996293026</v>
      </c>
      <c r="AS189">
        <v>3.7573383334447001</v>
      </c>
      <c r="AT189">
        <v>1.9770987850205199</v>
      </c>
      <c r="AU189">
        <v>0.19313500385375901</v>
      </c>
      <c r="AV189">
        <v>2.25937753363073</v>
      </c>
      <c r="AW189">
        <v>3.6624732009222698</v>
      </c>
      <c r="AX189">
        <v>1.61630193862548</v>
      </c>
      <c r="AY189">
        <v>2.0022580124881899</v>
      </c>
      <c r="AZ189">
        <v>1.7799864468037001</v>
      </c>
      <c r="BA189">
        <v>5.7858759820675498</v>
      </c>
      <c r="BB189">
        <v>2.9362315359670399</v>
      </c>
      <c r="BC189">
        <v>1.5283205973290099</v>
      </c>
      <c r="BD189">
        <v>3.3706850248280098</v>
      </c>
      <c r="BE189">
        <v>3.6537323589545498</v>
      </c>
      <c r="BF189">
        <v>2.8165028205539002</v>
      </c>
      <c r="BG189">
        <v>3.22604678885381</v>
      </c>
      <c r="BH189">
        <v>3.5553962468423101</v>
      </c>
      <c r="BI189">
        <v>3.59572224348643</v>
      </c>
    </row>
    <row r="190" spans="1:61">
      <c r="A190" t="s">
        <v>436</v>
      </c>
      <c r="B190" t="s">
        <v>437</v>
      </c>
      <c r="C190" t="s">
        <v>610</v>
      </c>
      <c r="D190" t="s">
        <v>611</v>
      </c>
      <c r="E190">
        <v>4.15482177982169</v>
      </c>
      <c r="F190">
        <v>1.5956330045273801</v>
      </c>
      <c r="G190">
        <v>5.7966522010131296</v>
      </c>
      <c r="H190">
        <v>5.6255493700886596</v>
      </c>
      <c r="I190">
        <v>8.1830790570032903</v>
      </c>
      <c r="J190">
        <v>2.5641025642844899</v>
      </c>
      <c r="K190">
        <v>5.3999999996805101</v>
      </c>
      <c r="L190">
        <v>6.2539531939776598</v>
      </c>
      <c r="M190">
        <v>2.3588064589058702</v>
      </c>
      <c r="N190">
        <v>1.95551032285374</v>
      </c>
      <c r="O190">
        <v>14.381461675733</v>
      </c>
      <c r="P190">
        <v>21.403343536613999</v>
      </c>
      <c r="Q190">
        <v>8.2040341349883796</v>
      </c>
      <c r="R190">
        <v>16.580032263846501</v>
      </c>
      <c r="S190">
        <v>34.163591635916397</v>
      </c>
      <c r="T190">
        <v>6.7614027045609904</v>
      </c>
      <c r="U190">
        <v>9.1992271361099895</v>
      </c>
      <c r="V190">
        <v>9.8987515973655995</v>
      </c>
      <c r="W190">
        <v>7.3345259391770696</v>
      </c>
      <c r="X190">
        <v>17.533333332750001</v>
      </c>
      <c r="Y190">
        <v>18.200510493850999</v>
      </c>
      <c r="Z190">
        <v>13.0825985241675</v>
      </c>
      <c r="AA190">
        <v>10.221727137689101</v>
      </c>
      <c r="AB190">
        <v>10.0293565620481</v>
      </c>
      <c r="AC190">
        <v>50.338975637450098</v>
      </c>
      <c r="AD190">
        <v>23.103107180388498</v>
      </c>
      <c r="AE190">
        <v>1.1481377765332901</v>
      </c>
      <c r="AF190">
        <v>4.0697674418604599</v>
      </c>
      <c r="AG190">
        <v>13.860069167331799</v>
      </c>
      <c r="AH190">
        <v>12.2429906542054</v>
      </c>
      <c r="AI190">
        <v>12.1773522064946</v>
      </c>
      <c r="AJ190">
        <v>19.261458526628299</v>
      </c>
      <c r="AK190">
        <v>8.6510035786526807</v>
      </c>
      <c r="AL190">
        <v>6.7163110410997797</v>
      </c>
      <c r="AM190">
        <v>10.3864734299516</v>
      </c>
      <c r="AN190">
        <v>6.8319961098954298</v>
      </c>
      <c r="AO190">
        <v>7.4761037778789401</v>
      </c>
      <c r="AP190">
        <v>5.5902593965060801</v>
      </c>
      <c r="AQ190">
        <v>9.2349343226712293</v>
      </c>
      <c r="AR190">
        <v>5.9390490178080002</v>
      </c>
      <c r="AS190">
        <v>3.97712503249286</v>
      </c>
      <c r="AT190">
        <v>5.3455019556714198</v>
      </c>
      <c r="AU190">
        <v>2.7227722772277398</v>
      </c>
      <c r="AV190">
        <v>2.2891566265060401</v>
      </c>
      <c r="AW190">
        <v>4.82921083627798</v>
      </c>
      <c r="AX190">
        <v>6.5168539325842696</v>
      </c>
      <c r="AY190">
        <v>5.4852320675105499</v>
      </c>
      <c r="AZ190">
        <v>2.9000000000000101</v>
      </c>
      <c r="BA190">
        <v>8.2604470359572293</v>
      </c>
      <c r="BB190">
        <v>4.2190305206463004</v>
      </c>
      <c r="BC190">
        <v>3.7898363479758999</v>
      </c>
      <c r="BD190">
        <v>4.6473029045643299</v>
      </c>
      <c r="BE190">
        <v>3.1720856463124401</v>
      </c>
      <c r="BF190">
        <v>2.9976940814757902</v>
      </c>
      <c r="BG190">
        <v>4.1044776119403101</v>
      </c>
      <c r="BH190">
        <v>1.4336917562724001</v>
      </c>
      <c r="BI190">
        <v>1.7667844522968099</v>
      </c>
    </row>
    <row r="191" spans="1:61">
      <c r="A191" t="s">
        <v>438</v>
      </c>
      <c r="B191" t="s">
        <v>439</v>
      </c>
      <c r="C191" t="s">
        <v>610</v>
      </c>
      <c r="D191" t="s">
        <v>611</v>
      </c>
    </row>
    <row r="192" spans="1:61">
      <c r="A192" t="s">
        <v>440</v>
      </c>
      <c r="B192" t="s">
        <v>441</v>
      </c>
      <c r="C192" t="s">
        <v>610</v>
      </c>
      <c r="D192" t="s">
        <v>611</v>
      </c>
      <c r="Q192">
        <v>6.07499999951518</v>
      </c>
      <c r="R192">
        <v>8.3431534294721299</v>
      </c>
      <c r="S192">
        <v>23.167283010324901</v>
      </c>
      <c r="T192">
        <v>10.490992582377199</v>
      </c>
      <c r="U192">
        <v>7.6566496162451498</v>
      </c>
      <c r="V192">
        <v>4.5285820346222803</v>
      </c>
      <c r="W192">
        <v>5.7999999989999802</v>
      </c>
      <c r="X192">
        <v>5.7655954631925201</v>
      </c>
      <c r="Y192">
        <v>12.064343163646701</v>
      </c>
      <c r="Z192">
        <v>8.0542264761407907</v>
      </c>
      <c r="AA192">
        <v>5.5350553505534901</v>
      </c>
      <c r="AB192">
        <v>7.9020979013986103</v>
      </c>
      <c r="AC192">
        <v>7.4206092035477802</v>
      </c>
      <c r="AD192">
        <v>3.7104072398190202</v>
      </c>
      <c r="AE192">
        <v>5.4537521815008398</v>
      </c>
      <c r="AF192">
        <v>3.3374706936974099</v>
      </c>
      <c r="AG192">
        <v>5.4450820766048702</v>
      </c>
      <c r="AH192">
        <v>4.4804455132261696</v>
      </c>
      <c r="AI192">
        <v>6.9533615990308597</v>
      </c>
      <c r="AJ192">
        <v>6.9656812776078798</v>
      </c>
      <c r="AK192">
        <v>4.3096145700974304</v>
      </c>
      <c r="AL192">
        <v>4.9741143031164503</v>
      </c>
      <c r="AM192">
        <v>2.85272217387097</v>
      </c>
      <c r="AN192">
        <v>17.280932681459198</v>
      </c>
      <c r="AO192">
        <v>11.624178290845</v>
      </c>
      <c r="AP192">
        <v>3.9643780522838301</v>
      </c>
      <c r="AQ192">
        <v>13.5741917656811</v>
      </c>
      <c r="AR192">
        <v>14.93218174077</v>
      </c>
      <c r="AS192">
        <v>15.595893310753601</v>
      </c>
      <c r="AT192">
        <v>9.2981733278395993</v>
      </c>
      <c r="AU192">
        <v>11.7994470972606</v>
      </c>
      <c r="AV192">
        <v>14.7090779663557</v>
      </c>
      <c r="AW192">
        <v>2.1589313126694298</v>
      </c>
      <c r="AX192">
        <v>1.7808043992582601</v>
      </c>
      <c r="AY192">
        <v>2.3684623841683599</v>
      </c>
      <c r="AZ192">
        <v>0.91135045567523698</v>
      </c>
      <c r="BA192">
        <v>10.761418232682599</v>
      </c>
      <c r="BB192">
        <v>6.9183253260123401</v>
      </c>
      <c r="BC192">
        <v>6.0136089356785298</v>
      </c>
      <c r="BD192">
        <v>4.4408340102897297</v>
      </c>
      <c r="BE192">
        <v>4.5372050816696898</v>
      </c>
      <c r="BF192">
        <v>4.9603174603174596</v>
      </c>
      <c r="BG192">
        <v>5.2079395085066196</v>
      </c>
      <c r="BH192">
        <v>6.0102416674153201</v>
      </c>
    </row>
    <row r="193" spans="1:61">
      <c r="A193" t="s">
        <v>442</v>
      </c>
      <c r="B193" t="s">
        <v>443</v>
      </c>
      <c r="C193" t="s">
        <v>610</v>
      </c>
      <c r="D193" t="s">
        <v>611</v>
      </c>
      <c r="P193">
        <v>1.09999999900001</v>
      </c>
      <c r="Q193">
        <v>-9.8911967360033298E-2</v>
      </c>
      <c r="R193">
        <v>2.4752475247524699</v>
      </c>
      <c r="S193">
        <v>7.0531400956521697</v>
      </c>
      <c r="T193">
        <v>2.2563176895510502</v>
      </c>
      <c r="U193">
        <v>4.4130626655288001</v>
      </c>
      <c r="V193">
        <v>4.9027895182155898</v>
      </c>
      <c r="W193">
        <v>8.1012658227848302</v>
      </c>
      <c r="X193">
        <v>7.0257611241217797</v>
      </c>
      <c r="Y193">
        <v>9.6827133479212204</v>
      </c>
      <c r="Z193">
        <v>19.1271820448878</v>
      </c>
      <c r="AA193">
        <v>103.55871886121</v>
      </c>
      <c r="AB193">
        <v>25.534759358288799</v>
      </c>
      <c r="AC193">
        <v>15.400999426558499</v>
      </c>
      <c r="AD193">
        <v>11.5212607368496</v>
      </c>
      <c r="AE193">
        <v>16.549968173138101</v>
      </c>
      <c r="AF193">
        <v>26.3790278536319</v>
      </c>
      <c r="AG193">
        <v>58.720829732065702</v>
      </c>
      <c r="AH193">
        <v>244.55093298482601</v>
      </c>
      <c r="AI193">
        <v>555.38115056369099</v>
      </c>
      <c r="AJ193">
        <v>76.706219110329201</v>
      </c>
      <c r="AK193">
        <v>45.329203716654497</v>
      </c>
      <c r="AL193">
        <v>36.8658050323113</v>
      </c>
      <c r="AM193">
        <v>33.252128487832103</v>
      </c>
      <c r="AN193">
        <v>28.071696477373202</v>
      </c>
      <c r="AO193">
        <v>19.817221232947301</v>
      </c>
      <c r="AP193">
        <v>15.081616861343401</v>
      </c>
      <c r="AQ193">
        <v>11.7251536885246</v>
      </c>
      <c r="AR193">
        <v>7.2750000000000199</v>
      </c>
      <c r="AS193">
        <v>10.0598151169114</v>
      </c>
      <c r="AT193">
        <v>5.4912478825521998</v>
      </c>
      <c r="AU193">
        <v>1.90017395958786</v>
      </c>
      <c r="AV193">
        <v>0.78791858174654095</v>
      </c>
      <c r="AW193">
        <v>3.5765472312703501</v>
      </c>
      <c r="AX193">
        <v>2.1070507579093398</v>
      </c>
      <c r="AY193">
        <v>1.1149439448071701</v>
      </c>
      <c r="AZ193">
        <v>2.38805970149255</v>
      </c>
      <c r="BA193">
        <v>4.3493782352591097</v>
      </c>
      <c r="BB193">
        <v>3.82597787661101</v>
      </c>
      <c r="BC193">
        <v>2.7074523587234798</v>
      </c>
      <c r="BD193">
        <v>4.2583333333330096</v>
      </c>
      <c r="BE193">
        <v>3.5568699544407099</v>
      </c>
      <c r="BF193">
        <v>1.03426983636865</v>
      </c>
      <c r="BG193">
        <v>0.106951871658061</v>
      </c>
      <c r="BH193">
        <v>-0.991300366300363</v>
      </c>
      <c r="BI193">
        <v>-0.60967620104671105</v>
      </c>
    </row>
    <row r="194" spans="1:61">
      <c r="A194" t="s">
        <v>444</v>
      </c>
      <c r="B194" t="s">
        <v>445</v>
      </c>
      <c r="C194" t="s">
        <v>610</v>
      </c>
      <c r="D194" t="s">
        <v>611</v>
      </c>
      <c r="AC194">
        <v>14.3168697883258</v>
      </c>
      <c r="AD194">
        <v>10.5189759937166</v>
      </c>
      <c r="AE194">
        <v>7.4333333333329801</v>
      </c>
      <c r="AF194">
        <v>8.6376731898007701</v>
      </c>
      <c r="AG194">
        <v>12.2649630481581</v>
      </c>
      <c r="AH194">
        <v>10.337297896775386</v>
      </c>
      <c r="AI194">
        <v>7.1832849360444202</v>
      </c>
      <c r="AJ194">
        <v>8.8196409973383503</v>
      </c>
      <c r="AK194">
        <v>12.327098084864151</v>
      </c>
      <c r="AL194">
        <v>9.3703441597145396</v>
      </c>
      <c r="AM194">
        <v>34.649636150832301</v>
      </c>
      <c r="AN194">
        <v>19.189403973509702</v>
      </c>
      <c r="AO194">
        <v>8.8640874157749394</v>
      </c>
      <c r="AP194">
        <v>7.7691490299360542</v>
      </c>
      <c r="AQ194">
        <v>6.4652262970861845</v>
      </c>
      <c r="AR194">
        <v>3.8123720536600398</v>
      </c>
      <c r="AS194">
        <v>4.1654044229027702</v>
      </c>
      <c r="AT194">
        <v>5.0774504552249304</v>
      </c>
      <c r="AU194">
        <v>4.3787597178087596</v>
      </c>
      <c r="AV194">
        <v>6.2343625647580652</v>
      </c>
      <c r="AW194">
        <v>4.3473403808647246</v>
      </c>
      <c r="AX194">
        <v>7.8439317462471596</v>
      </c>
      <c r="AY194">
        <v>6.9460007008232347</v>
      </c>
      <c r="AZ194">
        <v>5.9959075587636743</v>
      </c>
      <c r="BA194">
        <v>10.28768479211945</v>
      </c>
      <c r="BB194">
        <v>4.6843886897649396</v>
      </c>
      <c r="BC194">
        <v>3.9765528847817002</v>
      </c>
      <c r="BD194">
        <v>6.4293968107233601</v>
      </c>
      <c r="BE194">
        <v>6.5758997075766503</v>
      </c>
      <c r="BF194">
        <v>4.2613525094193303</v>
      </c>
      <c r="BG194">
        <v>3.9117140576969649</v>
      </c>
      <c r="BH194">
        <v>4.0919682499636494</v>
      </c>
    </row>
    <row r="195" spans="1:61">
      <c r="A195" t="s">
        <v>446</v>
      </c>
      <c r="B195" t="s">
        <v>447</v>
      </c>
      <c r="C195" t="s">
        <v>610</v>
      </c>
      <c r="D195" t="s">
        <v>611</v>
      </c>
    </row>
    <row r="196" spans="1:61">
      <c r="A196" t="s">
        <v>448</v>
      </c>
      <c r="B196" t="s">
        <v>449</v>
      </c>
      <c r="C196" t="s">
        <v>610</v>
      </c>
      <c r="D196" t="s">
        <v>611</v>
      </c>
    </row>
    <row r="197" spans="1:61">
      <c r="A197" t="s">
        <v>450</v>
      </c>
      <c r="B197" t="s">
        <v>451</v>
      </c>
      <c r="C197" t="s">
        <v>610</v>
      </c>
      <c r="D197" t="s">
        <v>611</v>
      </c>
      <c r="E197">
        <v>3.02286328058547</v>
      </c>
      <c r="F197">
        <v>1.5490020853509801</v>
      </c>
      <c r="G197">
        <v>2.66207098827446</v>
      </c>
      <c r="H197">
        <v>2.02157296972339</v>
      </c>
      <c r="I197">
        <v>3.39999999900001</v>
      </c>
      <c r="J197">
        <v>3.4816247592212801</v>
      </c>
      <c r="K197">
        <v>5.0467289710280401</v>
      </c>
      <c r="L197">
        <v>5.5160142349245103</v>
      </c>
      <c r="M197">
        <v>6.0708263069651798</v>
      </c>
      <c r="N197">
        <v>7.4025115653878899</v>
      </c>
      <c r="O197">
        <v>4.53333333280173</v>
      </c>
      <c r="P197">
        <v>7.4960753537871696</v>
      </c>
      <c r="Q197">
        <v>8.9448703908167495</v>
      </c>
      <c r="R197">
        <v>10.3552278823785</v>
      </c>
      <c r="S197">
        <v>27.9684178571998</v>
      </c>
      <c r="T197">
        <v>20.408163265165701</v>
      </c>
      <c r="U197">
        <v>18.2499014586218</v>
      </c>
      <c r="V197">
        <v>27.191666667196699</v>
      </c>
      <c r="W197">
        <v>22.642992858546801</v>
      </c>
      <c r="X197">
        <v>23.537582135797901</v>
      </c>
      <c r="Y197">
        <v>16.691891891891899</v>
      </c>
      <c r="Z197">
        <v>20.0407633870669</v>
      </c>
      <c r="AA197">
        <v>22.730219491865501</v>
      </c>
      <c r="AB197">
        <v>25.105644431029301</v>
      </c>
      <c r="AC197">
        <v>28.783333333333299</v>
      </c>
      <c r="AD197">
        <v>19.645399249385299</v>
      </c>
      <c r="AE197">
        <v>11.763115197404</v>
      </c>
      <c r="AF197">
        <v>9.3431483578709198</v>
      </c>
      <c r="AG197">
        <v>9.6970481615742692</v>
      </c>
      <c r="AH197">
        <v>12.6165466776821</v>
      </c>
      <c r="AI197">
        <v>13.3724586040662</v>
      </c>
      <c r="AJ197">
        <v>10.9262340543539</v>
      </c>
      <c r="AK197">
        <v>8.9416666666666504</v>
      </c>
      <c r="AL197">
        <v>6.5019505851755603</v>
      </c>
      <c r="AM197">
        <v>5.2143934496875701</v>
      </c>
      <c r="AN197">
        <v>4.1231483377705</v>
      </c>
      <c r="AO197">
        <v>3.1206975676915798</v>
      </c>
      <c r="AP197">
        <v>2.16161230847483</v>
      </c>
      <c r="AQ197">
        <v>2.7164402966419399</v>
      </c>
      <c r="AR197">
        <v>2.3038857791839198</v>
      </c>
      <c r="AS197">
        <v>2.8467211164855999</v>
      </c>
      <c r="AT197">
        <v>4.3947571318427299</v>
      </c>
      <c r="AU197">
        <v>3.5450516986706</v>
      </c>
      <c r="AV197">
        <v>3.2833333333333301</v>
      </c>
      <c r="AW197">
        <v>2.3559786993706702</v>
      </c>
      <c r="AX197">
        <v>2.2938672552420201</v>
      </c>
      <c r="AY197">
        <v>2.7433150959389399</v>
      </c>
      <c r="AZ197">
        <v>2.8050701267532001</v>
      </c>
      <c r="BA197">
        <v>2.5904077968710002</v>
      </c>
      <c r="BB197">
        <v>-0.83553002150419797</v>
      </c>
      <c r="BC197">
        <v>1.4025728989536499</v>
      </c>
      <c r="BD197">
        <v>3.6530110043073001</v>
      </c>
      <c r="BE197">
        <v>2.7733385405158102</v>
      </c>
      <c r="BF197">
        <v>0.27441666666699999</v>
      </c>
      <c r="BG197">
        <v>-0.27815336746785901</v>
      </c>
      <c r="BH197">
        <v>0.48793862390516302</v>
      </c>
      <c r="BI197">
        <v>0.60739707464124704</v>
      </c>
    </row>
    <row r="198" spans="1:61">
      <c r="A198" t="s">
        <v>452</v>
      </c>
      <c r="B198" t="s">
        <v>453</v>
      </c>
      <c r="C198" t="s">
        <v>610</v>
      </c>
      <c r="D198" t="s">
        <v>611</v>
      </c>
      <c r="E198">
        <v>8.1818181818181799</v>
      </c>
      <c r="F198">
        <v>18.487394957983199</v>
      </c>
      <c r="G198">
        <v>1.4184397163120399</v>
      </c>
      <c r="H198">
        <v>2.0979020979021001</v>
      </c>
      <c r="I198">
        <v>1.3698630136986301</v>
      </c>
      <c r="J198">
        <v>3.8592981578052701</v>
      </c>
      <c r="K198">
        <v>2.8731942216032298</v>
      </c>
      <c r="L198">
        <v>1.36526759221909</v>
      </c>
      <c r="M198">
        <v>0.70807357785428504</v>
      </c>
      <c r="N198">
        <v>2.24684753574713</v>
      </c>
      <c r="O198">
        <v>-0.85955602100692197</v>
      </c>
      <c r="P198">
        <v>4.95325693640988</v>
      </c>
      <c r="Q198">
        <v>9.1803749730369102</v>
      </c>
      <c r="R198">
        <v>12.796894532602099</v>
      </c>
      <c r="S198">
        <v>25.233317779107502</v>
      </c>
      <c r="T198">
        <v>6.6930600836673797</v>
      </c>
      <c r="U198">
        <v>4.4746147466452104</v>
      </c>
      <c r="V198">
        <v>9.3598529166280002</v>
      </c>
      <c r="W198">
        <v>10.660247592918401</v>
      </c>
      <c r="X198">
        <v>28.161038602443401</v>
      </c>
      <c r="Y198">
        <v>22.447330136217701</v>
      </c>
      <c r="Z198">
        <v>12.9746974698194</v>
      </c>
      <c r="AA198">
        <v>5.1200654371318004</v>
      </c>
      <c r="AB198">
        <v>13.433755563163301</v>
      </c>
      <c r="AC198">
        <v>20.3114625460253</v>
      </c>
      <c r="AD198">
        <v>25.210716435881999</v>
      </c>
      <c r="AE198">
        <v>31.7425972672998</v>
      </c>
      <c r="AF198">
        <v>21.810274035098399</v>
      </c>
      <c r="AG198">
        <v>22.594257178526799</v>
      </c>
      <c r="AH198">
        <v>26.422126723558499</v>
      </c>
      <c r="AI198">
        <v>37.259956179920103</v>
      </c>
      <c r="AJ198">
        <v>24.225352112676099</v>
      </c>
      <c r="AK198">
        <v>15.192743764172301</v>
      </c>
      <c r="AL198">
        <v>18.208661417322801</v>
      </c>
      <c r="AM198">
        <v>20.566194837635301</v>
      </c>
      <c r="AN198">
        <v>13.425414364640901</v>
      </c>
      <c r="AO198">
        <v>9.7996833901607392</v>
      </c>
      <c r="AP198">
        <v>6.9495660853411696</v>
      </c>
      <c r="AQ198">
        <v>11.553268435584</v>
      </c>
      <c r="AR198">
        <v>6.7522658610272099</v>
      </c>
      <c r="AS198">
        <v>8.9821597675000806</v>
      </c>
      <c r="AT198">
        <v>7.2680602858484002</v>
      </c>
      <c r="AU198">
        <v>10.510242085661099</v>
      </c>
      <c r="AV198">
        <v>14.236797049914401</v>
      </c>
      <c r="AW198">
        <v>4.3232649296749104</v>
      </c>
      <c r="AX198">
        <v>6.8073820311636704</v>
      </c>
      <c r="AY198">
        <v>9.5913088463528293</v>
      </c>
      <c r="AZ198">
        <v>8.1287764350452996</v>
      </c>
      <c r="BA198">
        <v>10.1545446607876</v>
      </c>
      <c r="BB198">
        <v>2.59194673430531</v>
      </c>
      <c r="BC198">
        <v>4.6511627906980104</v>
      </c>
      <c r="BD198">
        <v>8.2539682539685497</v>
      </c>
      <c r="BE198">
        <v>3.6759189797451901</v>
      </c>
      <c r="BF198">
        <v>2.6838573871850899</v>
      </c>
      <c r="BG198">
        <v>5.0288276745678502</v>
      </c>
      <c r="BH198">
        <v>3.1290027447392501</v>
      </c>
      <c r="BI198">
        <v>4.0868228057723401</v>
      </c>
    </row>
    <row r="199" spans="1:61">
      <c r="A199" t="s">
        <v>454</v>
      </c>
      <c r="B199" t="s">
        <v>455</v>
      </c>
      <c r="C199" t="s">
        <v>610</v>
      </c>
      <c r="D199" t="s">
        <v>611</v>
      </c>
    </row>
    <row r="200" spans="1:61">
      <c r="A200" t="s">
        <v>456</v>
      </c>
      <c r="B200" t="s">
        <v>457</v>
      </c>
      <c r="C200" t="s">
        <v>610</v>
      </c>
      <c r="D200" t="s">
        <v>611</v>
      </c>
    </row>
    <row r="201" spans="1:61">
      <c r="A201" t="s">
        <v>458</v>
      </c>
      <c r="B201" t="s">
        <v>459</v>
      </c>
      <c r="C201" t="s">
        <v>610</v>
      </c>
      <c r="D201" t="s">
        <v>611</v>
      </c>
      <c r="E201">
        <v>1.5496667002846451</v>
      </c>
      <c r="F201">
        <v>1.84537066492937</v>
      </c>
      <c r="G201">
        <v>2.6960784313725399</v>
      </c>
      <c r="H201">
        <v>2.8707618822511902</v>
      </c>
      <c r="I201">
        <v>3.3886452080051099</v>
      </c>
      <c r="J201">
        <v>3.9620081411233601</v>
      </c>
      <c r="K201">
        <v>3.73744694058903</v>
      </c>
      <c r="L201">
        <v>3.6348751533575498</v>
      </c>
      <c r="M201">
        <v>3.67561260288858</v>
      </c>
      <c r="N201">
        <v>3.08040240203364</v>
      </c>
      <c r="O201">
        <v>4.63859000092671</v>
      </c>
      <c r="P201">
        <v>6.0639964200316001</v>
      </c>
      <c r="Q201">
        <v>6.0630045905681804</v>
      </c>
      <c r="R201">
        <v>8.1233977825372499</v>
      </c>
      <c r="S201">
        <v>13.16360170179575</v>
      </c>
      <c r="T201">
        <v>11.696500581890898</v>
      </c>
      <c r="U201">
        <v>9.283517338368771</v>
      </c>
      <c r="V201">
        <v>9.2688559116964591</v>
      </c>
      <c r="W201">
        <v>8.0375902811873061</v>
      </c>
      <c r="X201">
        <v>9.0332066727522946</v>
      </c>
      <c r="Y201">
        <v>11.949971237319399</v>
      </c>
      <c r="Z201">
        <v>11.899662472105302</v>
      </c>
      <c r="AA201">
        <v>9.5666666658329795</v>
      </c>
      <c r="AB201">
        <v>7.3556797020484099</v>
      </c>
      <c r="AC201">
        <v>6.2012142237640901</v>
      </c>
      <c r="AD201">
        <v>4.6523784631467899</v>
      </c>
      <c r="AE201">
        <v>2.8250000000000002</v>
      </c>
      <c r="AF201">
        <v>3.8629734726984601</v>
      </c>
      <c r="AG201">
        <v>4.6953350636323457</v>
      </c>
      <c r="AH201">
        <v>5.468804930047785</v>
      </c>
      <c r="AI201">
        <v>5.7490048149514648</v>
      </c>
      <c r="AJ201">
        <v>4.9250991697694104</v>
      </c>
      <c r="AK201">
        <v>3.1835811247582599</v>
      </c>
      <c r="AL201">
        <v>3.8853125398283201</v>
      </c>
      <c r="AM201">
        <v>2.95906512676796</v>
      </c>
      <c r="AN201">
        <v>3.7551467139208698</v>
      </c>
      <c r="AO201">
        <v>2.48110098856377</v>
      </c>
      <c r="AP201">
        <v>2.1761711852082701</v>
      </c>
      <c r="AQ201">
        <v>1.8335370596732601</v>
      </c>
      <c r="AR201">
        <v>1.5127453395349451</v>
      </c>
      <c r="AS201">
        <v>2.6320397933951649</v>
      </c>
      <c r="AT201">
        <v>2.66544936355817</v>
      </c>
      <c r="AU201">
        <v>1.9954917283232501</v>
      </c>
      <c r="AV201">
        <v>2.0216854893216598</v>
      </c>
      <c r="AW201">
        <v>2.0765834292701948</v>
      </c>
      <c r="AX201">
        <v>2.3911101375473098</v>
      </c>
      <c r="AY201">
        <v>2.3980446790109449</v>
      </c>
      <c r="AZ201">
        <v>2.3266987155058949</v>
      </c>
      <c r="BA201">
        <v>4.114228561633495</v>
      </c>
      <c r="BB201">
        <v>0.95036600002813043</v>
      </c>
      <c r="BC201">
        <v>2.0150921342134249</v>
      </c>
      <c r="BD201">
        <v>3.3168601648610649</v>
      </c>
      <c r="BE201">
        <v>2.541986364658825</v>
      </c>
      <c r="BF201">
        <v>1.4216364474122449</v>
      </c>
      <c r="BG201">
        <v>0.90669811699348601</v>
      </c>
      <c r="BH201">
        <v>0.33954541870784549</v>
      </c>
      <c r="BI201">
        <v>0.55924786527896808</v>
      </c>
    </row>
    <row r="202" spans="1:61">
      <c r="A202" t="s">
        <v>460</v>
      </c>
      <c r="B202" t="s">
        <v>461</v>
      </c>
      <c r="C202" t="s">
        <v>610</v>
      </c>
      <c r="D202" t="s">
        <v>611</v>
      </c>
    </row>
    <row r="203" spans="1:61">
      <c r="A203" t="s">
        <v>462</v>
      </c>
      <c r="B203" t="s">
        <v>463</v>
      </c>
      <c r="C203" t="s">
        <v>610</v>
      </c>
      <c r="D203" t="s">
        <v>611</v>
      </c>
      <c r="Y203">
        <v>6.7999999989999802</v>
      </c>
      <c r="Z203">
        <v>8.5205992510161295</v>
      </c>
      <c r="AA203">
        <v>5.7000000000000197</v>
      </c>
      <c r="AB203">
        <v>2.7436140009460601</v>
      </c>
      <c r="AC203">
        <v>1.1049723757007699</v>
      </c>
      <c r="AD203">
        <v>1.91256830693911</v>
      </c>
      <c r="AE203">
        <v>0.75757575757573703</v>
      </c>
      <c r="AF203">
        <v>2.68528464017187</v>
      </c>
      <c r="AG203">
        <v>4.6025104602510396</v>
      </c>
      <c r="AH203">
        <v>3.30000000000001</v>
      </c>
      <c r="AI203">
        <v>3.00096805421104</v>
      </c>
      <c r="AJ203">
        <v>4.4172932330826802</v>
      </c>
      <c r="AK203">
        <v>3.06030603060309</v>
      </c>
      <c r="AL203">
        <v>-0.87336244541485597</v>
      </c>
      <c r="AM203">
        <v>1.3215859030837001</v>
      </c>
      <c r="AN203">
        <v>2.9565217391304501</v>
      </c>
      <c r="AO203">
        <v>4.9045346062052397</v>
      </c>
      <c r="AP203">
        <v>4.8344898191332097</v>
      </c>
      <c r="AQ203">
        <v>2.95138888888888</v>
      </c>
      <c r="AR203">
        <v>2.1817032040472299</v>
      </c>
      <c r="AS203">
        <v>1.6503352243424401</v>
      </c>
      <c r="AT203">
        <v>1.4713343480466801</v>
      </c>
      <c r="AU203">
        <v>0.239999999999988</v>
      </c>
      <c r="AV203">
        <v>2.2645650438946698</v>
      </c>
      <c r="AW203">
        <v>6.7993366500828998</v>
      </c>
      <c r="AX203">
        <v>8.8143953233467496</v>
      </c>
      <c r="AY203">
        <v>11.835809619743101</v>
      </c>
      <c r="AZ203">
        <v>13.758162575996399</v>
      </c>
      <c r="BA203">
        <v>15.0501451570335</v>
      </c>
      <c r="BB203">
        <v>-4.8632780162260199</v>
      </c>
      <c r="BC203">
        <v>-2.4252567516168702</v>
      </c>
      <c r="BD203">
        <v>1.91638988944472</v>
      </c>
      <c r="BE203">
        <v>1.86658506731917</v>
      </c>
      <c r="BF203">
        <v>3.13157104235508</v>
      </c>
      <c r="BG203">
        <v>3.0824743127140599</v>
      </c>
      <c r="BH203">
        <v>1.8835893290221699</v>
      </c>
      <c r="BI203">
        <v>2.8755058319447002</v>
      </c>
    </row>
    <row r="204" spans="1:61">
      <c r="A204" t="s">
        <v>464</v>
      </c>
      <c r="B204" t="s">
        <v>465</v>
      </c>
      <c r="C204" t="s">
        <v>610</v>
      </c>
      <c r="D204" t="s">
        <v>611</v>
      </c>
      <c r="AJ204">
        <v>230.62248995983899</v>
      </c>
      <c r="AK204">
        <v>211.20558761008201</v>
      </c>
      <c r="AL204">
        <v>255.16686182669801</v>
      </c>
      <c r="AM204">
        <v>136.759392815441</v>
      </c>
      <c r="AN204">
        <v>32.242484725759901</v>
      </c>
      <c r="AO204">
        <v>38.8293013382849</v>
      </c>
      <c r="AP204">
        <v>154.76348043630901</v>
      </c>
      <c r="AQ204">
        <v>59.096582754116397</v>
      </c>
      <c r="AR204">
        <v>45.8037811326369</v>
      </c>
      <c r="AS204">
        <v>45.666594044023398</v>
      </c>
      <c r="AT204">
        <v>34.467767317936598</v>
      </c>
      <c r="AU204">
        <v>22.537210003161</v>
      </c>
      <c r="AV204">
        <v>15.273971143820701</v>
      </c>
      <c r="AW204">
        <v>11.8768678680063</v>
      </c>
      <c r="AX204">
        <v>8.9890568004168792</v>
      </c>
      <c r="AY204">
        <v>6.5845884134190804</v>
      </c>
      <c r="AZ204">
        <v>4.8357793843876697</v>
      </c>
      <c r="BA204">
        <v>7.8483251438806096</v>
      </c>
      <c r="BB204">
        <v>5.5876634970171501</v>
      </c>
      <c r="BC204">
        <v>6.0942157869689</v>
      </c>
      <c r="BD204">
        <v>5.7877773798794996</v>
      </c>
      <c r="BE204">
        <v>3.3338002521361401</v>
      </c>
      <c r="BF204">
        <v>3.98535990239936</v>
      </c>
      <c r="BG204">
        <v>1.0689610220310299</v>
      </c>
      <c r="BH204">
        <v>-0.593318715336004</v>
      </c>
      <c r="BI204">
        <v>-1.53840304922558</v>
      </c>
    </row>
    <row r="205" spans="1:61">
      <c r="A205" t="s">
        <v>466</v>
      </c>
      <c r="B205" t="s">
        <v>467</v>
      </c>
      <c r="C205" t="s">
        <v>610</v>
      </c>
      <c r="D205" t="s">
        <v>611</v>
      </c>
      <c r="AL205">
        <v>874.62184689865296</v>
      </c>
      <c r="AM205">
        <v>307.63440920635497</v>
      </c>
      <c r="AN205">
        <v>197.471384706577</v>
      </c>
      <c r="AO205">
        <v>47.741666666666703</v>
      </c>
      <c r="AP205">
        <v>14.766766315077</v>
      </c>
      <c r="AQ205">
        <v>27.6748414999754</v>
      </c>
      <c r="AR205">
        <v>85.741781507429394</v>
      </c>
      <c r="AS205">
        <v>20.776340877062101</v>
      </c>
      <c r="AT205">
        <v>21.457865023937401</v>
      </c>
      <c r="AU205">
        <v>15.7920010976196</v>
      </c>
      <c r="AV205">
        <v>13.679720362580699</v>
      </c>
      <c r="AW205">
        <v>10.860954763394</v>
      </c>
      <c r="AX205">
        <v>12.683339601353699</v>
      </c>
      <c r="AY205">
        <v>9.6871088861076196</v>
      </c>
      <c r="AZ205">
        <v>8.9913281606572308</v>
      </c>
      <c r="BA205">
        <v>14.1122278056952</v>
      </c>
      <c r="BB205">
        <v>11.660550458715599</v>
      </c>
      <c r="BC205">
        <v>6.8523539561252198</v>
      </c>
      <c r="BD205">
        <v>8.4352172241445498</v>
      </c>
      <c r="BE205">
        <v>5.07020280811233</v>
      </c>
      <c r="BF205">
        <v>6.7625025308767102</v>
      </c>
      <c r="BG205">
        <v>7.8260319868512198</v>
      </c>
      <c r="BH205">
        <v>15.524418127455</v>
      </c>
      <c r="BI205">
        <v>7.0506639600778103</v>
      </c>
    </row>
    <row r="206" spans="1:61">
      <c r="A206" t="s">
        <v>468</v>
      </c>
      <c r="B206" t="s">
        <v>469</v>
      </c>
      <c r="C206" t="s">
        <v>610</v>
      </c>
      <c r="D206" t="s">
        <v>611</v>
      </c>
      <c r="L206">
        <v>1.4529273002288801</v>
      </c>
      <c r="M206">
        <v>3.1619369726991402</v>
      </c>
      <c r="N206">
        <v>0.484939553317556</v>
      </c>
      <c r="O206">
        <v>0.51488580802260098</v>
      </c>
      <c r="P206">
        <v>0.48858007422255501</v>
      </c>
      <c r="Q206">
        <v>3.0921938089349998</v>
      </c>
      <c r="R206">
        <v>9.3736740756774903</v>
      </c>
      <c r="S206">
        <v>31.088299365448499</v>
      </c>
      <c r="T206">
        <v>30.226046574906601</v>
      </c>
      <c r="U206">
        <v>7.1658615138318504</v>
      </c>
      <c r="V206">
        <v>13.6551465066426</v>
      </c>
      <c r="W206">
        <v>13.2705337973879</v>
      </c>
      <c r="X206">
        <v>15.673329442372699</v>
      </c>
      <c r="Y206">
        <v>7.2493929932527301</v>
      </c>
      <c r="Z206">
        <v>6.4506644718119004</v>
      </c>
      <c r="AA206">
        <v>12.5651365334133</v>
      </c>
      <c r="AB206">
        <v>6.59300214307045</v>
      </c>
      <c r="AC206">
        <v>5.3695703882744503</v>
      </c>
      <c r="AD206">
        <v>1.7593300565162699</v>
      </c>
      <c r="AE206">
        <v>-1.1170665728068101</v>
      </c>
      <c r="AF206">
        <v>4.1330149080911802</v>
      </c>
      <c r="AG206">
        <v>2.9786435565804501</v>
      </c>
      <c r="AH206">
        <v>1.0102782483111601</v>
      </c>
      <c r="AI206">
        <v>4.1857637264994496</v>
      </c>
      <c r="AJ206">
        <v>19.637165814837601</v>
      </c>
      <c r="AK206">
        <v>9.5604118760081604</v>
      </c>
      <c r="AL206">
        <v>12.3543887630449</v>
      </c>
      <c r="AO206">
        <v>7.4113717352664699</v>
      </c>
      <c r="AP206">
        <v>12.015422519568601</v>
      </c>
      <c r="AQ206">
        <v>6.2100670945581298</v>
      </c>
      <c r="AR206">
        <v>-2.40593209742259</v>
      </c>
      <c r="AS206">
        <v>3.8995298028471499</v>
      </c>
      <c r="AT206">
        <v>3.34285506749409</v>
      </c>
      <c r="AU206">
        <v>1.9925854245399599</v>
      </c>
      <c r="AV206">
        <v>7.4497001400734897</v>
      </c>
      <c r="AW206">
        <v>12.250710289439301</v>
      </c>
      <c r="AX206">
        <v>9.0140891809232606</v>
      </c>
      <c r="AY206">
        <v>8.8828265477793593</v>
      </c>
      <c r="AZ206">
        <v>9.0807220587315598</v>
      </c>
      <c r="BA206">
        <v>15.4449311766221</v>
      </c>
      <c r="BB206">
        <v>10.394185703325199</v>
      </c>
      <c r="BC206">
        <v>2.3091461911417399</v>
      </c>
      <c r="BD206">
        <v>5.6706827309230103</v>
      </c>
      <c r="BE206">
        <v>6.2709030100340604</v>
      </c>
      <c r="BF206">
        <v>4.2347801510857304</v>
      </c>
      <c r="BG206">
        <v>1.7841004119677299</v>
      </c>
      <c r="BH206">
        <v>2.5180877037851102</v>
      </c>
      <c r="BI206">
        <v>5.7254586996341699</v>
      </c>
    </row>
    <row r="207" spans="1:61">
      <c r="A207" t="s">
        <v>470</v>
      </c>
      <c r="B207" t="s">
        <v>471</v>
      </c>
      <c r="C207" t="s">
        <v>610</v>
      </c>
      <c r="D207" t="s">
        <v>611</v>
      </c>
      <c r="J207">
        <v>7.0202524039140144</v>
      </c>
      <c r="K207">
        <v>9.0192162043439499</v>
      </c>
      <c r="L207">
        <v>4.5003194831612046</v>
      </c>
      <c r="M207">
        <v>2.0881371442613901</v>
      </c>
      <c r="N207">
        <v>3.6222892092760848</v>
      </c>
      <c r="O207">
        <v>5.6083984937450602</v>
      </c>
      <c r="P207">
        <v>2.8732428908879348</v>
      </c>
      <c r="Q207">
        <v>6.4055122558372952</v>
      </c>
      <c r="R207">
        <v>14.178965536257952</v>
      </c>
      <c r="S207">
        <v>23.23468644091675</v>
      </c>
      <c r="T207">
        <v>7.1059888833698901</v>
      </c>
      <c r="U207">
        <v>-0.89185852634497509</v>
      </c>
      <c r="V207">
        <v>9.1102360926384662</v>
      </c>
      <c r="W207">
        <v>7.3460912508329201</v>
      </c>
      <c r="X207">
        <v>8.2670469761756298</v>
      </c>
      <c r="Y207">
        <v>14.684502776376799</v>
      </c>
      <c r="Z207">
        <v>12.497509213893299</v>
      </c>
      <c r="AA207">
        <v>10.365090048597434</v>
      </c>
      <c r="AB207">
        <v>12.377238078270601</v>
      </c>
      <c r="AC207">
        <v>7.0328198258539203</v>
      </c>
      <c r="AD207">
        <v>5.55555555555555</v>
      </c>
      <c r="AE207">
        <v>8.7308114035087208</v>
      </c>
      <c r="AF207">
        <v>8.2579273130699349</v>
      </c>
      <c r="AG207">
        <v>9.1838895951117259</v>
      </c>
      <c r="AH207">
        <v>7.8442647374006498</v>
      </c>
      <c r="AI207">
        <v>8.9712335446121791</v>
      </c>
      <c r="AJ207">
        <v>12.280701754385801</v>
      </c>
      <c r="AK207">
        <v>11.7878192534381</v>
      </c>
      <c r="AL207">
        <v>9.9736647602919408</v>
      </c>
      <c r="AM207">
        <v>8.3492867288337305</v>
      </c>
      <c r="AN207">
        <v>9.4956253216674291</v>
      </c>
      <c r="AO207">
        <v>8.9771490750816305</v>
      </c>
      <c r="AP207">
        <v>7.1642536195707498</v>
      </c>
      <c r="AQ207">
        <v>9.3642430068322806</v>
      </c>
      <c r="AR207">
        <v>4.6917056304844102</v>
      </c>
      <c r="AS207">
        <v>4.0094339622641302</v>
      </c>
      <c r="AT207">
        <v>3.1482614459061402</v>
      </c>
      <c r="AU207">
        <v>3.3325649327190701</v>
      </c>
      <c r="AV207">
        <v>3.80586592178773</v>
      </c>
      <c r="AW207">
        <v>3.7672384796501799</v>
      </c>
      <c r="AX207">
        <v>6.9414754105745953</v>
      </c>
      <c r="AY207">
        <v>6.8427984888117397</v>
      </c>
      <c r="AZ207">
        <v>7.485835894494465</v>
      </c>
      <c r="BA207">
        <v>11.0680141612475</v>
      </c>
      <c r="BB207">
        <v>4.8922972764723447</v>
      </c>
      <c r="BC207">
        <v>7.5815297762147154</v>
      </c>
      <c r="BD207">
        <v>9.73668715926296</v>
      </c>
      <c r="BE207">
        <v>9.3833131740584399</v>
      </c>
      <c r="BF207">
        <v>7.5921446953468905</v>
      </c>
      <c r="BG207">
        <v>6.8203327392381947</v>
      </c>
      <c r="BH207">
        <v>3.5306122260350699</v>
      </c>
      <c r="BI207">
        <v>3.7278486823982502</v>
      </c>
    </row>
    <row r="208" spans="1:61">
      <c r="A208" t="s">
        <v>472</v>
      </c>
      <c r="B208" t="s">
        <v>473</v>
      </c>
      <c r="C208" t="s">
        <v>610</v>
      </c>
      <c r="D208" t="s">
        <v>611</v>
      </c>
      <c r="I208">
        <v>2.79999999899999</v>
      </c>
      <c r="J208">
        <v>0.38910505934232698</v>
      </c>
      <c r="K208">
        <v>1.55038759593022</v>
      </c>
      <c r="L208">
        <v>2.0992366421956001</v>
      </c>
      <c r="M208">
        <v>1.5887850467289799</v>
      </c>
      <c r="N208">
        <v>3.4958601655933701</v>
      </c>
      <c r="O208">
        <v>0.17777777777777701</v>
      </c>
      <c r="P208">
        <v>4.4749999997499899</v>
      </c>
      <c r="Q208">
        <v>4.3311797078352203</v>
      </c>
      <c r="R208">
        <v>16.513761468195</v>
      </c>
      <c r="S208">
        <v>21.437007873664299</v>
      </c>
      <c r="T208">
        <v>34.576106338148399</v>
      </c>
      <c r="U208">
        <v>31.5586605641126</v>
      </c>
      <c r="V208">
        <v>11.3990111699531</v>
      </c>
      <c r="W208">
        <v>-1.58360185022078</v>
      </c>
      <c r="X208">
        <v>1.0815669028833801</v>
      </c>
      <c r="Y208">
        <v>4.1692665536328803</v>
      </c>
      <c r="Z208">
        <v>2.79898218829483</v>
      </c>
      <c r="AA208">
        <v>1.0210396039604199</v>
      </c>
      <c r="AB208">
        <v>0.191424196018989</v>
      </c>
      <c r="AC208">
        <v>-1.55903706534202</v>
      </c>
      <c r="AD208">
        <v>-3.0587687291365402</v>
      </c>
      <c r="AE208">
        <v>-3.2033314647229898</v>
      </c>
      <c r="AF208">
        <v>-1.5471167369902199</v>
      </c>
      <c r="AG208">
        <v>0.90756302521048904</v>
      </c>
      <c r="AH208">
        <v>1.0326449033973899</v>
      </c>
      <c r="AI208">
        <v>2.0771513353115898</v>
      </c>
      <c r="AJ208">
        <v>4.8611111111114402</v>
      </c>
      <c r="AK208">
        <v>-7.7006006469115595E-2</v>
      </c>
      <c r="AL208">
        <v>1.0557953144269501</v>
      </c>
      <c r="AM208">
        <v>0.56432547853305104</v>
      </c>
      <c r="AN208">
        <v>4.8684310305603899</v>
      </c>
      <c r="AO208">
        <v>1.2220695639595101</v>
      </c>
      <c r="AP208">
        <v>5.71510215747877E-2</v>
      </c>
      <c r="AQ208">
        <v>-0.35698986148820899</v>
      </c>
      <c r="AR208">
        <v>-1.34789438425939</v>
      </c>
      <c r="AS208">
        <v>-1.12500000000001</v>
      </c>
      <c r="AT208">
        <v>-1.11251580278127</v>
      </c>
      <c r="AU208">
        <v>0.23012017386859401</v>
      </c>
      <c r="AV208">
        <v>0.58673469387752497</v>
      </c>
      <c r="AW208">
        <v>0.32969819934060601</v>
      </c>
      <c r="AX208">
        <v>0.69935962251431005</v>
      </c>
      <c r="AY208">
        <v>2.2073466655509999</v>
      </c>
      <c r="AZ208">
        <v>4.1687133641153498</v>
      </c>
      <c r="BA208">
        <v>9.8687519647912794</v>
      </c>
      <c r="BB208">
        <v>5.0666323311659101</v>
      </c>
      <c r="BC208">
        <v>5.3431372549019498</v>
      </c>
      <c r="BD208">
        <v>5.8235910558852204</v>
      </c>
      <c r="BE208">
        <v>2.8859624544687801</v>
      </c>
      <c r="BF208">
        <v>3.5062636165579999</v>
      </c>
      <c r="BG208">
        <v>2.6705255541666499</v>
      </c>
      <c r="BH208">
        <v>2.1846370683582701</v>
      </c>
      <c r="BI208">
        <v>3.52351097178658</v>
      </c>
    </row>
    <row r="209" spans="1:61">
      <c r="A209" t="s">
        <v>474</v>
      </c>
      <c r="B209" t="s">
        <v>475</v>
      </c>
      <c r="C209" t="s">
        <v>610</v>
      </c>
      <c r="D209" t="s">
        <v>611</v>
      </c>
      <c r="E209">
        <v>9.2240285829506705E-2</v>
      </c>
      <c r="F209">
        <v>8.76051146191665</v>
      </c>
      <c r="G209">
        <v>1.6628713656798599</v>
      </c>
      <c r="H209">
        <v>4.6882325364619701</v>
      </c>
      <c r="I209">
        <v>3.9508384335634301</v>
      </c>
      <c r="J209">
        <v>-2.4460293905616801</v>
      </c>
      <c r="K209">
        <v>1.7124631992700801</v>
      </c>
      <c r="L209">
        <v>11.0135558877737</v>
      </c>
      <c r="M209">
        <v>-10.033895358939301</v>
      </c>
      <c r="N209">
        <v>12.606868569676299</v>
      </c>
      <c r="O209">
        <v>4.0277956504717203</v>
      </c>
      <c r="P209">
        <v>1.3036690085934599</v>
      </c>
      <c r="Q209">
        <v>13.5547507128619</v>
      </c>
      <c r="R209">
        <v>15.2890879478774</v>
      </c>
      <c r="S209">
        <v>26.158102301420101</v>
      </c>
      <c r="T209">
        <v>23.963047637073501</v>
      </c>
      <c r="U209">
        <v>1.67488426358227</v>
      </c>
      <c r="V209">
        <v>17.0763307914922</v>
      </c>
      <c r="W209">
        <v>19.230404401351201</v>
      </c>
      <c r="X209">
        <v>31.138455010752999</v>
      </c>
      <c r="Y209">
        <v>25.352369011941999</v>
      </c>
      <c r="Z209">
        <v>24.575724333657099</v>
      </c>
      <c r="AA209">
        <v>25.7128797492595</v>
      </c>
      <c r="AB209">
        <v>30.587774779138801</v>
      </c>
      <c r="AC209">
        <v>34.146341463360102</v>
      </c>
      <c r="AD209">
        <v>45.407503234209898</v>
      </c>
      <c r="AE209">
        <v>24.453490125131999</v>
      </c>
      <c r="AF209">
        <v>20.557238037552899</v>
      </c>
      <c r="AG209">
        <v>64.700562700965094</v>
      </c>
      <c r="AH209">
        <v>66.720321931589496</v>
      </c>
      <c r="AI209">
        <v>65.158097996620796</v>
      </c>
      <c r="AJ209">
        <v>123.578126902935</v>
      </c>
      <c r="AK209">
        <v>117.62446889639401</v>
      </c>
      <c r="AL209">
        <v>101.380423763813</v>
      </c>
      <c r="AM209">
        <v>115.398144292738</v>
      </c>
      <c r="AN209">
        <v>68.375192948542093</v>
      </c>
      <c r="AO209">
        <v>132.82377737413799</v>
      </c>
      <c r="AP209">
        <v>46.650322768679601</v>
      </c>
      <c r="AQ209">
        <v>17.105056467644101</v>
      </c>
      <c r="AR209">
        <v>15.994745830628</v>
      </c>
      <c r="AS209">
        <v>8.0330554451260792</v>
      </c>
      <c r="AT209">
        <v>4.8714666451438502</v>
      </c>
      <c r="AU209">
        <v>8.3338170600071102</v>
      </c>
      <c r="AV209">
        <v>7.7106908318543104</v>
      </c>
      <c r="AW209">
        <v>8.4180063859369607</v>
      </c>
      <c r="AX209">
        <v>8.5167343491985807</v>
      </c>
      <c r="AY209">
        <v>7.1967367439128997</v>
      </c>
      <c r="AZ209">
        <v>7.9760234890034098</v>
      </c>
      <c r="BA209">
        <v>14.306512475648599</v>
      </c>
      <c r="BB209">
        <v>11.2485463655403</v>
      </c>
      <c r="BC209">
        <v>13.2453941409943</v>
      </c>
      <c r="BD209">
        <v>22.112120739556801</v>
      </c>
      <c r="BE209">
        <v>37.393364928910003</v>
      </c>
      <c r="BF209">
        <v>29.958606416005601</v>
      </c>
      <c r="BG209">
        <v>36.907763769077697</v>
      </c>
      <c r="BH209">
        <v>16.911792247659498</v>
      </c>
    </row>
    <row r="210" spans="1:61">
      <c r="A210" t="s">
        <v>476</v>
      </c>
      <c r="B210" t="s">
        <v>477</v>
      </c>
      <c r="C210" t="s">
        <v>610</v>
      </c>
      <c r="D210" t="s">
        <v>611</v>
      </c>
      <c r="M210">
        <v>5.8333332833006103E-2</v>
      </c>
      <c r="N210">
        <v>4.0226534522569697</v>
      </c>
      <c r="O210">
        <v>2.8102481985700898</v>
      </c>
      <c r="P210">
        <v>3.8782026319752099</v>
      </c>
      <c r="Q210">
        <v>6.1548841741129303</v>
      </c>
      <c r="R210">
        <v>11.2853107346839</v>
      </c>
      <c r="S210">
        <v>16.601091509349398</v>
      </c>
      <c r="T210">
        <v>31.653423315368599</v>
      </c>
      <c r="U210">
        <v>1.0830921871064301</v>
      </c>
      <c r="V210">
        <v>11.340585637103599</v>
      </c>
      <c r="W210">
        <v>3.4196510558752999</v>
      </c>
      <c r="X210">
        <v>9.6533598525702899</v>
      </c>
      <c r="Y210">
        <v>8.7290276607233004</v>
      </c>
      <c r="Z210">
        <v>5.9131937203163201</v>
      </c>
      <c r="AA210">
        <v>17.376385216892199</v>
      </c>
      <c r="AB210">
        <v>11.616984568147499</v>
      </c>
      <c r="AC210">
        <v>11.784027479632901</v>
      </c>
      <c r="AD210">
        <v>13.000057615979401</v>
      </c>
      <c r="AE210">
        <v>6.1847785445691796</v>
      </c>
      <c r="AF210">
        <v>-4.1407237863380404</v>
      </c>
      <c r="AG210">
        <v>-1.8266822507929801</v>
      </c>
      <c r="AH210">
        <v>0.44730934077136503</v>
      </c>
      <c r="AI210">
        <v>0.32509863018334401</v>
      </c>
      <c r="AJ210">
        <v>-1.7535569019931401</v>
      </c>
      <c r="AK210">
        <v>-0.109942967085747</v>
      </c>
      <c r="AL210">
        <v>-0.58643461512009298</v>
      </c>
      <c r="AM210">
        <v>32.293666856955099</v>
      </c>
      <c r="AN210">
        <v>7.8640078457011002</v>
      </c>
      <c r="AO210">
        <v>2.7543066348241299</v>
      </c>
      <c r="AP210">
        <v>1.7531647809723601</v>
      </c>
      <c r="AQ210">
        <v>1.15678070391335</v>
      </c>
      <c r="AR210">
        <v>0.82725060827249697</v>
      </c>
      <c r="AS210">
        <v>0.73198198198164199</v>
      </c>
      <c r="AT210">
        <v>3.0743432084970301</v>
      </c>
      <c r="AU210">
        <v>2.2311744654477801</v>
      </c>
      <c r="AV210">
        <v>-3.0312215823285801E-2</v>
      </c>
      <c r="AW210">
        <v>0.50788356579747795</v>
      </c>
      <c r="AX210">
        <v>1.70450260200615</v>
      </c>
      <c r="AY210">
        <v>2.1134593993326098</v>
      </c>
      <c r="AZ210">
        <v>5.8533042846768399</v>
      </c>
      <c r="BA210">
        <v>5.7697585071350197</v>
      </c>
      <c r="BB210">
        <v>-2.2480214785532899</v>
      </c>
      <c r="BC210">
        <v>1.2286811967334099</v>
      </c>
      <c r="BD210">
        <v>3.4032282978695898</v>
      </c>
      <c r="BE210">
        <v>1.4213784568566199</v>
      </c>
      <c r="BF210">
        <v>0.69862683690676497</v>
      </c>
      <c r="BG210">
        <v>-1.0797448165866099</v>
      </c>
      <c r="BH210">
        <v>0.145107460135775</v>
      </c>
      <c r="BI210">
        <v>0.83476888895978596</v>
      </c>
    </row>
    <row r="211" spans="1:61">
      <c r="A211" t="s">
        <v>478</v>
      </c>
      <c r="B211" t="s">
        <v>479</v>
      </c>
      <c r="C211" t="s">
        <v>610</v>
      </c>
      <c r="D211" t="s">
        <v>611</v>
      </c>
      <c r="F211">
        <v>0.40000000000001401</v>
      </c>
      <c r="G211">
        <v>0.41958041958041797</v>
      </c>
      <c r="H211">
        <v>2.20519962859805</v>
      </c>
      <c r="I211">
        <v>1.72609584374283</v>
      </c>
      <c r="J211">
        <v>0.17861129716461899</v>
      </c>
      <c r="K211">
        <v>2.0057945174949898</v>
      </c>
      <c r="L211">
        <v>3.3428009613283698</v>
      </c>
      <c r="M211">
        <v>0.65539112050729798</v>
      </c>
      <c r="N211">
        <v>-0.27305187985707402</v>
      </c>
      <c r="O211">
        <v>0.46335299073285702</v>
      </c>
      <c r="P211">
        <v>1.7610062893081799</v>
      </c>
      <c r="Q211">
        <v>2.08075813761854</v>
      </c>
      <c r="R211">
        <v>19.6367305751765</v>
      </c>
      <c r="S211">
        <v>22.3684210526316</v>
      </c>
      <c r="T211">
        <v>2.53653156878956</v>
      </c>
      <c r="U211">
        <v>-1.84189298198431</v>
      </c>
      <c r="V211">
        <v>3.1639501438159301</v>
      </c>
      <c r="W211">
        <v>4.87254381306421</v>
      </c>
      <c r="X211">
        <v>4.0764653753639104</v>
      </c>
      <c r="Y211">
        <v>8.52694319425866</v>
      </c>
      <c r="Z211">
        <v>8.1820219681685096</v>
      </c>
      <c r="AA211">
        <v>3.91628677994201</v>
      </c>
      <c r="AB211">
        <v>1.19641076769691</v>
      </c>
      <c r="AC211">
        <v>2.6009852216748901</v>
      </c>
      <c r="AD211">
        <v>0.48012291146536001</v>
      </c>
      <c r="AE211">
        <v>-1.38570336391444</v>
      </c>
      <c r="AF211">
        <v>0.52330652194979499</v>
      </c>
      <c r="AG211">
        <v>1.52318519232626</v>
      </c>
      <c r="AH211">
        <v>2.3454562719589598</v>
      </c>
      <c r="AI211">
        <v>3.4607533865281899</v>
      </c>
      <c r="AJ211">
        <v>3.4257017307864399</v>
      </c>
      <c r="AK211">
        <v>2.2630711870285398</v>
      </c>
      <c r="AL211">
        <v>2.2892996438863902</v>
      </c>
      <c r="AM211">
        <v>3.1001326259950601</v>
      </c>
      <c r="AN211">
        <v>1.7205338478851799</v>
      </c>
      <c r="AO211">
        <v>1.38318052481886</v>
      </c>
      <c r="AP211">
        <v>2.0035861853895498</v>
      </c>
      <c r="AQ211">
        <v>-0.26750229287618699</v>
      </c>
      <c r="AR211">
        <v>1.67098337371804E-2</v>
      </c>
      <c r="AS211">
        <v>1.3616239244845301</v>
      </c>
      <c r="AT211">
        <v>0.99719795615593099</v>
      </c>
      <c r="AU211">
        <v>-0.39167686658508299</v>
      </c>
      <c r="AV211">
        <v>0.50790530023758096</v>
      </c>
      <c r="AW211">
        <v>1.6627271986307</v>
      </c>
      <c r="AX211">
        <v>0.42510627656906502</v>
      </c>
      <c r="AY211">
        <v>1.0209163346613499</v>
      </c>
      <c r="AZ211">
        <v>2.09514419521815</v>
      </c>
      <c r="BA211">
        <v>6.5185900531144201</v>
      </c>
      <c r="BB211">
        <v>0.60362173038231404</v>
      </c>
      <c r="BC211">
        <v>2.7999999999999798</v>
      </c>
      <c r="BD211">
        <v>5.2529182879377503</v>
      </c>
      <c r="BE211">
        <v>4.5286506469500898</v>
      </c>
      <c r="BF211">
        <v>2.3784901758014598</v>
      </c>
      <c r="BG211">
        <v>1.010101010101</v>
      </c>
      <c r="BH211">
        <v>-0.500000000000002</v>
      </c>
      <c r="BI211">
        <v>-0.50251256281405998</v>
      </c>
    </row>
    <row r="212" spans="1:61">
      <c r="A212" t="s">
        <v>480</v>
      </c>
      <c r="B212" t="s">
        <v>481</v>
      </c>
      <c r="C212" t="s">
        <v>610</v>
      </c>
      <c r="D212" t="s">
        <v>611</v>
      </c>
      <c r="Q212">
        <v>6.8775461301551903</v>
      </c>
      <c r="R212">
        <v>3.22869955135255</v>
      </c>
      <c r="S212">
        <v>18.853171155598801</v>
      </c>
      <c r="T212">
        <v>10.069444444664001</v>
      </c>
      <c r="U212">
        <v>4.2553191489361799</v>
      </c>
      <c r="V212">
        <v>8.6167800453514793</v>
      </c>
      <c r="W212">
        <v>6.2630480167014504</v>
      </c>
      <c r="X212">
        <v>8.0550098231827203</v>
      </c>
      <c r="Y212">
        <v>13.090909090909101</v>
      </c>
      <c r="Z212">
        <v>16.398713826366599</v>
      </c>
      <c r="AA212">
        <v>12.9834254143646</v>
      </c>
      <c r="AB212">
        <v>6.2347188264058797</v>
      </c>
      <c r="AC212">
        <v>11.0471806674338</v>
      </c>
      <c r="AD212">
        <v>9.5682210708114006</v>
      </c>
      <c r="AE212">
        <v>13.5718789407314</v>
      </c>
      <c r="AF212">
        <v>10.9923664122138</v>
      </c>
      <c r="AG212">
        <v>16.7375265724652</v>
      </c>
      <c r="AH212">
        <v>14.9322478710297</v>
      </c>
      <c r="AI212">
        <v>8.7375926184817594</v>
      </c>
      <c r="AJ212">
        <v>15.0501307759372</v>
      </c>
      <c r="AK212">
        <v>10.7511603675286</v>
      </c>
      <c r="AL212">
        <v>9.1686623332196699</v>
      </c>
      <c r="AM212">
        <v>13.256032591664001</v>
      </c>
      <c r="AN212">
        <v>9.6292197011621106</v>
      </c>
      <c r="AO212">
        <v>11.7743563856638</v>
      </c>
      <c r="AP212">
        <v>8.0840013548603693</v>
      </c>
      <c r="AQ212">
        <v>12.399503812806801</v>
      </c>
      <c r="AR212">
        <v>8.0203683929685994</v>
      </c>
      <c r="AS212">
        <v>7.8895618698672196</v>
      </c>
      <c r="AT212">
        <v>6.9258373205741401</v>
      </c>
      <c r="AU212">
        <v>10.929634187269301</v>
      </c>
      <c r="AV212">
        <v>8.2694634933440803</v>
      </c>
      <c r="AW212">
        <v>6.98584202682565</v>
      </c>
      <c r="AX212">
        <v>7.3306634163329498</v>
      </c>
      <c r="AY212">
        <v>11.2199870214146</v>
      </c>
      <c r="AZ212">
        <v>7.6660201348480497</v>
      </c>
      <c r="BA212">
        <v>17.320065196877401</v>
      </c>
      <c r="BB212">
        <v>7.0927171687628201</v>
      </c>
      <c r="BC212">
        <v>1.05148163321043</v>
      </c>
      <c r="BD212">
        <v>7.3427070601804001</v>
      </c>
      <c r="BE212">
        <v>5.9120060249112498</v>
      </c>
      <c r="BF212">
        <v>5.39136388587516</v>
      </c>
      <c r="BG212">
        <v>5.1659023792521399</v>
      </c>
      <c r="BH212">
        <v>-0.558559363689344</v>
      </c>
    </row>
    <row r="213" spans="1:61">
      <c r="A213" t="s">
        <v>482</v>
      </c>
      <c r="B213" t="s">
        <v>483</v>
      </c>
      <c r="C213" t="s">
        <v>610</v>
      </c>
      <c r="D213" t="s">
        <v>611</v>
      </c>
      <c r="E213">
        <v>2.3454157793426602</v>
      </c>
      <c r="F213">
        <v>4.1406249997395399</v>
      </c>
      <c r="G213">
        <v>-0.850212552890239</v>
      </c>
      <c r="H213">
        <v>0.73139974754086401</v>
      </c>
      <c r="I213">
        <v>11.5423134702343</v>
      </c>
      <c r="J213">
        <v>4.6689113349149496</v>
      </c>
      <c r="K213">
        <v>4.3105297023745797</v>
      </c>
      <c r="L213">
        <v>4.8519736840249097</v>
      </c>
      <c r="M213">
        <v>1.6111473984429401</v>
      </c>
      <c r="N213">
        <v>3.0640668521665302</v>
      </c>
      <c r="O213">
        <v>6.4033264037821498</v>
      </c>
      <c r="P213">
        <v>-1.27002735443779</v>
      </c>
      <c r="Q213">
        <v>5.5016821686235504</v>
      </c>
      <c r="R213">
        <v>5.6649784280941704</v>
      </c>
      <c r="S213">
        <v>14.4150541452921</v>
      </c>
      <c r="T213">
        <v>19.9069045775951</v>
      </c>
      <c r="U213">
        <v>17.184265009986099</v>
      </c>
      <c r="V213">
        <v>8.3370141345332591</v>
      </c>
      <c r="W213">
        <v>10.8959331363997</v>
      </c>
      <c r="X213">
        <v>21.2499999999274</v>
      </c>
      <c r="Y213">
        <v>12.9116117850956</v>
      </c>
      <c r="Z213">
        <v>23.3691481197237</v>
      </c>
      <c r="AA213">
        <v>26.889580093312301</v>
      </c>
      <c r="AB213">
        <v>68.525554601912106</v>
      </c>
      <c r="AC213">
        <v>66.574545454763296</v>
      </c>
      <c r="AD213">
        <v>76.576143904668697</v>
      </c>
      <c r="AE213">
        <v>80.866899093042207</v>
      </c>
      <c r="AF213">
        <v>178.70026065875601</v>
      </c>
      <c r="AG213">
        <v>34.286639273632098</v>
      </c>
      <c r="AH213">
        <v>60.800452948732897</v>
      </c>
      <c r="AI213">
        <v>110.945760735406</v>
      </c>
      <c r="AJ213">
        <v>102.694545542002</v>
      </c>
      <c r="AK213">
        <v>65.500184090116406</v>
      </c>
      <c r="AL213">
        <v>22.209424603896</v>
      </c>
      <c r="AM213">
        <v>24.2041537147377</v>
      </c>
      <c r="AN213">
        <v>25.980744510611501</v>
      </c>
      <c r="AO213">
        <v>23.1370229850111</v>
      </c>
      <c r="AP213">
        <v>14.9495379953193</v>
      </c>
      <c r="AQ213">
        <v>35.532513998040201</v>
      </c>
      <c r="AR213">
        <v>34.083532877583899</v>
      </c>
      <c r="AS213">
        <v>-0.83641903849041099</v>
      </c>
      <c r="AT213">
        <v>2.0902350657258499</v>
      </c>
      <c r="AU213">
        <v>-3.28594572895837</v>
      </c>
      <c r="AV213">
        <v>7.5995125040722602</v>
      </c>
      <c r="AW213">
        <v>14.1884093385525</v>
      </c>
      <c r="AX213">
        <v>12.050874831763201</v>
      </c>
      <c r="AY213">
        <v>9.5393843884599896</v>
      </c>
      <c r="AZ213">
        <v>11.6561416821192</v>
      </c>
      <c r="BA213">
        <v>-35.836676356628999</v>
      </c>
      <c r="BB213">
        <v>9.2522797808260204</v>
      </c>
      <c r="BC213">
        <v>16.6352238336674</v>
      </c>
      <c r="BD213">
        <v>16.191808057151999</v>
      </c>
      <c r="BE213">
        <v>12.8700763233321</v>
      </c>
      <c r="BF213">
        <v>10.2664137142465</v>
      </c>
      <c r="BG213">
        <v>7.3294443883453404</v>
      </c>
      <c r="BH213">
        <v>8.0143583953916195</v>
      </c>
    </row>
    <row r="214" spans="1:61">
      <c r="A214" t="s">
        <v>484</v>
      </c>
      <c r="B214" t="s">
        <v>485</v>
      </c>
      <c r="C214" t="s">
        <v>610</v>
      </c>
      <c r="D214" t="s">
        <v>611</v>
      </c>
      <c r="E214">
        <v>-3.8974199003122503E-2</v>
      </c>
      <c r="F214">
        <v>-2.6824703680739201</v>
      </c>
      <c r="G214">
        <v>9.61538463947815E-2</v>
      </c>
      <c r="H214">
        <v>1.5690041625890701</v>
      </c>
      <c r="I214">
        <v>1.7575662040576701</v>
      </c>
      <c r="J214">
        <v>0.45697467291711102</v>
      </c>
      <c r="K214">
        <v>-1.18735543593396</v>
      </c>
      <c r="L214">
        <v>1.4669163547239901</v>
      </c>
      <c r="M214">
        <v>2.5376807134880801</v>
      </c>
      <c r="N214">
        <v>-0.19499025003834899</v>
      </c>
      <c r="O214">
        <v>2.8178539220851002</v>
      </c>
      <c r="P214">
        <v>0.44580866769248201</v>
      </c>
      <c r="Q214">
        <v>1.53521536678856</v>
      </c>
      <c r="R214">
        <v>6.3919742031182798</v>
      </c>
      <c r="S214">
        <v>16.899036842235802</v>
      </c>
      <c r="T214">
        <v>19.088499654385899</v>
      </c>
      <c r="U214">
        <v>7.0346896319883401</v>
      </c>
      <c r="V214">
        <v>11.820277539148901</v>
      </c>
      <c r="W214">
        <v>13.275123292138501</v>
      </c>
      <c r="X214">
        <v>14.056024736106201</v>
      </c>
      <c r="Y214">
        <v>17.366968256402501</v>
      </c>
      <c r="Z214">
        <v>14.7971516299732</v>
      </c>
      <c r="AA214">
        <v>11.7288868654678</v>
      </c>
      <c r="AB214">
        <v>13.3143177303524</v>
      </c>
      <c r="AC214">
        <v>11.5071695057309</v>
      </c>
      <c r="AD214">
        <v>22.328375055441601</v>
      </c>
      <c r="AE214">
        <v>31.9350161472758</v>
      </c>
      <c r="AF214">
        <v>24.864500337313</v>
      </c>
      <c r="AG214">
        <v>19.7611617858858</v>
      </c>
      <c r="AH214">
        <v>17.634079938534398</v>
      </c>
      <c r="AI214">
        <v>23.999165113086001</v>
      </c>
      <c r="AJ214">
        <v>14.4026748806267</v>
      </c>
      <c r="AK214">
        <v>11.2144813801988</v>
      </c>
      <c r="AL214">
        <v>18.506688330271398</v>
      </c>
      <c r="AM214">
        <v>10.585806652644999</v>
      </c>
      <c r="AN214">
        <v>10.029656450101699</v>
      </c>
      <c r="AO214">
        <v>9.78892040179975</v>
      </c>
      <c r="AP214">
        <v>4.4901362785519803</v>
      </c>
      <c r="AQ214">
        <v>2.5470597755415199</v>
      </c>
      <c r="AR214">
        <v>0.51482713019293602</v>
      </c>
      <c r="AS214">
        <v>2.27128756828728</v>
      </c>
      <c r="AT214">
        <v>3.7508205747201799</v>
      </c>
      <c r="AU214">
        <v>1.86552503610075</v>
      </c>
      <c r="AV214">
        <v>2.1203909173333102</v>
      </c>
      <c r="AW214">
        <v>4.4519439239504397</v>
      </c>
      <c r="AX214">
        <v>4.6909487090377704</v>
      </c>
      <c r="AY214">
        <v>4.0371235942961299</v>
      </c>
      <c r="AZ214">
        <v>4.5780857237715198</v>
      </c>
      <c r="BA214">
        <v>6.7079229351593099</v>
      </c>
      <c r="BB214">
        <v>1.0559502973120201</v>
      </c>
      <c r="BC214">
        <v>0.90780693705234095</v>
      </c>
      <c r="BD214">
        <v>5.1289237668161602</v>
      </c>
      <c r="BE214">
        <v>1.7295779948879499</v>
      </c>
      <c r="BF214">
        <v>0.792509314797473</v>
      </c>
      <c r="BI214">
        <v>0.60393865896987498</v>
      </c>
    </row>
    <row r="215" spans="1:61">
      <c r="A215" t="s">
        <v>486</v>
      </c>
      <c r="B215" t="s">
        <v>487</v>
      </c>
      <c r="C215" t="s">
        <v>610</v>
      </c>
      <c r="D215" t="s">
        <v>611</v>
      </c>
    </row>
    <row r="216" spans="1:61">
      <c r="A216" t="s">
        <v>488</v>
      </c>
      <c r="B216" t="s">
        <v>489</v>
      </c>
      <c r="C216" t="s">
        <v>610</v>
      </c>
      <c r="D216" t="s">
        <v>611</v>
      </c>
    </row>
    <row r="217" spans="1:61">
      <c r="A217" t="s">
        <v>490</v>
      </c>
      <c r="B217" t="s">
        <v>491</v>
      </c>
      <c r="C217" t="s">
        <v>610</v>
      </c>
      <c r="D217" t="s">
        <v>611</v>
      </c>
      <c r="AN217">
        <v>82.660515186466796</v>
      </c>
      <c r="AO217">
        <v>95.600926120816595</v>
      </c>
      <c r="AP217">
        <v>23.307866135801198</v>
      </c>
      <c r="AQ217">
        <v>30.1596997992844</v>
      </c>
      <c r="AR217">
        <v>42.453905464297698</v>
      </c>
      <c r="AS217">
        <v>71.120628794653399</v>
      </c>
      <c r="AT217">
        <v>95.005225810000496</v>
      </c>
      <c r="AU217">
        <v>19.490832157968999</v>
      </c>
      <c r="AV217">
        <v>9.8761788972957891</v>
      </c>
      <c r="AW217">
        <v>11.0263627183464</v>
      </c>
      <c r="AX217">
        <v>16.1199806482825</v>
      </c>
      <c r="AY217">
        <v>11.7240229980835</v>
      </c>
      <c r="AZ217">
        <v>6.3917064439140603</v>
      </c>
      <c r="BA217">
        <v>12.410986775177401</v>
      </c>
      <c r="BB217">
        <v>8.1169509223811094</v>
      </c>
      <c r="BC217">
        <v>6.1425536024724599</v>
      </c>
      <c r="BD217">
        <v>11.137397634212901</v>
      </c>
      <c r="BE217">
        <v>7.33038589596657</v>
      </c>
      <c r="BF217">
        <v>7.6942636289664499</v>
      </c>
      <c r="BG217">
        <v>2.08244793880153</v>
      </c>
      <c r="BH217">
        <v>1.39235822000166</v>
      </c>
      <c r="BI217">
        <v>1.12231397417791</v>
      </c>
    </row>
    <row r="218" spans="1:61">
      <c r="A218" t="s">
        <v>492</v>
      </c>
      <c r="B218" t="s">
        <v>493</v>
      </c>
      <c r="C218" t="s">
        <v>610</v>
      </c>
      <c r="D218" t="s">
        <v>611</v>
      </c>
      <c r="S218">
        <v>16.161699404221551</v>
      </c>
      <c r="T218">
        <v>18.012199497667702</v>
      </c>
      <c r="U218">
        <v>11.449030493275799</v>
      </c>
      <c r="V218">
        <v>14.698309158155199</v>
      </c>
      <c r="W218">
        <v>10.8959331363997</v>
      </c>
      <c r="X218">
        <v>14.466370205830399</v>
      </c>
      <c r="Y218">
        <v>12.9116117850956</v>
      </c>
      <c r="Z218">
        <v>13.8057955371054</v>
      </c>
      <c r="AA218">
        <v>12.35252711444325</v>
      </c>
      <c r="AB218">
        <v>11.960095782616049</v>
      </c>
      <c r="AC218">
        <v>11.449900920536301</v>
      </c>
      <c r="AD218">
        <v>10.364640450109249</v>
      </c>
      <c r="AE218">
        <v>8.7264898591002353</v>
      </c>
      <c r="AF218">
        <v>9.2198035318935112</v>
      </c>
      <c r="AG218">
        <v>10.307842879686994</v>
      </c>
      <c r="AH218">
        <v>11.575014747328501</v>
      </c>
      <c r="AI218">
        <v>11.3963461199556</v>
      </c>
      <c r="AJ218">
        <v>10.657961748528386</v>
      </c>
      <c r="AK218">
        <v>10.098967153517599</v>
      </c>
      <c r="AL218">
        <v>9.7174465540439598</v>
      </c>
      <c r="AM218">
        <v>27.4479807126949</v>
      </c>
      <c r="AN218">
        <v>13.868419383195949</v>
      </c>
      <c r="AO218">
        <v>7.4113717352664699</v>
      </c>
      <c r="AP218">
        <v>8.2099232617888145</v>
      </c>
      <c r="AQ218">
        <v>6.6919175820982</v>
      </c>
      <c r="AR218">
        <v>4.3564337451045203</v>
      </c>
      <c r="AS218">
        <v>4.5007885626210449</v>
      </c>
      <c r="AT218">
        <v>5.1474680022260797</v>
      </c>
      <c r="AU218">
        <v>5.1123208545332002</v>
      </c>
      <c r="AV218">
        <v>7.13615311458629</v>
      </c>
      <c r="AW218">
        <v>4.4749928907810297</v>
      </c>
      <c r="AX218">
        <v>7.4826335077602746</v>
      </c>
      <c r="AY218">
        <v>6.9460007008232347</v>
      </c>
      <c r="AZ218">
        <v>7.0897091400565753</v>
      </c>
      <c r="BA218">
        <v>10.327791099048801</v>
      </c>
      <c r="BB218">
        <v>7.2547196762042949</v>
      </c>
      <c r="BC218">
        <v>4.25741598502022</v>
      </c>
      <c r="BD218">
        <v>5.6706827309230103</v>
      </c>
      <c r="BE218">
        <v>6.3586987923962797</v>
      </c>
      <c r="BF218">
        <v>4.9283407107136004</v>
      </c>
      <c r="BG218">
        <v>4.3914879903336104</v>
      </c>
      <c r="BH218">
        <v>4.0919682499636494</v>
      </c>
    </row>
    <row r="219" spans="1:61">
      <c r="A219" t="s">
        <v>494</v>
      </c>
      <c r="B219" t="s">
        <v>495</v>
      </c>
      <c r="C219" t="s">
        <v>610</v>
      </c>
      <c r="D219" t="s">
        <v>611</v>
      </c>
      <c r="BB219">
        <v>5.00627361534064</v>
      </c>
      <c r="BC219">
        <v>1.1696218030110499</v>
      </c>
      <c r="BD219">
        <v>47.306075659151603</v>
      </c>
      <c r="BE219">
        <v>45.077231458554699</v>
      </c>
      <c r="BF219">
        <v>-3.9326314023239203E-2</v>
      </c>
      <c r="BG219">
        <v>3.2590735271746798</v>
      </c>
      <c r="BH219">
        <v>50.150598348797899</v>
      </c>
      <c r="BI219">
        <v>380.77690369620501</v>
      </c>
    </row>
    <row r="220" spans="1:61">
      <c r="A220" t="s">
        <v>496</v>
      </c>
      <c r="B220" t="s">
        <v>497</v>
      </c>
      <c r="C220" t="s">
        <v>610</v>
      </c>
      <c r="D220" t="s">
        <v>611</v>
      </c>
      <c r="P220">
        <v>3.8571118187303153</v>
      </c>
      <c r="Q220">
        <v>5.7271021979424308</v>
      </c>
      <c r="R220">
        <v>9.4817424508374355</v>
      </c>
      <c r="S220">
        <v>16.601091509349398</v>
      </c>
      <c r="T220">
        <v>18.311785753990598</v>
      </c>
      <c r="U220">
        <v>11.544880651983551</v>
      </c>
      <c r="V220">
        <v>14.759636820024198</v>
      </c>
      <c r="W220">
        <v>11.01577252189335</v>
      </c>
      <c r="X220">
        <v>14.2609812306907</v>
      </c>
      <c r="Y220">
        <v>13.2415761479522</v>
      </c>
      <c r="Z220">
        <v>13.15</v>
      </c>
      <c r="AA220">
        <v>12.1399176954732</v>
      </c>
      <c r="AB220">
        <v>11.616984568147499</v>
      </c>
      <c r="AC220">
        <v>11.373322090293801</v>
      </c>
      <c r="AD220">
        <v>10.3054406698297</v>
      </c>
      <c r="AE220">
        <v>7.7700249870352103</v>
      </c>
      <c r="AF220">
        <v>8.6376731898007701</v>
      </c>
      <c r="AG220">
        <v>9.1593141335108896</v>
      </c>
      <c r="AH220">
        <v>10.294005346441736</v>
      </c>
      <c r="AI220">
        <v>11.0249259531024</v>
      </c>
      <c r="AJ220">
        <v>9.5509074131036709</v>
      </c>
      <c r="AK220">
        <v>10.0561167448842</v>
      </c>
      <c r="AL220">
        <v>9.6983965673614492</v>
      </c>
      <c r="AM220">
        <v>26.0815719947161</v>
      </c>
      <c r="AN220">
        <v>13.441769681197499</v>
      </c>
      <c r="AO220">
        <v>7.382748820792405</v>
      </c>
      <c r="AP220">
        <v>8.1690214410695994</v>
      </c>
      <c r="AQ220">
        <v>6.6613986566574503</v>
      </c>
      <c r="AR220">
        <v>4.7689622313774258</v>
      </c>
      <c r="AS220">
        <v>4.8022888690140402</v>
      </c>
      <c r="AT220">
        <v>5.1672399608333848</v>
      </c>
      <c r="AU220">
        <v>5.0328227571119104</v>
      </c>
      <c r="AV220">
        <v>6.8826583430269856</v>
      </c>
      <c r="AW220">
        <v>4.3473403808647246</v>
      </c>
      <c r="AX220">
        <v>7.1677691976561304</v>
      </c>
      <c r="AY220">
        <v>6.6952646577335697</v>
      </c>
      <c r="AZ220">
        <v>7.0809984717269403</v>
      </c>
      <c r="BA220">
        <v>10.393932117259752</v>
      </c>
      <c r="BB220">
        <v>7.3794393524085899</v>
      </c>
      <c r="BC220">
        <v>4.1169844349009601</v>
      </c>
      <c r="BD220">
        <v>5.6565580917714202</v>
      </c>
      <c r="BE220">
        <v>6.467299249986465</v>
      </c>
      <c r="BF220">
        <v>4.6336395970023201</v>
      </c>
      <c r="BG220">
        <v>4.3798400406246101</v>
      </c>
      <c r="BH220">
        <v>4.041590497504</v>
      </c>
    </row>
    <row r="221" spans="1:61">
      <c r="A221" t="s">
        <v>498</v>
      </c>
      <c r="B221" t="s">
        <v>499</v>
      </c>
      <c r="C221" t="s">
        <v>610</v>
      </c>
      <c r="D221" t="s">
        <v>611</v>
      </c>
      <c r="V221">
        <v>11.1910016370359</v>
      </c>
      <c r="W221">
        <v>8.9496670911222793</v>
      </c>
      <c r="X221">
        <v>11.7362306367885</v>
      </c>
      <c r="Y221">
        <v>15.12006425496905</v>
      </c>
      <c r="Z221">
        <v>12.5744590093247</v>
      </c>
      <c r="AA221">
        <v>7.5445750149818247</v>
      </c>
      <c r="AB221">
        <v>5.5894980184398699</v>
      </c>
      <c r="AC221">
        <v>5.4038088595774205</v>
      </c>
      <c r="AD221">
        <v>4.8197316487797002</v>
      </c>
      <c r="AE221">
        <v>4.7661413319776296</v>
      </c>
      <c r="AF221">
        <v>4.0891164464124898</v>
      </c>
      <c r="AG221">
        <v>4.85885917814067</v>
      </c>
      <c r="AH221">
        <v>6.1777539399886408</v>
      </c>
      <c r="AI221">
        <v>7.6657107329254552</v>
      </c>
      <c r="AJ221">
        <v>6.3633312175846299</v>
      </c>
      <c r="AK221">
        <v>5.3053616964450256</v>
      </c>
      <c r="AL221">
        <v>4.29137553446638</v>
      </c>
      <c r="AM221">
        <v>3.4520583301071301</v>
      </c>
      <c r="AN221">
        <v>5.3355333634439202</v>
      </c>
      <c r="AO221">
        <v>3.2273681202471201</v>
      </c>
      <c r="AP221">
        <v>3.6157116010386199</v>
      </c>
      <c r="AQ221">
        <v>3.2381944796977651</v>
      </c>
      <c r="AR221">
        <v>2.95370836069125</v>
      </c>
      <c r="AS221">
        <v>3.3114264329873349</v>
      </c>
      <c r="AT221">
        <v>3.5309112449462501</v>
      </c>
      <c r="AU221">
        <v>3.0506384023223001</v>
      </c>
      <c r="AV221">
        <v>2.6671620229674753</v>
      </c>
      <c r="AW221">
        <v>3.1365555792933248</v>
      </c>
      <c r="AX221">
        <v>3.4814513916516301</v>
      </c>
      <c r="AY221">
        <v>3.93616259929866</v>
      </c>
      <c r="AZ221">
        <v>5.0636678398715702</v>
      </c>
      <c r="BA221">
        <v>8.7587276958879396</v>
      </c>
      <c r="BB221">
        <v>2.7955128355041001</v>
      </c>
      <c r="BC221">
        <v>3.2503440918009199</v>
      </c>
      <c r="BD221">
        <v>4.9776147837679501</v>
      </c>
      <c r="BE221">
        <v>3.6566204827881998</v>
      </c>
      <c r="BF221">
        <v>2.2973030218252899</v>
      </c>
      <c r="BG221">
        <v>1.8871702457828501</v>
      </c>
      <c r="BH221">
        <v>1.2044546334144299</v>
      </c>
    </row>
    <row r="222" spans="1:61">
      <c r="A222" t="s">
        <v>500</v>
      </c>
      <c r="B222" t="s">
        <v>501</v>
      </c>
      <c r="C222" t="s">
        <v>610</v>
      </c>
      <c r="D222" t="s">
        <v>611</v>
      </c>
      <c r="AP222">
        <v>35.817178244480601</v>
      </c>
      <c r="AQ222">
        <v>50.493135748624603</v>
      </c>
      <c r="AR222">
        <v>12.7251770130084</v>
      </c>
      <c r="AS222">
        <v>12.2089456308978</v>
      </c>
      <c r="AT222">
        <v>9.2220370756090304</v>
      </c>
      <c r="AU222">
        <v>10.128724672229</v>
      </c>
      <c r="AV222">
        <v>9.7924197493452105</v>
      </c>
      <c r="AW222">
        <v>13.2858860871793</v>
      </c>
      <c r="AX222">
        <v>17.152204935435499</v>
      </c>
      <c r="AY222">
        <v>23.077037345138098</v>
      </c>
      <c r="AZ222">
        <v>18.5485136325781</v>
      </c>
      <c r="BA222">
        <v>31.9901039492573</v>
      </c>
      <c r="BB222">
        <v>16.957475802594502</v>
      </c>
      <c r="BC222">
        <v>13.340052353780001</v>
      </c>
      <c r="BD222">
        <v>14.320902166386899</v>
      </c>
      <c r="BE222">
        <v>10.6379353431628</v>
      </c>
      <c r="BF222">
        <v>8.1058327087547699</v>
      </c>
      <c r="BG222">
        <v>6.99849943966412</v>
      </c>
      <c r="BH222">
        <v>5.2457328492939297</v>
      </c>
      <c r="BI222">
        <v>5.4312533207392404</v>
      </c>
    </row>
    <row r="223" spans="1:61">
      <c r="A223" t="s">
        <v>502</v>
      </c>
      <c r="B223" t="s">
        <v>503</v>
      </c>
      <c r="C223" t="s">
        <v>610</v>
      </c>
      <c r="D223" t="s">
        <v>611</v>
      </c>
      <c r="E223">
        <v>2.8571428571428799</v>
      </c>
      <c r="F223">
        <v>1.7094017094017</v>
      </c>
      <c r="G223">
        <v>2.1008403361344499</v>
      </c>
      <c r="H223">
        <v>2.0576131687242998</v>
      </c>
      <c r="I223">
        <v>4.2338709677419297</v>
      </c>
      <c r="J223">
        <v>1.9342359767891599</v>
      </c>
      <c r="K223">
        <v>4.7438330170778</v>
      </c>
      <c r="L223">
        <v>10.688405797101501</v>
      </c>
      <c r="M223">
        <v>0.16366612111291501</v>
      </c>
      <c r="N223">
        <v>11.2745098039216</v>
      </c>
      <c r="O223">
        <v>2.5880425879734101</v>
      </c>
      <c r="P223">
        <v>0.21555165264338499</v>
      </c>
      <c r="Q223">
        <v>3.23428662488603</v>
      </c>
      <c r="R223">
        <v>12.9408133340938</v>
      </c>
      <c r="S223">
        <v>16.876195682109199</v>
      </c>
      <c r="T223">
        <v>8.4473284227465708</v>
      </c>
      <c r="U223">
        <v>10.0695380302794</v>
      </c>
      <c r="V223">
        <v>9.7311327685378295</v>
      </c>
      <c r="W223">
        <v>8.8235294117961995</v>
      </c>
      <c r="X223">
        <v>14.842308165532801</v>
      </c>
      <c r="Y223">
        <v>14.109706449691799</v>
      </c>
      <c r="Z223">
        <v>8.7939698492459808</v>
      </c>
      <c r="AA223">
        <v>7.2764086177988396</v>
      </c>
      <c r="AB223">
        <v>4.4118080745526198</v>
      </c>
      <c r="AC223">
        <v>3.6887445276089399</v>
      </c>
      <c r="AD223">
        <v>10.8659529841193</v>
      </c>
      <c r="AE223">
        <v>18.687960687960601</v>
      </c>
      <c r="AF223">
        <v>53.392953256324198</v>
      </c>
      <c r="AG223">
        <v>7.3132878080381003</v>
      </c>
      <c r="AH223">
        <v>0.76964674220607898</v>
      </c>
      <c r="AI223">
        <v>21.739944339752</v>
      </c>
      <c r="AJ223">
        <v>25.967462506022699</v>
      </c>
      <c r="AK223">
        <v>43.666178385416998</v>
      </c>
      <c r="AL223">
        <v>143.51155848349001</v>
      </c>
      <c r="AM223">
        <v>368.47806870626698</v>
      </c>
      <c r="AN223">
        <v>235.55881507360601</v>
      </c>
      <c r="AO223">
        <v>-0.70188725145285602</v>
      </c>
      <c r="AP223">
        <v>7.1451116088392901</v>
      </c>
      <c r="AQ223">
        <v>18.975369199447702</v>
      </c>
      <c r="AR223">
        <v>98.773091411216996</v>
      </c>
      <c r="AS223">
        <v>59.401686545078597</v>
      </c>
      <c r="AT223">
        <v>38.586287887261101</v>
      </c>
      <c r="AU223">
        <v>15.52739891857</v>
      </c>
      <c r="AV223">
        <v>23.002232177821899</v>
      </c>
      <c r="AW223">
        <v>9.9863251197487806</v>
      </c>
      <c r="AX223">
        <v>9.8980048956147293</v>
      </c>
      <c r="AY223">
        <v>11.2813043273975</v>
      </c>
      <c r="AZ223">
        <v>6.42627934470518</v>
      </c>
      <c r="BA223">
        <v>14.6671427437911</v>
      </c>
      <c r="BB223">
        <v>-0.1629878365021</v>
      </c>
      <c r="BC223">
        <v>6.9447872953176901</v>
      </c>
      <c r="BD223">
        <v>17.711779641456399</v>
      </c>
      <c r="BE223">
        <v>5.0068631936725003</v>
      </c>
      <c r="BF223">
        <v>1.91719887955183</v>
      </c>
      <c r="BG223">
        <v>3.3897457264698798</v>
      </c>
      <c r="BH223">
        <v>6.8938972770613702</v>
      </c>
      <c r="BI223">
        <v>55.484437751004002</v>
      </c>
    </row>
    <row r="224" spans="1:61">
      <c r="A224" t="s">
        <v>504</v>
      </c>
      <c r="B224" t="s">
        <v>505</v>
      </c>
      <c r="C224" t="s">
        <v>610</v>
      </c>
      <c r="D224" t="s">
        <v>611</v>
      </c>
      <c r="AM224">
        <v>13.410133480495301</v>
      </c>
      <c r="AN224">
        <v>9.8871688817251506</v>
      </c>
      <c r="AO224">
        <v>5.8092549540574598</v>
      </c>
      <c r="AP224">
        <v>6.1095334685598699</v>
      </c>
      <c r="AQ224">
        <v>6.6982719070194499</v>
      </c>
      <c r="AR224">
        <v>10.570445750322801</v>
      </c>
      <c r="AS224">
        <v>12.0357767839782</v>
      </c>
      <c r="AT224">
        <v>7.3296309151912604</v>
      </c>
      <c r="AU224">
        <v>3.3233106504193701</v>
      </c>
      <c r="AV224">
        <v>8.5541430540661505</v>
      </c>
      <c r="AW224">
        <v>7.5485008818341903</v>
      </c>
      <c r="AX224">
        <v>2.7090849458839101</v>
      </c>
      <c r="AY224">
        <v>4.4833312044961104</v>
      </c>
      <c r="AZ224">
        <v>2.75672371638138</v>
      </c>
      <c r="BA224">
        <v>4.5981797632502799</v>
      </c>
      <c r="BB224">
        <v>1.6151046405823599</v>
      </c>
      <c r="BC224">
        <v>0.95701813297513605</v>
      </c>
      <c r="BD224">
        <v>3.9192859914625</v>
      </c>
      <c r="BE224">
        <v>3.6061026352293002</v>
      </c>
      <c r="BF224">
        <v>1.4004736896305201</v>
      </c>
      <c r="BG224">
        <v>-7.6165329542008303E-2</v>
      </c>
      <c r="BH224">
        <v>-0.32521977742810398</v>
      </c>
      <c r="BI224">
        <v>-0.52001019627812906</v>
      </c>
    </row>
    <row r="225" spans="1:61">
      <c r="A225" t="s">
        <v>506</v>
      </c>
      <c r="B225" t="s">
        <v>507</v>
      </c>
      <c r="C225" t="s">
        <v>610</v>
      </c>
      <c r="D225" t="s">
        <v>611</v>
      </c>
      <c r="AL225">
        <v>32.858333333333</v>
      </c>
      <c r="AM225">
        <v>20.9935394844135</v>
      </c>
      <c r="AN225">
        <v>13.462934162778801</v>
      </c>
      <c r="AO225">
        <v>9.7922848664688207</v>
      </c>
      <c r="AP225">
        <v>8.3617697240689601</v>
      </c>
      <c r="AQ225">
        <v>7.9133468163369898</v>
      </c>
      <c r="AR225">
        <v>6.1494534797429496</v>
      </c>
      <c r="AS225">
        <v>8.8788036780736608</v>
      </c>
      <c r="AT225">
        <v>8.4224846275235699</v>
      </c>
      <c r="AU225">
        <v>7.4700875291094704</v>
      </c>
      <c r="AV225">
        <v>5.5788018605346501</v>
      </c>
      <c r="AW225">
        <v>3.5890267960614999</v>
      </c>
      <c r="AX225">
        <v>2.47745439639271</v>
      </c>
      <c r="AY225">
        <v>2.4625615640390901</v>
      </c>
      <c r="AZ225">
        <v>3.6111653328128202</v>
      </c>
      <c r="BA225">
        <v>5.6518462697814602</v>
      </c>
      <c r="BB225">
        <v>0.85592011412268099</v>
      </c>
      <c r="BC225">
        <v>1.84096534653466</v>
      </c>
      <c r="BD225">
        <v>1.8105799208636999</v>
      </c>
      <c r="BE225">
        <v>2.5982976425617701</v>
      </c>
      <c r="BF225">
        <v>1.7603512392407401</v>
      </c>
      <c r="BG225">
        <v>0.20007485794003099</v>
      </c>
      <c r="BH225">
        <v>-0.51812612433332295</v>
      </c>
      <c r="BI225">
        <v>-5.6665722238324397E-2</v>
      </c>
    </row>
    <row r="226" spans="1:61">
      <c r="A226" t="s">
        <v>508</v>
      </c>
      <c r="B226" t="s">
        <v>509</v>
      </c>
      <c r="C226" t="s">
        <v>610</v>
      </c>
      <c r="D226" t="s">
        <v>611</v>
      </c>
      <c r="E226">
        <v>4.14177944325745</v>
      </c>
      <c r="F226">
        <v>2.1579719255837899</v>
      </c>
      <c r="G226">
        <v>4.7662018048798798</v>
      </c>
      <c r="H226">
        <v>2.8707618822511902</v>
      </c>
      <c r="I226">
        <v>3.3886452080051099</v>
      </c>
      <c r="J226">
        <v>5.0127688944394198</v>
      </c>
      <c r="K226">
        <v>6.4048129210817901</v>
      </c>
      <c r="L226">
        <v>4.2893145990421697</v>
      </c>
      <c r="M226">
        <v>1.94312384507124</v>
      </c>
      <c r="N226">
        <v>2.6919933533422302</v>
      </c>
      <c r="O226">
        <v>7.0163659885999099</v>
      </c>
      <c r="P226">
        <v>7.3955414574204603</v>
      </c>
      <c r="Q226">
        <v>6.0073906822448002</v>
      </c>
      <c r="R226">
        <v>6.7179958701230102</v>
      </c>
      <c r="S226">
        <v>9.9117236657739696</v>
      </c>
      <c r="T226">
        <v>9.7798775338649993</v>
      </c>
      <c r="U226">
        <v>10.278553809039799</v>
      </c>
      <c r="V226">
        <v>11.4880332078598</v>
      </c>
      <c r="W226">
        <v>9.9204114357658693</v>
      </c>
      <c r="X226">
        <v>7.2097859675543097</v>
      </c>
      <c r="Y226">
        <v>13.7035832454062</v>
      </c>
      <c r="Z226">
        <v>12.1083333331667</v>
      </c>
      <c r="AA226">
        <v>8.5780123393425605</v>
      </c>
      <c r="AB226">
        <v>8.9066885739769006</v>
      </c>
      <c r="AC226">
        <v>8.0211214483960802</v>
      </c>
      <c r="AD226">
        <v>7.3673184355795902</v>
      </c>
      <c r="AE226">
        <v>4.2330623307927899</v>
      </c>
      <c r="AF226">
        <v>4.2223493318080196</v>
      </c>
      <c r="AG226">
        <v>5.7975352991067197</v>
      </c>
      <c r="AH226">
        <v>6.43716104692309</v>
      </c>
      <c r="AI226">
        <v>10.4696499778467</v>
      </c>
      <c r="AJ226">
        <v>9.3370232222356009</v>
      </c>
      <c r="AK226">
        <v>2.2816477752098399</v>
      </c>
      <c r="AL226">
        <v>4.6479934009970396</v>
      </c>
      <c r="AM226">
        <v>2.2002124815792201</v>
      </c>
      <c r="AN226">
        <v>2.5284195701018799</v>
      </c>
      <c r="AO226">
        <v>0.47097301717088602</v>
      </c>
      <c r="AP226">
        <v>0.51759497379472896</v>
      </c>
      <c r="AQ226">
        <v>-0.1360191722262</v>
      </c>
      <c r="AR226">
        <v>0.45401478790997601</v>
      </c>
      <c r="AS226">
        <v>1.03725464876035</v>
      </c>
      <c r="AT226">
        <v>2.4059583414543702</v>
      </c>
      <c r="AU226">
        <v>2.1584821358926498</v>
      </c>
      <c r="AV226">
        <v>1.92565534892398</v>
      </c>
      <c r="AW226">
        <v>0.37365982872188902</v>
      </c>
      <c r="AX226">
        <v>0.45317085257617501</v>
      </c>
      <c r="AY226">
        <v>1.3602146862767699</v>
      </c>
      <c r="AZ226">
        <v>2.21216883436735</v>
      </c>
      <c r="BA226">
        <v>3.4370491060286299</v>
      </c>
      <c r="BB226">
        <v>-0.49446054437793202</v>
      </c>
      <c r="BC226">
        <v>1.1579880271562899</v>
      </c>
      <c r="BD226">
        <v>2.9611507382214901</v>
      </c>
      <c r="BE226">
        <v>0.88837750692349204</v>
      </c>
      <c r="BF226">
        <v>-4.4292970148436799E-2</v>
      </c>
      <c r="BG226">
        <v>-0.17963849411475899</v>
      </c>
      <c r="BH226">
        <v>-4.6784744983374801E-2</v>
      </c>
      <c r="BI226">
        <v>0.98426924457811604</v>
      </c>
    </row>
    <row r="227" spans="1:61">
      <c r="A227" t="s">
        <v>510</v>
      </c>
      <c r="B227" t="s">
        <v>511</v>
      </c>
      <c r="C227" t="s">
        <v>610</v>
      </c>
      <c r="D227" t="s">
        <v>611</v>
      </c>
      <c r="K227">
        <v>3.1775210084199301</v>
      </c>
      <c r="L227">
        <v>1.82404343794987</v>
      </c>
      <c r="M227">
        <v>3.4494250952420802</v>
      </c>
      <c r="N227">
        <v>3.20554123770295</v>
      </c>
      <c r="O227">
        <v>1.84953956571439</v>
      </c>
      <c r="P227">
        <v>2.3216611755557102</v>
      </c>
      <c r="Q227">
        <v>2.3663321848996599</v>
      </c>
      <c r="R227">
        <v>11.543525969644</v>
      </c>
      <c r="S227">
        <v>19.287775445695701</v>
      </c>
      <c r="T227">
        <v>12.0457419321678</v>
      </c>
      <c r="U227">
        <v>6.5309126594926799</v>
      </c>
      <c r="V227">
        <v>20.805121827619899</v>
      </c>
      <c r="W227">
        <v>8.51761476291618</v>
      </c>
      <c r="X227">
        <v>16.453516970076301</v>
      </c>
      <c r="Y227">
        <v>18.683975403495499</v>
      </c>
      <c r="Z227">
        <v>20.0557966522538</v>
      </c>
      <c r="AA227">
        <v>10.8074213418413</v>
      </c>
      <c r="AB227">
        <v>11.5675243834069</v>
      </c>
      <c r="AC227">
        <v>12.9397266412726</v>
      </c>
      <c r="AD227">
        <v>20.462633451957299</v>
      </c>
      <c r="AE227">
        <v>13.7370753323487</v>
      </c>
      <c r="AF227">
        <v>13.3766233766233</v>
      </c>
      <c r="AG227">
        <v>20.3945622781116</v>
      </c>
      <c r="AH227">
        <v>7.5461647727273302</v>
      </c>
      <c r="AI227">
        <v>13.0922899124979</v>
      </c>
      <c r="AJ227">
        <v>8.9343065693430699</v>
      </c>
      <c r="AK227">
        <v>7.5582953631734098</v>
      </c>
      <c r="AL227">
        <v>12.0234238724147</v>
      </c>
      <c r="AM227">
        <v>13.769324880436001</v>
      </c>
      <c r="AN227">
        <v>12.288591260142701</v>
      </c>
      <c r="AO227">
        <v>6.4252133031519501</v>
      </c>
      <c r="AP227">
        <v>7.1253272251305404</v>
      </c>
      <c r="AQ227">
        <v>8.1099656357388508</v>
      </c>
      <c r="AR227">
        <v>6.0888606343148997</v>
      </c>
      <c r="AS227">
        <v>12.2085358545842</v>
      </c>
      <c r="AT227">
        <v>5.9421098228166702</v>
      </c>
      <c r="AU227">
        <v>12.0197154699229</v>
      </c>
      <c r="AV227">
        <v>7.29000000000004</v>
      </c>
      <c r="AW227">
        <v>3.4453350731661798</v>
      </c>
      <c r="AX227">
        <v>4.77400404553706</v>
      </c>
      <c r="AY227">
        <v>5.3046394633873799</v>
      </c>
      <c r="AZ227">
        <v>8.0760882786155097</v>
      </c>
      <c r="BA227">
        <v>12.657460186391701</v>
      </c>
      <c r="BB227">
        <v>7.4482342344575798</v>
      </c>
      <c r="BC227">
        <v>4.5092369177436096</v>
      </c>
      <c r="BD227">
        <v>6.1051982021144697</v>
      </c>
      <c r="BE227">
        <v>8.9396091852030608</v>
      </c>
      <c r="BF227">
        <v>5.6195994173981996</v>
      </c>
      <c r="BG227">
        <v>5.6852668635943902</v>
      </c>
      <c r="BH227">
        <v>4.9544375526459801</v>
      </c>
      <c r="BI227">
        <v>7.8464118196407204</v>
      </c>
    </row>
    <row r="228" spans="1:61">
      <c r="A228" t="s">
        <v>512</v>
      </c>
      <c r="B228" t="s">
        <v>513</v>
      </c>
      <c r="C228" t="s">
        <v>610</v>
      </c>
      <c r="D228" t="s">
        <v>611</v>
      </c>
    </row>
    <row r="229" spans="1:61">
      <c r="A229" t="s">
        <v>514</v>
      </c>
      <c r="B229" t="s">
        <v>515</v>
      </c>
      <c r="C229" t="s">
        <v>610</v>
      </c>
      <c r="D229" t="s">
        <v>611</v>
      </c>
      <c r="P229">
        <v>14.5992928698164</v>
      </c>
      <c r="Q229">
        <v>20.940994987157001</v>
      </c>
      <c r="R229">
        <v>18.239795918821901</v>
      </c>
      <c r="S229">
        <v>24.4246673859199</v>
      </c>
      <c r="T229">
        <v>18.611372010313499</v>
      </c>
      <c r="U229">
        <v>14.868733630047499</v>
      </c>
      <c r="V229">
        <v>14.959168522751</v>
      </c>
      <c r="W229">
        <v>11.7832512318924</v>
      </c>
      <c r="X229">
        <v>12.4801692223143</v>
      </c>
      <c r="Y229">
        <v>13.5715405108088</v>
      </c>
      <c r="Z229">
        <v>10.576790396091701</v>
      </c>
      <c r="AA229">
        <v>-0.91264667535855204</v>
      </c>
      <c r="AB229">
        <v>6.0526315789473699</v>
      </c>
      <c r="AC229">
        <v>4.0942928039702204</v>
      </c>
      <c r="AD229">
        <v>0.83432657926100495</v>
      </c>
      <c r="AE229">
        <v>0.23640661938534899</v>
      </c>
      <c r="AF229">
        <v>2.5943396226415101</v>
      </c>
      <c r="AG229">
        <v>1.83908045977012</v>
      </c>
      <c r="AH229">
        <v>1.58013544018059</v>
      </c>
      <c r="AI229">
        <v>3.8888888888888902</v>
      </c>
      <c r="AJ229">
        <v>1.98675496688742</v>
      </c>
      <c r="AK229">
        <v>3.2467532467532698</v>
      </c>
      <c r="AL229">
        <v>1.3836477987421201</v>
      </c>
      <c r="AM229">
        <v>1.7369727047146299</v>
      </c>
      <c r="AN229">
        <v>-0.243902439024377</v>
      </c>
      <c r="AO229">
        <v>-1.1002444987775</v>
      </c>
      <c r="AP229">
        <v>0.61804697156984101</v>
      </c>
      <c r="AQ229">
        <v>2.57985257985258</v>
      </c>
      <c r="AR229">
        <v>6.3473053892215301</v>
      </c>
      <c r="AS229">
        <v>6.2687687687688198</v>
      </c>
      <c r="AT229">
        <v>5.9696220416813501</v>
      </c>
      <c r="AU229">
        <v>0.17499999999999</v>
      </c>
      <c r="AV229">
        <v>3.3025538640708798</v>
      </c>
      <c r="AW229">
        <v>3.8573039136740199</v>
      </c>
      <c r="AX229">
        <v>0.90718771807397403</v>
      </c>
      <c r="AY229">
        <v>-0.35346549869369998</v>
      </c>
      <c r="AZ229">
        <v>5.3206002728513004</v>
      </c>
      <c r="BA229">
        <v>36.964758287528802</v>
      </c>
      <c r="BB229">
        <v>31.754440774417901</v>
      </c>
      <c r="BC229">
        <v>-2.40463875108221</v>
      </c>
      <c r="BD229">
        <v>2.5592677223095399</v>
      </c>
      <c r="BE229">
        <v>7.1103706232639698</v>
      </c>
      <c r="BF229">
        <v>4.3389384832910398</v>
      </c>
      <c r="BG229">
        <v>1.38583454581259</v>
      </c>
      <c r="BH229">
        <v>4.041590497504</v>
      </c>
      <c r="BI229">
        <v>-1.0155462757264999</v>
      </c>
    </row>
    <row r="230" spans="1:61">
      <c r="A230" t="s">
        <v>516</v>
      </c>
      <c r="B230" t="s">
        <v>517</v>
      </c>
      <c r="C230" t="s">
        <v>610</v>
      </c>
      <c r="D230" t="s">
        <v>611</v>
      </c>
      <c r="E230">
        <v>5.1189095127609798</v>
      </c>
      <c r="F230">
        <v>1.95889088150076</v>
      </c>
      <c r="G230">
        <v>-3.8461538461532898</v>
      </c>
      <c r="H230">
        <v>1.9166666666665799</v>
      </c>
      <c r="I230">
        <v>5.3965658217502099</v>
      </c>
      <c r="J230">
        <v>-3.8789759503494499</v>
      </c>
      <c r="K230">
        <v>3.79338175948378</v>
      </c>
      <c r="L230">
        <v>6.4541213063752503</v>
      </c>
      <c r="M230">
        <v>2.8487947406866301</v>
      </c>
      <c r="N230">
        <v>-1.9886363636359901</v>
      </c>
      <c r="O230">
        <v>4.6376811594198202</v>
      </c>
      <c r="P230">
        <v>5.6094182825484999</v>
      </c>
      <c r="Q230">
        <v>2.0983606557383401</v>
      </c>
      <c r="R230">
        <v>20.3596660244059</v>
      </c>
      <c r="S230">
        <v>15.5282817502668</v>
      </c>
      <c r="T230">
        <v>11.4649681528663</v>
      </c>
      <c r="U230">
        <v>11.4285714285715</v>
      </c>
      <c r="V230">
        <v>11.9658119658116</v>
      </c>
      <c r="W230">
        <v>4.8091603053437204</v>
      </c>
      <c r="X230">
        <v>4.5520757465403703</v>
      </c>
      <c r="Y230">
        <v>19.296412399860799</v>
      </c>
      <c r="Z230">
        <v>18.394160583941702</v>
      </c>
      <c r="AA230">
        <v>14.3033292231811</v>
      </c>
      <c r="AB230">
        <v>6.1272923408846101</v>
      </c>
      <c r="AC230">
        <v>9.2295181947549807</v>
      </c>
      <c r="AD230">
        <v>17.2529313232831</v>
      </c>
      <c r="AE230">
        <v>36.063492063491601</v>
      </c>
      <c r="AF230">
        <v>59.484367708819804</v>
      </c>
      <c r="AG230">
        <v>34.562211981567003</v>
      </c>
      <c r="AH230">
        <v>11.399217221134901</v>
      </c>
      <c r="AI230">
        <v>19.396867222954299</v>
      </c>
      <c r="AJ230">
        <v>9.0000000000000409</v>
      </c>
      <c r="AK230">
        <v>11.0091743119265</v>
      </c>
      <c r="AL230">
        <v>13.2231404958679</v>
      </c>
      <c r="AM230">
        <v>15.328467153284601</v>
      </c>
      <c r="AN230">
        <v>7.9799578059068503</v>
      </c>
      <c r="AO230">
        <v>8.2498900991551096</v>
      </c>
      <c r="AP230">
        <v>1.88611136179086</v>
      </c>
      <c r="AQ230">
        <v>-0.79716563330390999</v>
      </c>
      <c r="AR230">
        <v>-3.7037037037036602</v>
      </c>
      <c r="AS230">
        <v>-3.8461538461537801</v>
      </c>
      <c r="AT230">
        <v>2.9999999999999498</v>
      </c>
      <c r="AU230">
        <v>-0.130505282417403</v>
      </c>
      <c r="AV230">
        <v>5.7968294490584196</v>
      </c>
      <c r="AW230">
        <v>4.4331413671983899</v>
      </c>
      <c r="AX230">
        <v>7.2403493934853396</v>
      </c>
      <c r="AY230">
        <v>10.0241105377571</v>
      </c>
      <c r="AZ230">
        <v>3.9077095044360699</v>
      </c>
      <c r="BA230">
        <v>15.7453252219709</v>
      </c>
      <c r="BB230">
        <v>2.9208971180536598</v>
      </c>
      <c r="BC230">
        <v>4.3974138315007103</v>
      </c>
      <c r="BD230">
        <v>4.7531638888570003</v>
      </c>
      <c r="BE230">
        <v>36.702295336413002</v>
      </c>
    </row>
    <row r="231" spans="1:61">
      <c r="A231" t="s">
        <v>518</v>
      </c>
      <c r="B231" t="s">
        <v>519</v>
      </c>
      <c r="C231" t="s">
        <v>610</v>
      </c>
      <c r="D231" t="s">
        <v>611</v>
      </c>
    </row>
    <row r="232" spans="1:61">
      <c r="A232" t="s">
        <v>520</v>
      </c>
      <c r="B232" t="s">
        <v>521</v>
      </c>
      <c r="C232" t="s">
        <v>610</v>
      </c>
      <c r="D232" t="s">
        <v>611</v>
      </c>
      <c r="AC232">
        <v>20.250896057347699</v>
      </c>
      <c r="AD232">
        <v>5.1539990064582604</v>
      </c>
      <c r="AE232">
        <v>-13.0565725758828</v>
      </c>
      <c r="AF232">
        <v>-5.9748427672956002</v>
      </c>
      <c r="AG232">
        <v>15.477517651430301</v>
      </c>
      <c r="AH232">
        <v>-3.6891346044147899</v>
      </c>
      <c r="AI232">
        <v>-0.738282265310791</v>
      </c>
      <c r="AJ232">
        <v>3.1938747302950201</v>
      </c>
      <c r="AK232">
        <v>-3.1130306721496401</v>
      </c>
      <c r="AL232">
        <v>-8.4279334865180502</v>
      </c>
      <c r="AM232">
        <v>41.7248972364415</v>
      </c>
      <c r="AN232">
        <v>9.2303259976866396</v>
      </c>
      <c r="AO232">
        <v>11.330878905728101</v>
      </c>
      <c r="AP232">
        <v>5.5722571112533004</v>
      </c>
      <c r="AQ232">
        <v>4.2588511022514002</v>
      </c>
      <c r="AR232">
        <v>-8.0250596272745405</v>
      </c>
      <c r="AS232">
        <v>3.8226008808629999</v>
      </c>
      <c r="AT232">
        <v>12.4312865279941</v>
      </c>
      <c r="AU232">
        <v>5.1918189519544899</v>
      </c>
      <c r="AV232">
        <v>-1.7525694124865701</v>
      </c>
      <c r="AW232">
        <v>-5.3554002888481298</v>
      </c>
      <c r="AX232">
        <v>7.8903656746298996</v>
      </c>
      <c r="AY232">
        <v>8.0362889795132997</v>
      </c>
      <c r="AZ232">
        <v>-8.9747396200927501</v>
      </c>
      <c r="BA232">
        <v>10.2969758221255</v>
      </c>
      <c r="BB232">
        <v>9.9524229074889092</v>
      </c>
      <c r="BC232">
        <v>-2.0778657464189401</v>
      </c>
      <c r="BD232">
        <v>-3.7042957042948599</v>
      </c>
      <c r="BE232">
        <v>14.0182054230928</v>
      </c>
      <c r="BF232">
        <v>0.145451047728474</v>
      </c>
      <c r="BG232">
        <v>1.68083587513844</v>
      </c>
      <c r="BH232">
        <v>3.66990043400535</v>
      </c>
    </row>
    <row r="233" spans="1:61">
      <c r="A233" t="s">
        <v>522</v>
      </c>
      <c r="B233" t="s">
        <v>523</v>
      </c>
      <c r="C233" t="s">
        <v>610</v>
      </c>
      <c r="D233" t="s">
        <v>611</v>
      </c>
      <c r="AF233">
        <v>5.174881273238725</v>
      </c>
      <c r="AG233">
        <v>9.3421268854721156</v>
      </c>
      <c r="AH233">
        <v>6.4625617114644598</v>
      </c>
      <c r="AI233">
        <v>8.1913713204096492</v>
      </c>
      <c r="AJ233">
        <v>6.9656812776078798</v>
      </c>
      <c r="AK233">
        <v>7.5257357201406796</v>
      </c>
      <c r="AL233">
        <v>5.7369058335739949</v>
      </c>
      <c r="AM233">
        <v>7.6514890144247047</v>
      </c>
      <c r="AN233">
        <v>5.8181818181818299</v>
      </c>
      <c r="AO233">
        <v>7.3134825933033607</v>
      </c>
      <c r="AP233">
        <v>5.6080284338985695</v>
      </c>
      <c r="AQ233">
        <v>8.6148315364728791</v>
      </c>
      <c r="AR233">
        <v>4.2907285172381551</v>
      </c>
      <c r="AS233">
        <v>2.0271403661992897</v>
      </c>
      <c r="AT233">
        <v>4.8090861001612248</v>
      </c>
      <c r="AU233">
        <v>3.5279559982502802</v>
      </c>
      <c r="AV233">
        <v>4.1727477776303497</v>
      </c>
      <c r="AW233">
        <v>4.5342137412970303</v>
      </c>
      <c r="AX233">
        <v>6.3492550654970801</v>
      </c>
      <c r="AY233">
        <v>5.0951666166316603</v>
      </c>
      <c r="AZ233">
        <v>5.5770639321962099</v>
      </c>
      <c r="BA233">
        <v>9.7765851951233795</v>
      </c>
      <c r="BB233">
        <v>3.2146957520092001</v>
      </c>
      <c r="BC233">
        <v>3.7898363479758999</v>
      </c>
      <c r="BD233">
        <v>5.4108500578449901</v>
      </c>
      <c r="BE233">
        <v>3.1720856463124401</v>
      </c>
      <c r="BF233">
        <v>2.9976940814757902</v>
      </c>
      <c r="BG233">
        <v>3.8552385534790599</v>
      </c>
      <c r="BH233">
        <v>1.3708232728399301</v>
      </c>
    </row>
    <row r="234" spans="1:61">
      <c r="A234" t="s">
        <v>524</v>
      </c>
      <c r="B234" t="s">
        <v>525</v>
      </c>
      <c r="C234" t="s">
        <v>610</v>
      </c>
      <c r="D234" t="s">
        <v>611</v>
      </c>
      <c r="AM234">
        <v>136.759392815441</v>
      </c>
      <c r="AN234">
        <v>85.384108876994702</v>
      </c>
      <c r="AO234">
        <v>38.8293013382849</v>
      </c>
      <c r="AP234">
        <v>15.9405994149432</v>
      </c>
      <c r="AQ234">
        <v>10.5771611482515</v>
      </c>
      <c r="AR234">
        <v>19.192675821889601</v>
      </c>
      <c r="AS234">
        <v>13.1808905865732</v>
      </c>
      <c r="AT234">
        <v>7.8575441439396956</v>
      </c>
      <c r="AU234">
        <v>5.6989839064236252</v>
      </c>
      <c r="AV234">
        <v>4.9506155925681945</v>
      </c>
      <c r="AW234">
        <v>6.9216578742884654</v>
      </c>
      <c r="AX234">
        <v>7.9135448611996093</v>
      </c>
      <c r="AY234">
        <v>7.2616133126046298</v>
      </c>
      <c r="AZ234">
        <v>8.4215003915679603</v>
      </c>
      <c r="BA234">
        <v>12.348772085145701</v>
      </c>
      <c r="BB234">
        <v>3.82597787661101</v>
      </c>
      <c r="BC234">
        <v>6.4195650943793403</v>
      </c>
      <c r="BD234">
        <v>7.6512336379762997</v>
      </c>
      <c r="BE234">
        <v>3.41207349081379</v>
      </c>
      <c r="BF234">
        <v>3.98535990239936</v>
      </c>
      <c r="BG234">
        <v>2.9809880730236902</v>
      </c>
      <c r="BH234">
        <v>4.00357820695098</v>
      </c>
      <c r="BI234">
        <v>1.2025564039983649</v>
      </c>
    </row>
    <row r="235" spans="1:61">
      <c r="A235" t="s">
        <v>526</v>
      </c>
      <c r="B235" t="s">
        <v>527</v>
      </c>
      <c r="C235" t="s">
        <v>610</v>
      </c>
      <c r="D235" t="s">
        <v>611</v>
      </c>
      <c r="L235">
        <v>-2.3188405806763202</v>
      </c>
      <c r="M235">
        <v>0.29673590603658601</v>
      </c>
      <c r="N235">
        <v>6.0157790927021599</v>
      </c>
      <c r="O235">
        <v>4.4806201546511604</v>
      </c>
      <c r="P235">
        <v>6.4920611363941498</v>
      </c>
      <c r="Q235">
        <v>7.7266076782347897</v>
      </c>
      <c r="R235">
        <v>3.6153149657314998</v>
      </c>
      <c r="S235">
        <v>12.8319316906202</v>
      </c>
      <c r="T235">
        <v>18.012199497667702</v>
      </c>
      <c r="U235">
        <v>11.6407308106913</v>
      </c>
      <c r="V235">
        <v>22.4570134066179</v>
      </c>
      <c r="W235">
        <v>0.442773093952809</v>
      </c>
      <c r="X235">
        <v>7.5392512077294596</v>
      </c>
      <c r="Y235">
        <v>12.3068572123795</v>
      </c>
      <c r="Z235">
        <v>19.7165023624807</v>
      </c>
      <c r="AA235">
        <v>11.1296733281826</v>
      </c>
      <c r="AB235">
        <v>9.3554650798616805</v>
      </c>
      <c r="AC235">
        <v>-3.5266287102056402</v>
      </c>
      <c r="AD235">
        <v>-1.8144143823215799</v>
      </c>
      <c r="AE235">
        <v>4.1246152636769198</v>
      </c>
      <c r="AF235">
        <v>5.4008850482588501E-2</v>
      </c>
      <c r="AG235">
        <v>-0.150910979934858</v>
      </c>
      <c r="AH235">
        <v>-0.83940311695233905</v>
      </c>
      <c r="AI235">
        <v>1.0153415053079999</v>
      </c>
      <c r="AJ235">
        <v>0.38708179787068198</v>
      </c>
      <c r="AK235">
        <v>1.3937866367594001</v>
      </c>
      <c r="AL235">
        <v>-1.00688168855038</v>
      </c>
      <c r="AM235">
        <v>39.162767379679501</v>
      </c>
      <c r="AN235">
        <v>16.433503452416399</v>
      </c>
      <c r="AO235">
        <v>4.6875000000000302</v>
      </c>
      <c r="AP235">
        <v>8.2508250825080296</v>
      </c>
      <c r="AQ235">
        <v>0.97333227823059398</v>
      </c>
      <c r="AR235">
        <v>-7.0532915360494094E-2</v>
      </c>
      <c r="AS235">
        <v>1.89004783938576</v>
      </c>
      <c r="AT235">
        <v>3.91009852216717</v>
      </c>
      <c r="AU235">
        <v>3.0740740740740602</v>
      </c>
      <c r="AV235">
        <v>-0.96298957959034404</v>
      </c>
      <c r="AW235">
        <v>0.39184384297220098</v>
      </c>
      <c r="AX235">
        <v>6.8015901698590602</v>
      </c>
      <c r="AY235">
        <v>2.2265836491607902</v>
      </c>
      <c r="AZ235">
        <v>0.959947037404836</v>
      </c>
      <c r="BA235">
        <v>8.6819672131147598</v>
      </c>
      <c r="BB235">
        <v>3.3133908045979998</v>
      </c>
      <c r="BC235">
        <v>1.8341693307879201</v>
      </c>
      <c r="BD235">
        <v>3.5722772277234198</v>
      </c>
      <c r="BE235">
        <v>2.6307739369831702</v>
      </c>
      <c r="BF235">
        <v>1.76676602086499</v>
      </c>
      <c r="BG235">
        <v>0.186716067100623</v>
      </c>
      <c r="BH235">
        <v>1.7898644994369399</v>
      </c>
      <c r="BI235">
        <v>0.85442469933592502</v>
      </c>
    </row>
    <row r="236" spans="1:61">
      <c r="A236" t="s">
        <v>528</v>
      </c>
      <c r="B236" t="s">
        <v>529</v>
      </c>
      <c r="C236" t="s">
        <v>610</v>
      </c>
      <c r="D236" t="s">
        <v>611</v>
      </c>
      <c r="E236">
        <v>-0.76586433260395004</v>
      </c>
      <c r="F236">
        <v>7.3869900771775097</v>
      </c>
      <c r="G236">
        <v>3.69609856262834</v>
      </c>
      <c r="H236">
        <v>0</v>
      </c>
      <c r="I236">
        <v>-0.79207920792078601</v>
      </c>
      <c r="J236">
        <v>0.166333998420163</v>
      </c>
      <c r="K236">
        <v>4.0352042506739396</v>
      </c>
      <c r="L236">
        <v>4.3096568235713297</v>
      </c>
      <c r="M236">
        <v>1.7903596022308299</v>
      </c>
      <c r="N236">
        <v>2.4503908598310198</v>
      </c>
      <c r="O236">
        <v>-8.8041085546572195E-2</v>
      </c>
      <c r="P236">
        <v>0.48465266537114199</v>
      </c>
      <c r="Q236">
        <v>4.8377667349741804</v>
      </c>
      <c r="R236">
        <v>15.5095497002706</v>
      </c>
      <c r="S236">
        <v>24.313559833501198</v>
      </c>
      <c r="T236">
        <v>5.3300970874986202</v>
      </c>
      <c r="U236">
        <v>4.1493055549479099</v>
      </c>
      <c r="V236">
        <v>7.6012668776902803</v>
      </c>
      <c r="W236">
        <v>7.9240898530377697</v>
      </c>
      <c r="X236">
        <v>9.8973659655991497</v>
      </c>
      <c r="Y236">
        <v>19.703500522778</v>
      </c>
      <c r="Z236">
        <v>12.6629930710219</v>
      </c>
      <c r="AA236">
        <v>5.2590799031680699</v>
      </c>
      <c r="AB236">
        <v>3.72653662124078</v>
      </c>
      <c r="AC236">
        <v>0.86489843027933899</v>
      </c>
      <c r="AD236">
        <v>2.4317312343347899</v>
      </c>
      <c r="AE236">
        <v>1.84167596806047</v>
      </c>
      <c r="AF236">
        <v>2.4664611282396498</v>
      </c>
      <c r="AG236">
        <v>3.8627307473364501</v>
      </c>
      <c r="AH236">
        <v>5.3554650798622001</v>
      </c>
      <c r="AI236">
        <v>5.8639947437581998</v>
      </c>
      <c r="AJ236">
        <v>5.7098525989139102</v>
      </c>
      <c r="AK236">
        <v>4.13914575077058</v>
      </c>
      <c r="AL236">
        <v>3.3121916842846999</v>
      </c>
      <c r="AM236">
        <v>5.0477489768076502</v>
      </c>
      <c r="AN236">
        <v>5.8181818181818299</v>
      </c>
      <c r="AO236">
        <v>5.8051055473735804</v>
      </c>
      <c r="AP236">
        <v>5.6257974712910599</v>
      </c>
      <c r="AQ236">
        <v>7.9947287502745299</v>
      </c>
      <c r="AR236">
        <v>0.28472645922307799</v>
      </c>
      <c r="AS236">
        <v>1.59196917460965</v>
      </c>
      <c r="AT236">
        <v>1.626908873141</v>
      </c>
      <c r="AU236">
        <v>0.69730897662541902</v>
      </c>
      <c r="AV236">
        <v>1.8043499463571899</v>
      </c>
      <c r="AW236">
        <v>2.7591492623107801</v>
      </c>
      <c r="AX236">
        <v>4.5403691963453303</v>
      </c>
      <c r="AY236">
        <v>4.63747436011771</v>
      </c>
      <c r="AZ236">
        <v>2.2415409528680201</v>
      </c>
      <c r="BA236">
        <v>5.4684894964984601</v>
      </c>
      <c r="BB236">
        <v>-0.84571609231679601</v>
      </c>
      <c r="BC236">
        <v>3.2475884244372999</v>
      </c>
      <c r="BD236">
        <v>3.8098204090107002</v>
      </c>
      <c r="BE236">
        <v>3.0199999999999898</v>
      </c>
      <c r="BF236">
        <v>2.1840419336051302</v>
      </c>
      <c r="BG236">
        <v>1.89037712548685</v>
      </c>
      <c r="BH236">
        <v>-0.89502144322209198</v>
      </c>
      <c r="BI236">
        <v>0.188334902790879</v>
      </c>
    </row>
    <row r="237" spans="1:61">
      <c r="A237" t="s">
        <v>530</v>
      </c>
      <c r="B237" t="s">
        <v>531</v>
      </c>
      <c r="C237" t="s">
        <v>610</v>
      </c>
      <c r="D237" t="s">
        <v>611</v>
      </c>
      <c r="AT237">
        <v>38.5918894536943</v>
      </c>
      <c r="AU237">
        <v>12.2499847824861</v>
      </c>
      <c r="AV237">
        <v>16.3034912074388</v>
      </c>
      <c r="AW237">
        <v>7.14196508380833</v>
      </c>
      <c r="AX237">
        <v>7.0919324432622899</v>
      </c>
      <c r="AY237">
        <v>10.010865186236201</v>
      </c>
      <c r="AZ237">
        <v>13.1491247097096</v>
      </c>
      <c r="BA237">
        <v>20.470521907973001</v>
      </c>
      <c r="BB237">
        <v>6.4482348114578798</v>
      </c>
      <c r="BC237">
        <v>6.4195650943793403</v>
      </c>
      <c r="BD237">
        <v>12.4315490430408</v>
      </c>
      <c r="BE237">
        <v>5.8311660103143801</v>
      </c>
      <c r="BF237">
        <v>5.0096464534495198</v>
      </c>
      <c r="BG237">
        <v>6.10442765129668</v>
      </c>
      <c r="BH237">
        <v>5.7145594964970696</v>
      </c>
      <c r="BI237">
        <v>6.0045808232214597</v>
      </c>
    </row>
    <row r="238" spans="1:61">
      <c r="A238" t="s">
        <v>532</v>
      </c>
      <c r="B238" t="s">
        <v>533</v>
      </c>
      <c r="C238" t="s">
        <v>610</v>
      </c>
      <c r="D238" t="s">
        <v>611</v>
      </c>
    </row>
    <row r="239" spans="1:61">
      <c r="A239" t="s">
        <v>534</v>
      </c>
      <c r="B239" t="s">
        <v>535</v>
      </c>
      <c r="C239" t="s">
        <v>610</v>
      </c>
      <c r="D239" t="s">
        <v>611</v>
      </c>
      <c r="E239">
        <v>3.0656959977491249</v>
      </c>
      <c r="F239">
        <v>3.1052501467592304</v>
      </c>
      <c r="G239">
        <v>2.3893500117811648</v>
      </c>
      <c r="H239">
        <v>3.006537244593015</v>
      </c>
      <c r="I239">
        <v>3.6791188489121849</v>
      </c>
      <c r="J239">
        <v>2.7459324879856002</v>
      </c>
      <c r="K239">
        <v>4.0943580499047796</v>
      </c>
      <c r="L239">
        <v>2.5766035675880699</v>
      </c>
      <c r="M239">
        <v>4.031672768206195</v>
      </c>
      <c r="N239">
        <v>2.534651490100515</v>
      </c>
      <c r="O239">
        <v>4.3039033520146548</v>
      </c>
      <c r="P239">
        <v>4.313935621080125</v>
      </c>
      <c r="Q239">
        <v>5.9696235039256447</v>
      </c>
      <c r="R239">
        <v>13.7960339945021</v>
      </c>
      <c r="S239">
        <v>23.321354265281599</v>
      </c>
      <c r="T239">
        <v>16.068278004854001</v>
      </c>
      <c r="U239">
        <v>9.9315956528129554</v>
      </c>
      <c r="V239">
        <v>11.3998565000597</v>
      </c>
      <c r="W239">
        <v>10.3556722757189</v>
      </c>
      <c r="X239">
        <v>15.225393244551402</v>
      </c>
      <c r="Y239">
        <v>19.4777291132913</v>
      </c>
      <c r="Z239">
        <v>14.96099800350385</v>
      </c>
      <c r="AA239">
        <v>9.321644764619565</v>
      </c>
      <c r="AB239">
        <v>12.448214407389049</v>
      </c>
      <c r="AC239">
        <v>12.642720657485349</v>
      </c>
      <c r="AD239">
        <v>20.507583176282701</v>
      </c>
      <c r="AE239">
        <v>16.896668054469949</v>
      </c>
      <c r="AF239">
        <v>15.712675603635651</v>
      </c>
      <c r="AG239">
        <v>15.343225267024399</v>
      </c>
      <c r="AH239">
        <v>15.84171114266505</v>
      </c>
      <c r="AI239">
        <v>23.660865774866302</v>
      </c>
      <c r="AJ239">
        <v>25.096407309349399</v>
      </c>
      <c r="AK239">
        <v>15.309273521505801</v>
      </c>
      <c r="AL239">
        <v>11.32746304773905</v>
      </c>
      <c r="AM239">
        <v>10.720563901041899</v>
      </c>
      <c r="AN239">
        <v>11.128702970708799</v>
      </c>
      <c r="AO239">
        <v>9.7996833901607392</v>
      </c>
      <c r="AP239">
        <v>7.1451116088392901</v>
      </c>
      <c r="AQ239">
        <v>6.6134607051805601</v>
      </c>
      <c r="AR239">
        <v>5.0357884136314146</v>
      </c>
      <c r="AS239">
        <v>5.3707010373520454</v>
      </c>
      <c r="AT239">
        <v>5.4219370367545352</v>
      </c>
      <c r="AU239">
        <v>5.12722861422868</v>
      </c>
      <c r="AV239">
        <v>5.4529322432720502</v>
      </c>
      <c r="AW239">
        <v>4.5602050738246493</v>
      </c>
      <c r="AX239">
        <v>4.8736967716494295</v>
      </c>
      <c r="AY239">
        <v>4.9370427559883652</v>
      </c>
      <c r="AZ239">
        <v>6.2849229485928255</v>
      </c>
      <c r="BA239">
        <v>8.6501411496914802</v>
      </c>
      <c r="BB239">
        <v>2.7526525813999601</v>
      </c>
      <c r="BC239">
        <v>3.7078164520515546</v>
      </c>
      <c r="BD239">
        <v>5.4820444812623457</v>
      </c>
      <c r="BE239">
        <v>4.1445722082997998</v>
      </c>
      <c r="BF239">
        <v>3.31144632199294</v>
      </c>
      <c r="BG239">
        <v>3.5458030161931902</v>
      </c>
      <c r="BH239">
        <v>3.14341696227428</v>
      </c>
      <c r="BI239">
        <v>3.59572224348643</v>
      </c>
    </row>
    <row r="240" spans="1:61">
      <c r="A240" t="s">
        <v>536</v>
      </c>
      <c r="B240" t="s">
        <v>537</v>
      </c>
      <c r="C240" t="s">
        <v>610</v>
      </c>
      <c r="D240" t="s">
        <v>611</v>
      </c>
      <c r="AV240">
        <v>7.16515891441838</v>
      </c>
      <c r="AW240">
        <v>3.2375139400331698</v>
      </c>
      <c r="AX240">
        <v>1.1116740038719899</v>
      </c>
      <c r="AY240">
        <v>3.93616259929866</v>
      </c>
      <c r="AZ240">
        <v>10.3009020174895</v>
      </c>
      <c r="BA240">
        <v>9.06423621948937</v>
      </c>
      <c r="BB240">
        <v>0.66968118596552695</v>
      </c>
      <c r="BC240">
        <v>6.7659768023647899</v>
      </c>
      <c r="BD240">
        <v>13.4998402385771</v>
      </c>
      <c r="BE240">
        <v>11.8003096701548</v>
      </c>
      <c r="BF240">
        <v>11.156622460969899</v>
      </c>
      <c r="BG240">
        <v>0.44354838709741801</v>
      </c>
      <c r="BH240">
        <v>0.63428342031280505</v>
      </c>
      <c r="BI240">
        <v>-1.2047231530237601</v>
      </c>
    </row>
    <row r="241" spans="1:61">
      <c r="A241" t="s">
        <v>538</v>
      </c>
      <c r="B241" t="s">
        <v>539</v>
      </c>
      <c r="C241" t="s">
        <v>610</v>
      </c>
      <c r="D241" t="s">
        <v>611</v>
      </c>
      <c r="J241">
        <v>2.8185980276130151</v>
      </c>
      <c r="K241">
        <v>2.8883003383027099</v>
      </c>
      <c r="L241">
        <v>2.4442799837301497</v>
      </c>
      <c r="M241">
        <v>0.56341979552083554</v>
      </c>
      <c r="N241">
        <v>3.50150739897505</v>
      </c>
      <c r="O241">
        <v>4.0592469302556351</v>
      </c>
      <c r="P241">
        <v>3.8756212395567999</v>
      </c>
      <c r="Q241">
        <v>3.70773884352732</v>
      </c>
      <c r="R241">
        <v>7.0718675347065503</v>
      </c>
      <c r="S241">
        <v>12.13662664495255</v>
      </c>
      <c r="T241">
        <v>9.5934364127839089</v>
      </c>
      <c r="U241">
        <v>10.78677919697615</v>
      </c>
      <c r="V241">
        <v>12.29314215705605</v>
      </c>
      <c r="W241">
        <v>10.397066566078591</v>
      </c>
      <c r="X241">
        <v>9.9043605123112393</v>
      </c>
      <c r="Y241">
        <v>11.584567341648299</v>
      </c>
      <c r="Z241">
        <v>11.846125499794899</v>
      </c>
      <c r="AA241">
        <v>10.393308076463301</v>
      </c>
      <c r="AB241">
        <v>6.1676138647937897</v>
      </c>
      <c r="AC241">
        <v>9.2295181947549807</v>
      </c>
      <c r="AD241">
        <v>7.7286389008590897</v>
      </c>
      <c r="AE241">
        <v>12.371609165130099</v>
      </c>
      <c r="AF241">
        <v>7.4412609128725604</v>
      </c>
      <c r="AG241">
        <v>6.9050980749376443</v>
      </c>
      <c r="AH241">
        <v>10.351789239783141</v>
      </c>
      <c r="AI241">
        <v>12.32179998478097</v>
      </c>
      <c r="AJ241">
        <v>14.51233162226305</v>
      </c>
      <c r="AK241">
        <v>12.3232992418242</v>
      </c>
      <c r="AL241">
        <v>12.656466391382651</v>
      </c>
      <c r="AM241">
        <v>11.741349219577895</v>
      </c>
      <c r="AN241">
        <v>11.861094154033076</v>
      </c>
      <c r="AO241">
        <v>6.8441608619980601</v>
      </c>
      <c r="AP241">
        <v>3.601161032609475</v>
      </c>
      <c r="AQ241">
        <v>3.7909243236161752</v>
      </c>
      <c r="AR241">
        <v>2.6693736905368652</v>
      </c>
      <c r="AS241">
        <v>2.289219960560045</v>
      </c>
      <c r="AT241">
        <v>2.2697572047596202</v>
      </c>
      <c r="AU241">
        <v>2.72103284850466</v>
      </c>
      <c r="AV241">
        <v>4.2689539583949401</v>
      </c>
      <c r="AW241">
        <v>3.96180030257187</v>
      </c>
      <c r="AX241">
        <v>3.4936853461953499</v>
      </c>
      <c r="AY241">
        <v>6.2517246665644599</v>
      </c>
      <c r="AZ241">
        <v>4.9659765455329099</v>
      </c>
      <c r="BA241">
        <v>12.6628528269228</v>
      </c>
      <c r="BB241">
        <v>3.2228554611729949</v>
      </c>
      <c r="BC241">
        <v>4.1936276477578946</v>
      </c>
      <c r="BD241">
        <v>5.0687139477796999</v>
      </c>
      <c r="BE241">
        <v>6.0890964159510403</v>
      </c>
      <c r="BF241">
        <v>4.8300673606855504</v>
      </c>
      <c r="BG241">
        <v>2.9039863388595899</v>
      </c>
      <c r="BH241">
        <v>2.1516289454986599</v>
      </c>
      <c r="BI241">
        <v>2.6731628752278049</v>
      </c>
    </row>
    <row r="242" spans="1:61">
      <c r="A242" t="s">
        <v>540</v>
      </c>
      <c r="B242" t="s">
        <v>541</v>
      </c>
      <c r="C242" t="s">
        <v>610</v>
      </c>
      <c r="D242" t="s">
        <v>611</v>
      </c>
      <c r="U242">
        <v>7.1095758354755896</v>
      </c>
      <c r="V242">
        <v>17.537938448461201</v>
      </c>
      <c r="W242">
        <v>9.5843791211128693</v>
      </c>
      <c r="X242">
        <v>5.4600155279502998</v>
      </c>
      <c r="Y242">
        <v>22.393388916496399</v>
      </c>
      <c r="Z242">
        <v>14.8992481203008</v>
      </c>
      <c r="AA242">
        <v>10.837870380064899</v>
      </c>
      <c r="AB242">
        <v>9.8135531178783797</v>
      </c>
      <c r="AC242">
        <v>0.10645161290321201</v>
      </c>
      <c r="AD242">
        <v>16.765000000000001</v>
      </c>
      <c r="AE242">
        <v>21.673874876889499</v>
      </c>
      <c r="AF242">
        <v>4.6859877879251801</v>
      </c>
      <c r="AG242">
        <v>9.9240233981039498</v>
      </c>
      <c r="AH242">
        <v>4.0736436479295497</v>
      </c>
      <c r="AI242">
        <v>9.7098638456262005</v>
      </c>
      <c r="AJ242">
        <v>10.5954493994795</v>
      </c>
      <c r="AK242">
        <v>7.93698012192859</v>
      </c>
      <c r="AL242">
        <v>0.96090446045923805</v>
      </c>
      <c r="AM242">
        <v>1.0129520669485901</v>
      </c>
      <c r="AN242">
        <v>1.4600063035098001</v>
      </c>
      <c r="AO242">
        <v>2.9952802399114802</v>
      </c>
      <c r="AP242">
        <v>2.1247313240803698</v>
      </c>
      <c r="AQ242">
        <v>3.2744455426045298</v>
      </c>
      <c r="AR242">
        <v>4.46435467675912</v>
      </c>
      <c r="AS242">
        <v>6.3276355141114697</v>
      </c>
      <c r="AT242">
        <v>8.2902831885032509</v>
      </c>
      <c r="AU242">
        <v>10.3590607918508</v>
      </c>
      <c r="AV242">
        <v>11.638621958073401</v>
      </c>
      <c r="AW242">
        <v>10.973405367955399</v>
      </c>
      <c r="AX242">
        <v>8.6656922113176105</v>
      </c>
      <c r="AY242">
        <v>6.1491160645657104</v>
      </c>
      <c r="AZ242">
        <v>5.8422487490138302</v>
      </c>
      <c r="BA242">
        <v>10.446987512822201</v>
      </c>
      <c r="BB242">
        <v>1.4268597207053799</v>
      </c>
      <c r="BC242">
        <v>3.53491202318471</v>
      </c>
      <c r="BD242">
        <v>6.2707534084135004</v>
      </c>
      <c r="BE242">
        <v>1.14753853706055</v>
      </c>
      <c r="BF242">
        <v>0.77562932239261695</v>
      </c>
      <c r="BG242">
        <v>2.5108763325110899</v>
      </c>
      <c r="BH242">
        <v>-1.0539983197125999</v>
      </c>
    </row>
    <row r="243" spans="1:61">
      <c r="A243" t="s">
        <v>542</v>
      </c>
      <c r="B243" t="s">
        <v>543</v>
      </c>
      <c r="C243" t="s">
        <v>610</v>
      </c>
      <c r="D243" t="s">
        <v>611</v>
      </c>
      <c r="J243">
        <v>7.0202524039140144</v>
      </c>
      <c r="K243">
        <v>9.0192162043439499</v>
      </c>
      <c r="L243">
        <v>4.5003194831612046</v>
      </c>
      <c r="M243">
        <v>2.0881371442613901</v>
      </c>
      <c r="N243">
        <v>3.6222892092760848</v>
      </c>
      <c r="O243">
        <v>5.6083984937450602</v>
      </c>
      <c r="P243">
        <v>2.8732428908879348</v>
      </c>
      <c r="Q243">
        <v>6.4055122558372952</v>
      </c>
      <c r="R243">
        <v>14.178965536257952</v>
      </c>
      <c r="S243">
        <v>23.23468644091675</v>
      </c>
      <c r="T243">
        <v>7.1059888833698901</v>
      </c>
      <c r="U243">
        <v>-0.89185852634497509</v>
      </c>
      <c r="V243">
        <v>9.1102360926384662</v>
      </c>
      <c r="W243">
        <v>7.3460912508329201</v>
      </c>
      <c r="X243">
        <v>8.2670469761756298</v>
      </c>
      <c r="Y243">
        <v>14.684502776376799</v>
      </c>
      <c r="Z243">
        <v>12.497509213893299</v>
      </c>
      <c r="AA243">
        <v>10.365090048597434</v>
      </c>
      <c r="AB243">
        <v>12.377238078270601</v>
      </c>
      <c r="AC243">
        <v>7.0328198258539203</v>
      </c>
      <c r="AD243">
        <v>5.55555555555555</v>
      </c>
      <c r="AE243">
        <v>8.7308114035087208</v>
      </c>
      <c r="AF243">
        <v>8.2579273130699349</v>
      </c>
      <c r="AG243">
        <v>9.1838895951117259</v>
      </c>
      <c r="AH243">
        <v>7.8442647374006498</v>
      </c>
      <c r="AI243">
        <v>8.9712335446121791</v>
      </c>
      <c r="AJ243">
        <v>12.280701754385801</v>
      </c>
      <c r="AK243">
        <v>11.7878192534381</v>
      </c>
      <c r="AL243">
        <v>9.9736647602919408</v>
      </c>
      <c r="AM243">
        <v>8.3492867288337305</v>
      </c>
      <c r="AN243">
        <v>9.4956253216674291</v>
      </c>
      <c r="AO243">
        <v>8.9771490750816305</v>
      </c>
      <c r="AP243">
        <v>7.1642536195707498</v>
      </c>
      <c r="AQ243">
        <v>9.3642430068322806</v>
      </c>
      <c r="AR243">
        <v>4.6917056304844102</v>
      </c>
      <c r="AS243">
        <v>4.0094339622641302</v>
      </c>
      <c r="AT243">
        <v>3.1482614459061402</v>
      </c>
      <c r="AU243">
        <v>3.3325649327190701</v>
      </c>
      <c r="AV243">
        <v>3.80586592178773</v>
      </c>
      <c r="AW243">
        <v>3.7672384796501799</v>
      </c>
      <c r="AX243">
        <v>6.9414754105745953</v>
      </c>
      <c r="AY243">
        <v>6.8427984888117397</v>
      </c>
      <c r="AZ243">
        <v>7.485835894494465</v>
      </c>
      <c r="BA243">
        <v>11.0680141612475</v>
      </c>
      <c r="BB243">
        <v>4.8922972764723447</v>
      </c>
      <c r="BC243">
        <v>7.5815297762147154</v>
      </c>
      <c r="BD243">
        <v>9.73668715926296</v>
      </c>
      <c r="BE243">
        <v>9.3833131740584399</v>
      </c>
      <c r="BF243">
        <v>7.5921446953468905</v>
      </c>
      <c r="BG243">
        <v>6.8203327392381947</v>
      </c>
      <c r="BH243">
        <v>3.5306122260350699</v>
      </c>
      <c r="BI243">
        <v>3.7278486823982502</v>
      </c>
    </row>
    <row r="244" spans="1:61">
      <c r="A244" t="s">
        <v>544</v>
      </c>
      <c r="B244" t="s">
        <v>545</v>
      </c>
      <c r="C244" t="s">
        <v>610</v>
      </c>
      <c r="D244" t="s">
        <v>611</v>
      </c>
      <c r="P244">
        <v>3.8571118187303153</v>
      </c>
      <c r="Q244">
        <v>5.7271021979424308</v>
      </c>
      <c r="R244">
        <v>9.4817424508374355</v>
      </c>
      <c r="S244">
        <v>16.601091509349398</v>
      </c>
      <c r="T244">
        <v>18.311785753990598</v>
      </c>
      <c r="U244">
        <v>11.544880651983551</v>
      </c>
      <c r="V244">
        <v>14.759636820024198</v>
      </c>
      <c r="W244">
        <v>11.01577252189335</v>
      </c>
      <c r="X244">
        <v>14.2609812306907</v>
      </c>
      <c r="Y244">
        <v>13.2415761479522</v>
      </c>
      <c r="Z244">
        <v>13.15</v>
      </c>
      <c r="AA244">
        <v>12.1399176954732</v>
      </c>
      <c r="AB244">
        <v>11.616984568147499</v>
      </c>
      <c r="AC244">
        <v>11.373322090293801</v>
      </c>
      <c r="AD244">
        <v>10.3054406698297</v>
      </c>
      <c r="AE244">
        <v>7.7700249870352103</v>
      </c>
      <c r="AF244">
        <v>8.6376731898007701</v>
      </c>
      <c r="AG244">
        <v>9.1593141335108896</v>
      </c>
      <c r="AH244">
        <v>10.294005346441736</v>
      </c>
      <c r="AI244">
        <v>11.0249259531024</v>
      </c>
      <c r="AJ244">
        <v>9.5509074131036709</v>
      </c>
      <c r="AK244">
        <v>10.0561167448842</v>
      </c>
      <c r="AL244">
        <v>9.6983965673614492</v>
      </c>
      <c r="AM244">
        <v>26.0815719947161</v>
      </c>
      <c r="AN244">
        <v>13.441769681197499</v>
      </c>
      <c r="AO244">
        <v>7.382748820792405</v>
      </c>
      <c r="AP244">
        <v>8.1690214410695994</v>
      </c>
      <c r="AQ244">
        <v>6.6613986566574503</v>
      </c>
      <c r="AR244">
        <v>4.7689622313774258</v>
      </c>
      <c r="AS244">
        <v>4.8022888690140402</v>
      </c>
      <c r="AT244">
        <v>5.1672399608333848</v>
      </c>
      <c r="AU244">
        <v>5.0328227571119104</v>
      </c>
      <c r="AV244">
        <v>6.8826583430269856</v>
      </c>
      <c r="AW244">
        <v>4.3473403808647246</v>
      </c>
      <c r="AX244">
        <v>7.1677691976561304</v>
      </c>
      <c r="AY244">
        <v>6.6952646577335697</v>
      </c>
      <c r="AZ244">
        <v>7.0809984717269403</v>
      </c>
      <c r="BA244">
        <v>10.393932117259752</v>
      </c>
      <c r="BB244">
        <v>7.3794393524085899</v>
      </c>
      <c r="BC244">
        <v>4.1169844349009601</v>
      </c>
      <c r="BD244">
        <v>5.6565580917714202</v>
      </c>
      <c r="BE244">
        <v>6.467299249986465</v>
      </c>
      <c r="BF244">
        <v>4.6336395970023201</v>
      </c>
      <c r="BG244">
        <v>4.3798400406246101</v>
      </c>
      <c r="BH244">
        <v>4.041590497504</v>
      </c>
    </row>
    <row r="245" spans="1:61">
      <c r="A245" t="s">
        <v>546</v>
      </c>
      <c r="B245" t="s">
        <v>547</v>
      </c>
      <c r="C245" t="s">
        <v>610</v>
      </c>
      <c r="D245" t="s">
        <v>611</v>
      </c>
      <c r="E245">
        <v>2.0800000000782801</v>
      </c>
      <c r="F245">
        <v>1.5227576978897901</v>
      </c>
      <c r="G245">
        <v>2.9833525633928599</v>
      </c>
      <c r="H245">
        <v>3.7612035849165202</v>
      </c>
      <c r="I245">
        <v>0.86379762440659902</v>
      </c>
      <c r="J245">
        <v>1.7816179844886399</v>
      </c>
      <c r="K245">
        <v>4.0943580499047796</v>
      </c>
      <c r="L245">
        <v>2.1362586601549198</v>
      </c>
      <c r="M245">
        <v>8.2320520069126193</v>
      </c>
      <c r="N245">
        <v>2.4352027160156</v>
      </c>
      <c r="O245">
        <v>2.52390057362665</v>
      </c>
      <c r="P245">
        <v>3.5310207632902499</v>
      </c>
      <c r="Q245">
        <v>9.3010688125330692</v>
      </c>
      <c r="R245">
        <v>14.810745481571301</v>
      </c>
      <c r="S245">
        <v>22.0249772717616</v>
      </c>
      <c r="T245">
        <v>16.9790604656894</v>
      </c>
      <c r="U245">
        <v>10.6924643577729</v>
      </c>
      <c r="V245">
        <v>11.7448635390941</v>
      </c>
      <c r="W245">
        <v>10.256586168874099</v>
      </c>
      <c r="X245">
        <v>14.722170368999199</v>
      </c>
      <c r="Y245">
        <v>17.470304279577501</v>
      </c>
      <c r="Z245">
        <v>14.3318866009392</v>
      </c>
      <c r="AA245">
        <v>11.634762943167001</v>
      </c>
      <c r="AB245">
        <v>15.174999999333</v>
      </c>
      <c r="AC245">
        <v>13.334780406632399</v>
      </c>
      <c r="AD245">
        <v>7.6225740552021604</v>
      </c>
      <c r="AE245">
        <v>7.6936765932312801</v>
      </c>
      <c r="AF245">
        <v>10.751858992074199</v>
      </c>
      <c r="AG245">
        <v>7.7584920674392297</v>
      </c>
      <c r="AH245">
        <v>11.4321318133569</v>
      </c>
      <c r="AI245">
        <v>11.0644257703081</v>
      </c>
      <c r="AJ245">
        <v>3.78310214375789</v>
      </c>
      <c r="AK245">
        <v>6.4398541919805403</v>
      </c>
      <c r="AL245">
        <v>10.8352359208523</v>
      </c>
      <c r="AM245">
        <v>8.8146940176809707</v>
      </c>
      <c r="AN245">
        <v>5.1822053951727396</v>
      </c>
      <c r="AO245">
        <v>3.4045744281961801</v>
      </c>
      <c r="AP245">
        <v>3.62607875843094</v>
      </c>
      <c r="AQ245">
        <v>5.6127090769120098</v>
      </c>
      <c r="AR245">
        <v>3.4391359088198499</v>
      </c>
      <c r="AS245">
        <v>3.5554131966688098</v>
      </c>
      <c r="AT245">
        <v>5.5366532632235099</v>
      </c>
      <c r="AU245">
        <v>4.1393950114983298</v>
      </c>
      <c r="AV245">
        <v>3.81348734499747</v>
      </c>
      <c r="AW245">
        <v>3.7224903869753501</v>
      </c>
      <c r="AX245">
        <v>6.8859441552295504</v>
      </c>
      <c r="AY245">
        <v>8.3167293926647403</v>
      </c>
      <c r="AZ245">
        <v>7.8893582231911701</v>
      </c>
      <c r="BA245">
        <v>12.0484970952261</v>
      </c>
      <c r="BB245">
        <v>6.9713706041478796</v>
      </c>
      <c r="BC245">
        <v>10.5473894947577</v>
      </c>
      <c r="BD245">
        <v>5.0993661535530599</v>
      </c>
      <c r="BE245">
        <v>9.2685802385161207</v>
      </c>
      <c r="BF245">
        <v>5.1998174046563603</v>
      </c>
      <c r="BG245">
        <v>5.6844181459564602</v>
      </c>
      <c r="BH245">
        <v>4.6581711727229402</v>
      </c>
    </row>
    <row r="246" spans="1:61">
      <c r="A246" t="s">
        <v>548</v>
      </c>
      <c r="B246" t="s">
        <v>549</v>
      </c>
      <c r="C246" t="s">
        <v>610</v>
      </c>
      <c r="D246" t="s">
        <v>611</v>
      </c>
      <c r="AC246">
        <v>8.9000000000000199</v>
      </c>
      <c r="AD246">
        <v>7.2543617998163299</v>
      </c>
      <c r="AE246">
        <v>6.1643835616438203</v>
      </c>
      <c r="AF246">
        <v>8.2258064516129199</v>
      </c>
      <c r="AG246">
        <v>7.1969696969694699</v>
      </c>
      <c r="AH246">
        <v>7.7408860396133496</v>
      </c>
      <c r="AI246">
        <v>6.5452930728242</v>
      </c>
      <c r="AJ246">
        <v>8.1937150954408597</v>
      </c>
      <c r="AK246">
        <v>5.8243451463790299</v>
      </c>
      <c r="AL246">
        <v>3.97495631916133</v>
      </c>
      <c r="AM246">
        <v>4.7332306399660897</v>
      </c>
      <c r="AN246">
        <v>6.2441502874713199</v>
      </c>
      <c r="AO246">
        <v>3.7251447269071201</v>
      </c>
      <c r="AP246">
        <v>3.6520262072307901</v>
      </c>
      <c r="AQ246">
        <v>3.1253657965585799</v>
      </c>
      <c r="AR246">
        <v>2.6901248581157802</v>
      </c>
      <c r="AS246">
        <v>2.96230794738613</v>
      </c>
      <c r="AT246">
        <v>1.9833333333333101</v>
      </c>
      <c r="AU246">
        <v>2.72103284850466</v>
      </c>
      <c r="AV246">
        <v>2.7125924747434502</v>
      </c>
      <c r="AW246">
        <v>3.6322800495663099</v>
      </c>
      <c r="AX246">
        <v>2.0177864135714798</v>
      </c>
      <c r="AY246">
        <v>4.4905135154933502</v>
      </c>
      <c r="AZ246">
        <v>3.4165466474632602</v>
      </c>
      <c r="BA246">
        <v>4.9206963249516598</v>
      </c>
      <c r="BB246">
        <v>3.52481380429233</v>
      </c>
      <c r="BC246">
        <v>4.4162689650253997</v>
      </c>
      <c r="BD246">
        <v>3.54402935290197</v>
      </c>
      <c r="BE246">
        <v>5.1381170975278998</v>
      </c>
      <c r="BF246">
        <v>5.7985446189196397</v>
      </c>
      <c r="BG246">
        <v>4.9377353026351098</v>
      </c>
      <c r="BH246">
        <v>4.8571822823239996</v>
      </c>
      <c r="BI246">
        <v>3.71101460718514</v>
      </c>
    </row>
    <row r="247" spans="1:61">
      <c r="A247" t="s">
        <v>550</v>
      </c>
      <c r="B247" t="s">
        <v>551</v>
      </c>
      <c r="C247" t="s">
        <v>610</v>
      </c>
      <c r="D247" t="s">
        <v>611</v>
      </c>
      <c r="E247">
        <v>1.3020833333502599</v>
      </c>
      <c r="F247">
        <v>0.51413881877269796</v>
      </c>
      <c r="G247">
        <v>2.94117647058822</v>
      </c>
      <c r="H247">
        <v>3.10559006211182</v>
      </c>
      <c r="I247">
        <v>1.68674698795181</v>
      </c>
      <c r="J247">
        <v>5.9241706161137397</v>
      </c>
      <c r="K247">
        <v>4.3624161062639804</v>
      </c>
      <c r="L247">
        <v>6.7524115756350804</v>
      </c>
      <c r="M247">
        <v>0.401606426710862</v>
      </c>
      <c r="N247">
        <v>7.8666666660829998</v>
      </c>
      <c r="O247">
        <v>6.9298516689191398</v>
      </c>
      <c r="P247">
        <v>15.743082147300299</v>
      </c>
      <c r="Q247">
        <v>11.666666666703099</v>
      </c>
      <c r="R247">
        <v>15.4396556544118</v>
      </c>
      <c r="S247">
        <v>15.8152147593643</v>
      </c>
      <c r="T247">
        <v>19.1997324080669</v>
      </c>
      <c r="U247">
        <v>17.362938019685199</v>
      </c>
      <c r="V247">
        <v>27.080904988085699</v>
      </c>
      <c r="W247">
        <v>45.284571966310502</v>
      </c>
      <c r="X247">
        <v>58.692027518998202</v>
      </c>
      <c r="Y247">
        <v>110.17320874841501</v>
      </c>
      <c r="Z247">
        <v>36.5754694545845</v>
      </c>
      <c r="AA247">
        <v>30.837680706116299</v>
      </c>
      <c r="AB247">
        <v>31.4044886768461</v>
      </c>
      <c r="AC247">
        <v>48.377822773898401</v>
      </c>
      <c r="AD247">
        <v>44.960206675274499</v>
      </c>
      <c r="AE247">
        <v>34.619419931602899</v>
      </c>
      <c r="AF247">
        <v>38.846213387074101</v>
      </c>
      <c r="AG247">
        <v>73.666666666666998</v>
      </c>
      <c r="AH247">
        <v>63.272552783109099</v>
      </c>
      <c r="AI247">
        <v>60.312702051372597</v>
      </c>
      <c r="AJ247">
        <v>65.969421427</v>
      </c>
      <c r="AK247">
        <v>70.072791136933404</v>
      </c>
      <c r="AL247">
        <v>66.0970825864446</v>
      </c>
      <c r="AM247">
        <v>106.26272859863199</v>
      </c>
      <c r="AN247">
        <v>88.107702567522594</v>
      </c>
      <c r="AO247">
        <v>80.346902780362697</v>
      </c>
      <c r="AP247">
        <v>85.733241596225795</v>
      </c>
      <c r="AQ247">
        <v>84.641335697086902</v>
      </c>
      <c r="AR247">
        <v>64.867479202940601</v>
      </c>
      <c r="AS247">
        <v>54.915382408928501</v>
      </c>
      <c r="AT247">
        <v>54.400184036515697</v>
      </c>
      <c r="AU247">
        <v>44.964123547998398</v>
      </c>
      <c r="AV247">
        <v>25.296367879713099</v>
      </c>
      <c r="AW247">
        <v>10.584236235391099</v>
      </c>
      <c r="AX247">
        <v>10.138404923958699</v>
      </c>
      <c r="AY247">
        <v>9.5972421228841398</v>
      </c>
      <c r="AZ247">
        <v>8.7561809097263499</v>
      </c>
      <c r="BA247">
        <v>10.4441283764885</v>
      </c>
      <c r="BB247">
        <v>6.2509766309060701</v>
      </c>
      <c r="BC247">
        <v>8.5664442055299599</v>
      </c>
      <c r="BD247">
        <v>6.4718796711507904</v>
      </c>
      <c r="BE247">
        <v>8.8915699651218301</v>
      </c>
      <c r="BF247">
        <v>7.4930903054768203</v>
      </c>
      <c r="BG247">
        <v>8.8545727136433392</v>
      </c>
      <c r="BH247">
        <v>7.6708536484587997</v>
      </c>
      <c r="BI247">
        <v>7.7751341532831999</v>
      </c>
    </row>
    <row r="248" spans="1:61">
      <c r="A248" t="s">
        <v>552</v>
      </c>
      <c r="B248" t="s">
        <v>553</v>
      </c>
      <c r="C248" t="s">
        <v>610</v>
      </c>
      <c r="D248" t="s">
        <v>611</v>
      </c>
    </row>
    <row r="249" spans="1:61">
      <c r="A249" t="s">
        <v>554</v>
      </c>
      <c r="B249" t="s">
        <v>555</v>
      </c>
      <c r="C249" t="s">
        <v>610</v>
      </c>
      <c r="D249" t="s">
        <v>611</v>
      </c>
      <c r="K249">
        <v>9.77701543927577</v>
      </c>
      <c r="L249">
        <v>12.187499998437501</v>
      </c>
      <c r="M249">
        <v>15.5988857954819</v>
      </c>
      <c r="N249">
        <v>16.415662650000002</v>
      </c>
      <c r="O249">
        <v>3.4928848641836598</v>
      </c>
      <c r="P249">
        <v>4.7750000000238604</v>
      </c>
      <c r="Q249">
        <v>7.6354092100102102</v>
      </c>
      <c r="R249">
        <v>10.396807803216999</v>
      </c>
      <c r="S249">
        <v>19.598393574214398</v>
      </c>
      <c r="T249">
        <v>26.057756884157602</v>
      </c>
      <c r="U249">
        <v>6.8593500265324803</v>
      </c>
      <c r="V249">
        <v>11.6041381030119</v>
      </c>
      <c r="W249">
        <v>6.5749999999999904</v>
      </c>
      <c r="X249">
        <v>12.9486277269528</v>
      </c>
      <c r="Y249">
        <v>30.1973001038421</v>
      </c>
      <c r="Z249">
        <v>25.650023927261099</v>
      </c>
      <c r="AA249">
        <v>28.932334645169501</v>
      </c>
      <c r="AB249">
        <v>27.0559275305238</v>
      </c>
      <c r="AC249">
        <v>36.145941505602998</v>
      </c>
      <c r="AD249">
        <v>33.282103825136602</v>
      </c>
      <c r="AE249">
        <v>32.432201580183602</v>
      </c>
      <c r="AF249">
        <v>29.949369537876098</v>
      </c>
      <c r="AG249">
        <v>31.186718284693299</v>
      </c>
      <c r="AH249">
        <v>25.849838261165701</v>
      </c>
      <c r="AI249">
        <v>35.826771653543297</v>
      </c>
      <c r="AJ249">
        <v>28.695652173913</v>
      </c>
      <c r="AK249">
        <v>21.846846846846802</v>
      </c>
      <c r="AL249">
        <v>25.2772643253235</v>
      </c>
      <c r="AM249">
        <v>34.083364072297996</v>
      </c>
      <c r="AN249">
        <v>27.427785419532299</v>
      </c>
      <c r="AO249">
        <v>20.977259643063</v>
      </c>
      <c r="AP249">
        <v>16.090654928320198</v>
      </c>
      <c r="AQ249">
        <v>12.799754047960899</v>
      </c>
      <c r="AR249">
        <v>7.8904333605887196</v>
      </c>
      <c r="AS249">
        <v>5.9239610963748497</v>
      </c>
      <c r="AT249">
        <v>5.1474680022260797</v>
      </c>
      <c r="AU249">
        <v>5.31783366118212</v>
      </c>
      <c r="AV249">
        <v>5.3035662150977503</v>
      </c>
      <c r="AW249">
        <v>4.7358014394905803</v>
      </c>
      <c r="AX249">
        <v>5.0345700926716903</v>
      </c>
      <c r="AY249">
        <v>7.2509726208254497</v>
      </c>
      <c r="AZ249">
        <v>7.0255143697477198</v>
      </c>
      <c r="BA249">
        <v>10.278393762113399</v>
      </c>
      <c r="BB249">
        <v>12.142227874298801</v>
      </c>
      <c r="BC249">
        <v>6.2001559564740498</v>
      </c>
      <c r="BD249">
        <v>12.690969469916601</v>
      </c>
      <c r="BE249">
        <v>16.0010938506332</v>
      </c>
      <c r="BF249">
        <v>7.8707236457397203</v>
      </c>
      <c r="BG249">
        <v>6.1316143298802404</v>
      </c>
      <c r="BH249">
        <v>5.5878373609362297</v>
      </c>
    </row>
    <row r="250" spans="1:61">
      <c r="A250" t="s">
        <v>556</v>
      </c>
      <c r="B250" t="s">
        <v>557</v>
      </c>
      <c r="C250" t="s">
        <v>610</v>
      </c>
      <c r="D250" t="s">
        <v>611</v>
      </c>
      <c r="Z250">
        <v>108.739648032868</v>
      </c>
      <c r="AA250">
        <v>49.274086564029503</v>
      </c>
      <c r="AB250">
        <v>24.0531561462608</v>
      </c>
      <c r="AC250">
        <v>42.725629352045097</v>
      </c>
      <c r="AD250">
        <v>157.655293088364</v>
      </c>
      <c r="AE250">
        <v>160.98471986417599</v>
      </c>
      <c r="AF250">
        <v>200.02602133749599</v>
      </c>
      <c r="AG250">
        <v>196.11882046834401</v>
      </c>
      <c r="AH250">
        <v>61.4410192575235</v>
      </c>
      <c r="AI250">
        <v>33.118650217706801</v>
      </c>
      <c r="AJ250">
        <v>28.068143100511399</v>
      </c>
      <c r="AK250">
        <v>52.442268809194303</v>
      </c>
      <c r="AL250">
        <v>1.1639826252697101</v>
      </c>
      <c r="AM250">
        <v>10.036759879217501</v>
      </c>
      <c r="AN250">
        <v>6.5501401897036997</v>
      </c>
      <c r="AO250">
        <v>7.1916466043334699</v>
      </c>
      <c r="AP250">
        <v>8.1690214410695994</v>
      </c>
      <c r="AQ250">
        <v>6.8804171998322602E-2</v>
      </c>
      <c r="AR250">
        <v>5.7773689868789297</v>
      </c>
      <c r="AS250">
        <v>3.3920215851299802</v>
      </c>
      <c r="AT250">
        <v>1.8651252408477299</v>
      </c>
      <c r="AU250">
        <v>-0.28750851176518899</v>
      </c>
      <c r="AV250">
        <v>8.6804765156688308</v>
      </c>
      <c r="AW250">
        <v>3.7212874397822699</v>
      </c>
      <c r="AX250">
        <v>8.4487264229953496</v>
      </c>
      <c r="AY250">
        <v>7.3106761356185999</v>
      </c>
      <c r="AZ250">
        <v>6.1385108328505096</v>
      </c>
      <c r="BA250">
        <v>12.050855548288601</v>
      </c>
      <c r="BB250">
        <v>13.0172561889185</v>
      </c>
      <c r="BC250">
        <v>3.9765528847817002</v>
      </c>
      <c r="BD250">
        <v>18.692904478174999</v>
      </c>
      <c r="BE250">
        <v>14.0160565636525</v>
      </c>
      <c r="BF250">
        <v>5.46440187157694</v>
      </c>
      <c r="BG250">
        <v>4.2882092632029698</v>
      </c>
      <c r="BH250">
        <v>5.2254272404832101</v>
      </c>
    </row>
    <row r="251" spans="1:61">
      <c r="A251" t="s">
        <v>558</v>
      </c>
      <c r="B251" t="s">
        <v>559</v>
      </c>
      <c r="C251" t="s">
        <v>610</v>
      </c>
      <c r="D251" t="s">
        <v>611</v>
      </c>
      <c r="AL251">
        <v>4734.9143474458397</v>
      </c>
      <c r="AM251">
        <v>891.18774813370601</v>
      </c>
      <c r="AN251">
        <v>376.74617476820902</v>
      </c>
      <c r="AO251">
        <v>80.325501455174205</v>
      </c>
      <c r="AP251">
        <v>15.9405994149432</v>
      </c>
      <c r="AQ251">
        <v>10.5771611482515</v>
      </c>
      <c r="AR251">
        <v>22.683671806134399</v>
      </c>
      <c r="AS251">
        <v>28.2030972388552</v>
      </c>
      <c r="AT251">
        <v>11.958808539045901</v>
      </c>
      <c r="AU251">
        <v>0.75742084639289398</v>
      </c>
      <c r="AV251">
        <v>5.1796778190830199</v>
      </c>
      <c r="AW251">
        <v>9.0480678605089402</v>
      </c>
      <c r="AX251">
        <v>13.569576490924799</v>
      </c>
      <c r="AY251">
        <v>9.05631659056316</v>
      </c>
      <c r="AZ251">
        <v>12.8401953942777</v>
      </c>
      <c r="BA251">
        <v>25.231910946196699</v>
      </c>
      <c r="BB251">
        <v>15.8945686900959</v>
      </c>
      <c r="BC251">
        <v>9.3785894785203201</v>
      </c>
      <c r="BD251">
        <v>7.9600945129959797</v>
      </c>
      <c r="BE251">
        <v>0.55555555555556102</v>
      </c>
      <c r="BF251">
        <v>-0.27624309392266799</v>
      </c>
      <c r="BG251">
        <v>12.188365650969599</v>
      </c>
      <c r="BH251">
        <v>48.724279835390902</v>
      </c>
      <c r="BI251">
        <v>13.895037815901</v>
      </c>
    </row>
    <row r="252" spans="1:61">
      <c r="A252" t="s">
        <v>560</v>
      </c>
      <c r="B252" t="s">
        <v>561</v>
      </c>
      <c r="C252" t="s">
        <v>610</v>
      </c>
      <c r="D252" t="s">
        <v>611</v>
      </c>
      <c r="T252">
        <v>12.9720314084084</v>
      </c>
      <c r="U252">
        <v>10.671393751374101</v>
      </c>
      <c r="V252">
        <v>11.171481210674798</v>
      </c>
      <c r="W252">
        <v>10.660247592918401</v>
      </c>
      <c r="X252">
        <v>11.7362306367885</v>
      </c>
      <c r="Y252">
        <v>19.703500522778</v>
      </c>
      <c r="Z252">
        <v>15.01204624866765</v>
      </c>
      <c r="AA252">
        <v>10.548339617846601</v>
      </c>
      <c r="AB252">
        <v>10.4771438105237</v>
      </c>
      <c r="AC252">
        <v>11.526479750778799</v>
      </c>
      <c r="AD252">
        <v>10.4822870444467</v>
      </c>
      <c r="AE252">
        <v>10.0017155606026</v>
      </c>
      <c r="AF252">
        <v>7.120869415559385</v>
      </c>
      <c r="AG252">
        <v>8.8335910721869446</v>
      </c>
      <c r="AH252">
        <v>9.3043612584313795</v>
      </c>
      <c r="AI252">
        <v>13.488088792637299</v>
      </c>
      <c r="AJ252">
        <v>15.3347732181425</v>
      </c>
      <c r="AK252">
        <v>15.192743764172301</v>
      </c>
      <c r="AL252">
        <v>14.4570346671818</v>
      </c>
      <c r="AM252">
        <v>22.706456454365252</v>
      </c>
      <c r="AN252">
        <v>12.9806869102687</v>
      </c>
      <c r="AO252">
        <v>7.2244189395394001</v>
      </c>
      <c r="AP252">
        <v>6.9374415151160154</v>
      </c>
      <c r="AQ252">
        <v>6.7360959473147553</v>
      </c>
      <c r="AR252">
        <v>4.24174671636999</v>
      </c>
      <c r="AS252">
        <v>5.1589577079980504</v>
      </c>
      <c r="AT252">
        <v>5.5456224479197846</v>
      </c>
      <c r="AU252">
        <v>6.0935249350837548</v>
      </c>
      <c r="AV252">
        <v>5.8589799161970904</v>
      </c>
      <c r="AW252">
        <v>4.6684662236988599</v>
      </c>
      <c r="AX252">
        <v>4.5403691963453303</v>
      </c>
      <c r="AY252">
        <v>4.5266871009066252</v>
      </c>
      <c r="AZ252">
        <v>5.7096563406050205</v>
      </c>
      <c r="BA252">
        <v>8.9266853837791338</v>
      </c>
      <c r="BB252">
        <v>3.2146957520092001</v>
      </c>
      <c r="BC252">
        <v>3.6800148312939802</v>
      </c>
      <c r="BD252">
        <v>5.304496493024625</v>
      </c>
      <c r="BE252">
        <v>3.9376791119352252</v>
      </c>
      <c r="BF252">
        <v>2.8165028205539002</v>
      </c>
      <c r="BG252">
        <v>2.91640641265895</v>
      </c>
      <c r="BH252">
        <v>1.3933302878027101</v>
      </c>
      <c r="BI252">
        <v>2.0676078909276399</v>
      </c>
    </row>
    <row r="253" spans="1:61" ht="13.5" customHeight="1">
      <c r="A253" t="s">
        <v>562</v>
      </c>
      <c r="B253" t="s">
        <v>563</v>
      </c>
      <c r="C253" t="s">
        <v>610</v>
      </c>
      <c r="D253" t="s">
        <v>611</v>
      </c>
      <c r="E253">
        <v>38.504037400264302</v>
      </c>
      <c r="F253">
        <v>22.747263986796099</v>
      </c>
      <c r="G253">
        <v>10.9074243811898</v>
      </c>
      <c r="H253">
        <v>21.254695717558601</v>
      </c>
      <c r="I253">
        <v>42.369415701518498</v>
      </c>
      <c r="J253">
        <v>56.556556556660503</v>
      </c>
      <c r="K253">
        <v>73.462693206108995</v>
      </c>
      <c r="L253">
        <v>89.275297285037695</v>
      </c>
      <c r="M253">
        <v>125.336991126491</v>
      </c>
      <c r="N253">
        <v>20.966666665999998</v>
      </c>
      <c r="O253">
        <v>16.306144943600501</v>
      </c>
      <c r="P253">
        <v>23.953088906172599</v>
      </c>
      <c r="Q253">
        <v>76.484923782881296</v>
      </c>
      <c r="R253">
        <v>96.9972653187059</v>
      </c>
      <c r="S253">
        <v>77.213413779200295</v>
      </c>
      <c r="T253">
        <v>81.405384006742807</v>
      </c>
      <c r="U253">
        <v>50.623049560461901</v>
      </c>
      <c r="V253">
        <v>58.196175021573403</v>
      </c>
      <c r="W253">
        <v>44.548343667239301</v>
      </c>
      <c r="X253">
        <v>66.8442861850436</v>
      </c>
      <c r="Y253">
        <v>63.475830431467401</v>
      </c>
      <c r="Z253">
        <v>34.045335860947098</v>
      </c>
      <c r="AA253">
        <v>18.992501295218101</v>
      </c>
      <c r="AB253">
        <v>49.197379650564102</v>
      </c>
      <c r="AC253">
        <v>55.304423541876297</v>
      </c>
      <c r="AD253">
        <v>72.222564428776096</v>
      </c>
      <c r="AE253">
        <v>76.3806364119542</v>
      </c>
      <c r="AF253">
        <v>63.566662432672103</v>
      </c>
      <c r="AG253">
        <v>62.191956459600299</v>
      </c>
      <c r="AH253">
        <v>80.447436728074095</v>
      </c>
      <c r="AI253">
        <v>112.525905573022</v>
      </c>
      <c r="AJ253">
        <v>101.97168320250699</v>
      </c>
      <c r="AK253">
        <v>68.459193839537804</v>
      </c>
      <c r="AL253">
        <v>54.100792442518802</v>
      </c>
      <c r="AM253">
        <v>44.736042152193498</v>
      </c>
      <c r="AN253">
        <v>42.248319798376002</v>
      </c>
      <c r="AO253">
        <v>28.342048600430498</v>
      </c>
      <c r="AP253">
        <v>19.818809318377902</v>
      </c>
      <c r="AQ253">
        <v>10.8110703055616</v>
      </c>
      <c r="AR253">
        <v>5.6586880392791103</v>
      </c>
      <c r="AS253">
        <v>4.7638247273326497</v>
      </c>
      <c r="AT253">
        <v>4.3593406521727696</v>
      </c>
      <c r="AU253">
        <v>13.9724725913514</v>
      </c>
      <c r="AV253">
        <v>19.379730174399501</v>
      </c>
      <c r="AW253">
        <v>9.1576050754098404</v>
      </c>
      <c r="AX253">
        <v>4.6992773903565102</v>
      </c>
      <c r="AY253">
        <v>6.3989034356069796</v>
      </c>
      <c r="AZ253">
        <v>8.1142140417686903</v>
      </c>
      <c r="BA253">
        <v>7.8609517286685602</v>
      </c>
      <c r="BB253">
        <v>7.09916739560036</v>
      </c>
      <c r="BC253">
        <v>6.6763868680482696</v>
      </c>
      <c r="BD253">
        <v>8.0937752017554807</v>
      </c>
      <c r="BE253">
        <v>8.0977658057360404</v>
      </c>
      <c r="BF253">
        <v>8.5751350400539597</v>
      </c>
      <c r="BG253">
        <v>8.8773533322985791</v>
      </c>
      <c r="BH253">
        <v>8.6662698707930996</v>
      </c>
      <c r="BI253">
        <v>9.6394134763510095</v>
      </c>
    </row>
    <row r="254" spans="1:61">
      <c r="A254" t="s">
        <v>564</v>
      </c>
      <c r="B254" t="s">
        <v>565</v>
      </c>
      <c r="C254" t="s">
        <v>610</v>
      </c>
      <c r="D254" t="s">
        <v>611</v>
      </c>
      <c r="E254">
        <v>1.5099294272186701</v>
      </c>
      <c r="F254">
        <v>1.07518189135525</v>
      </c>
      <c r="G254">
        <v>1.11607142858389</v>
      </c>
      <c r="H254">
        <v>1.21412803643724</v>
      </c>
      <c r="I254">
        <v>1.3086150490730599</v>
      </c>
      <c r="J254">
        <v>1.6684607099031099</v>
      </c>
      <c r="K254">
        <v>2.99100052948465</v>
      </c>
      <c r="L254">
        <v>2.7756360833665998</v>
      </c>
      <c r="M254">
        <v>4.2177210965386198</v>
      </c>
      <c r="N254">
        <v>5.4147004724049497</v>
      </c>
      <c r="O254">
        <v>5.8952959026689804</v>
      </c>
      <c r="P254">
        <v>4.2559289244295604</v>
      </c>
      <c r="Q254">
        <v>3.3056147346065901</v>
      </c>
      <c r="R254">
        <v>6.2200638637112204</v>
      </c>
      <c r="S254">
        <v>11.035260224254399</v>
      </c>
      <c r="T254">
        <v>9.1319307347029</v>
      </c>
      <c r="U254">
        <v>5.7370270830902799</v>
      </c>
      <c r="V254">
        <v>6.4864600644989299</v>
      </c>
      <c r="W254">
        <v>7.6474638513509001</v>
      </c>
      <c r="X254">
        <v>11.2660440919325</v>
      </c>
      <c r="Y254">
        <v>13.5093703292918</v>
      </c>
      <c r="Z254">
        <v>10.315533980582501</v>
      </c>
      <c r="AA254">
        <v>6.1606160616061496</v>
      </c>
      <c r="AB254">
        <v>3.2124352331606199</v>
      </c>
      <c r="AC254">
        <v>4.3172690763052399</v>
      </c>
      <c r="AD254">
        <v>3.5611164581327999</v>
      </c>
      <c r="AE254">
        <v>1.8587360594795399</v>
      </c>
      <c r="AF254">
        <v>3.7408759124087698</v>
      </c>
      <c r="AG254">
        <v>4.0090882439164499</v>
      </c>
      <c r="AH254">
        <v>4.8270030300900801</v>
      </c>
      <c r="AI254">
        <v>5.3979564399026296</v>
      </c>
      <c r="AJ254">
        <v>4.23496396453909</v>
      </c>
      <c r="AK254">
        <v>3.0288196781496701</v>
      </c>
      <c r="AL254">
        <v>2.95165696638507</v>
      </c>
      <c r="AM254">
        <v>2.60744159215482</v>
      </c>
      <c r="AN254">
        <v>2.8054196885363698</v>
      </c>
      <c r="AO254">
        <v>2.9312041999345899</v>
      </c>
      <c r="AP254">
        <v>2.3376899373076099</v>
      </c>
      <c r="AQ254">
        <v>1.55227909874323</v>
      </c>
      <c r="AR254">
        <v>2.1880271969737701</v>
      </c>
      <c r="AS254">
        <v>3.3768572714993401</v>
      </c>
      <c r="AT254">
        <v>2.82617111885425</v>
      </c>
      <c r="AU254">
        <v>1.5860316265058301</v>
      </c>
      <c r="AV254">
        <v>2.27009497336112</v>
      </c>
      <c r="AW254">
        <v>2.67723669309173</v>
      </c>
      <c r="AX254">
        <v>3.3927468454954699</v>
      </c>
      <c r="AY254">
        <v>3.2259441007040799</v>
      </c>
      <c r="AZ254">
        <v>2.8526724815013602</v>
      </c>
      <c r="BA254">
        <v>3.8391002966509999</v>
      </c>
      <c r="BB254">
        <v>-0.35554626629972103</v>
      </c>
      <c r="BC254">
        <v>1.64004344238988</v>
      </c>
      <c r="BD254">
        <v>3.1568415686222102</v>
      </c>
      <c r="BE254">
        <v>2.0693372652606001</v>
      </c>
      <c r="BF254">
        <v>1.4648326556268301</v>
      </c>
      <c r="BG254">
        <v>1.62222297740851</v>
      </c>
      <c r="BH254">
        <v>0.11862713555231701</v>
      </c>
      <c r="BI254">
        <v>1.26158320570506</v>
      </c>
    </row>
    <row r="255" spans="1:61">
      <c r="A255" t="s">
        <v>566</v>
      </c>
      <c r="B255" t="s">
        <v>567</v>
      </c>
      <c r="C255" t="s">
        <v>610</v>
      </c>
      <c r="D255" t="s">
        <v>611</v>
      </c>
    </row>
    <row r="256" spans="1:61">
      <c r="A256" t="s">
        <v>568</v>
      </c>
      <c r="B256" t="s">
        <v>569</v>
      </c>
      <c r="C256" t="s">
        <v>610</v>
      </c>
      <c r="D256" t="s">
        <v>611</v>
      </c>
      <c r="T256">
        <v>6.7977067973996697</v>
      </c>
      <c r="U256">
        <v>11.288982617587299</v>
      </c>
      <c r="V256">
        <v>10.186913204514299</v>
      </c>
      <c r="W256">
        <v>8.4295281028461293</v>
      </c>
      <c r="X256">
        <v>15.608478323570001</v>
      </c>
      <c r="Y256">
        <v>17.207475003736</v>
      </c>
      <c r="Z256">
        <v>12.735656646251501</v>
      </c>
      <c r="AA256">
        <v>7.22825662243942</v>
      </c>
      <c r="AB256">
        <v>5.4583879899024197</v>
      </c>
      <c r="AC256">
        <v>2.7019556358436501</v>
      </c>
      <c r="AD256">
        <v>2.1396851032909998</v>
      </c>
      <c r="AE256">
        <v>1.0276679841897201</v>
      </c>
      <c r="AF256">
        <v>3.3059467918622798</v>
      </c>
      <c r="AG256">
        <v>0.227229691346331</v>
      </c>
      <c r="AH256">
        <v>2.8339316077838799</v>
      </c>
      <c r="AI256">
        <v>7.6060995774389104</v>
      </c>
      <c r="AJ256">
        <v>5.4920038700133196</v>
      </c>
      <c r="AK256">
        <v>3.4635304272766501</v>
      </c>
      <c r="AL256">
        <v>4.29137553446638</v>
      </c>
      <c r="AM256">
        <v>1.00894955252253</v>
      </c>
      <c r="AN256">
        <v>1.7383728988057101</v>
      </c>
      <c r="AO256">
        <v>4.4079011384645597</v>
      </c>
      <c r="AP256">
        <v>0.44361602982329901</v>
      </c>
      <c r="AQ256">
        <v>2.1424064726838798</v>
      </c>
      <c r="AR256">
        <v>1.0135504443887799</v>
      </c>
      <c r="AS256">
        <v>0.16767963748824499</v>
      </c>
      <c r="AT256">
        <v>0.90085848586649697</v>
      </c>
      <c r="AU256">
        <v>1.85550399046684</v>
      </c>
      <c r="AV256">
        <v>0.20598170882389799</v>
      </c>
      <c r="AW256">
        <v>2.9600394671929098</v>
      </c>
      <c r="AX256">
        <v>3.7334291646698499</v>
      </c>
      <c r="AY256">
        <v>3.04861618999964</v>
      </c>
      <c r="AZ256">
        <v>6.9156923536666097</v>
      </c>
      <c r="BA256">
        <v>10.0662418245849</v>
      </c>
      <c r="BB256">
        <v>0.421539125686965</v>
      </c>
      <c r="BC256">
        <v>1.4805730108359001</v>
      </c>
      <c r="BD256">
        <v>3.1860311155243299</v>
      </c>
      <c r="BE256">
        <v>2.5984441414708401</v>
      </c>
      <c r="BF256">
        <v>0.80512780426859798</v>
      </c>
      <c r="BG256">
        <v>0.19385856079373501</v>
      </c>
      <c r="BH256">
        <v>-1.7336119495398401</v>
      </c>
    </row>
    <row r="257" spans="1:61">
      <c r="A257" t="s">
        <v>570</v>
      </c>
      <c r="B257" t="s">
        <v>571</v>
      </c>
      <c r="C257" t="s">
        <v>610</v>
      </c>
      <c r="D257" t="s">
        <v>611</v>
      </c>
      <c r="E257">
        <v>3.4239448527021001</v>
      </c>
      <c r="F257">
        <v>-2.8012701606564598</v>
      </c>
      <c r="G257">
        <v>0.98007504204943596</v>
      </c>
      <c r="H257">
        <v>1.1499407412154099</v>
      </c>
      <c r="I257">
        <v>2.0963962252202002</v>
      </c>
      <c r="J257">
        <v>1.7183622828781699</v>
      </c>
      <c r="K257">
        <v>1.76861621028261</v>
      </c>
      <c r="L257">
        <v>2.39707556778441E-2</v>
      </c>
      <c r="M257">
        <v>1.2881193457554401</v>
      </c>
      <c r="N257">
        <v>2.4399621436176302</v>
      </c>
      <c r="O257">
        <v>2.4915552732624802</v>
      </c>
      <c r="P257">
        <v>3.2422535211268699</v>
      </c>
      <c r="Q257">
        <v>2.8212054241358802</v>
      </c>
      <c r="R257">
        <v>4.1263102029984298</v>
      </c>
      <c r="S257">
        <v>8.2874617737003007</v>
      </c>
      <c r="T257">
        <v>10.244281276475601</v>
      </c>
      <c r="U257">
        <v>7.6016650656420204</v>
      </c>
      <c r="V257">
        <v>7.8026425425544401</v>
      </c>
      <c r="W257">
        <v>7.1145954102947098</v>
      </c>
      <c r="X257">
        <v>12.354608710591901</v>
      </c>
      <c r="Y257">
        <v>21.541072848492099</v>
      </c>
      <c r="Z257">
        <v>16.0499729501907</v>
      </c>
      <c r="AA257">
        <v>9.6606678230702006</v>
      </c>
      <c r="AB257">
        <v>6.3380490553726601</v>
      </c>
      <c r="AC257">
        <v>11.572860303824401</v>
      </c>
      <c r="AD257">
        <v>11.3823848012673</v>
      </c>
      <c r="AE257">
        <v>11.543353033589799</v>
      </c>
      <c r="AF257">
        <v>28.13547954393</v>
      </c>
      <c r="AG257">
        <v>29.468725464538402</v>
      </c>
      <c r="AH257">
        <v>84.4633110976349</v>
      </c>
      <c r="AI257">
        <v>40.655752076621198</v>
      </c>
      <c r="AJ257">
        <v>34.205400688720403</v>
      </c>
      <c r="AK257">
        <v>31.422633491622999</v>
      </c>
      <c r="AL257">
        <v>38.121615294232299</v>
      </c>
      <c r="AM257">
        <v>60.821010080335</v>
      </c>
      <c r="AN257">
        <v>59.919104019345099</v>
      </c>
      <c r="AO257">
        <v>99.877142238946107</v>
      </c>
      <c r="AP257">
        <v>50.039069887817703</v>
      </c>
      <c r="AQ257">
        <v>35.7820152822163</v>
      </c>
      <c r="AR257">
        <v>23.569890345331999</v>
      </c>
      <c r="AS257">
        <v>16.204807310290199</v>
      </c>
      <c r="AT257">
        <v>12.5347237061409</v>
      </c>
      <c r="AU257">
        <v>22.432781406653501</v>
      </c>
      <c r="AV257">
        <v>31.0896739973325</v>
      </c>
      <c r="AW257">
        <v>21.747669301027098</v>
      </c>
      <c r="AX257">
        <v>15.9546308713812</v>
      </c>
      <c r="AY257">
        <v>13.6626456363018</v>
      </c>
      <c r="AZ257">
        <v>18.698645347546101</v>
      </c>
      <c r="BA257">
        <v>31.440598690365199</v>
      </c>
      <c r="BB257">
        <v>27.080941446613199</v>
      </c>
      <c r="BC257">
        <v>28.187464709203901</v>
      </c>
      <c r="BD257">
        <v>26.090212316095901</v>
      </c>
      <c r="BE257">
        <v>21.068995633187601</v>
      </c>
      <c r="BF257">
        <v>40.639427516159003</v>
      </c>
      <c r="BG257">
        <v>62.168649979482801</v>
      </c>
      <c r="BH257">
        <v>109.68105160612799</v>
      </c>
    </row>
    <row r="258" spans="1:61">
      <c r="A258" t="s">
        <v>572</v>
      </c>
      <c r="B258" t="s">
        <v>573</v>
      </c>
      <c r="C258" t="s">
        <v>610</v>
      </c>
      <c r="D258" t="s">
        <v>611</v>
      </c>
    </row>
    <row r="259" spans="1:61">
      <c r="A259" t="s">
        <v>574</v>
      </c>
      <c r="B259" t="s">
        <v>575</v>
      </c>
      <c r="C259" t="s">
        <v>610</v>
      </c>
      <c r="D259" t="s">
        <v>611</v>
      </c>
    </row>
    <row r="260" spans="1:61">
      <c r="A260" t="s">
        <v>576</v>
      </c>
      <c r="B260" t="s">
        <v>577</v>
      </c>
      <c r="C260" t="s">
        <v>610</v>
      </c>
      <c r="D260" t="s">
        <v>611</v>
      </c>
      <c r="AO260">
        <v>5.6750000000000096</v>
      </c>
      <c r="AP260">
        <v>3.2095260626136799</v>
      </c>
      <c r="AQ260">
        <v>7.2661980440097702</v>
      </c>
      <c r="AR260">
        <v>4.1171023577171901</v>
      </c>
      <c r="AS260">
        <v>-1.71033727851105</v>
      </c>
      <c r="AT260">
        <v>-0.43154451172821601</v>
      </c>
      <c r="AU260">
        <v>3.8308283816847601</v>
      </c>
      <c r="AV260">
        <v>3.2198899531281602</v>
      </c>
      <c r="AW260">
        <v>7.7591312931885499</v>
      </c>
      <c r="AX260">
        <v>8.2814217662147502</v>
      </c>
      <c r="AY260">
        <v>7.3857868020304496</v>
      </c>
      <c r="AZ260">
        <v>8.3037894902699101</v>
      </c>
      <c r="BA260">
        <v>23.116316287190301</v>
      </c>
      <c r="BB260">
        <v>7.0545584990910504</v>
      </c>
      <c r="BC260">
        <v>8.8616003609539309</v>
      </c>
      <c r="BD260">
        <v>18.6774771205401</v>
      </c>
      <c r="BE260">
        <v>9.0942160785740302</v>
      </c>
      <c r="BF260">
        <v>6.5922558981653596</v>
      </c>
      <c r="BG260">
        <v>4.0858999407279502</v>
      </c>
      <c r="BH260">
        <v>0.87860371417447503</v>
      </c>
    </row>
    <row r="261" spans="1:61">
      <c r="A261" t="s">
        <v>578</v>
      </c>
      <c r="B261" t="s">
        <v>579</v>
      </c>
      <c r="C261" t="s">
        <v>610</v>
      </c>
      <c r="D261" t="s">
        <v>611</v>
      </c>
      <c r="V261">
        <v>5.7365094798250098</v>
      </c>
      <c r="W261">
        <v>6.4137931034482696</v>
      </c>
      <c r="X261">
        <v>4.1693670339166102</v>
      </c>
      <c r="Y261">
        <v>11.2401493156367</v>
      </c>
      <c r="Z261">
        <v>26.8456375838926</v>
      </c>
      <c r="AA261">
        <v>6.67254556143447</v>
      </c>
      <c r="AB261">
        <v>1.6533480297602601</v>
      </c>
      <c r="AC261">
        <v>5.5164001084304699</v>
      </c>
      <c r="AD261">
        <v>1.0661528580603701</v>
      </c>
      <c r="AE261">
        <v>4.7661413319776296</v>
      </c>
      <c r="AF261">
        <v>16.039395005276099</v>
      </c>
      <c r="AG261">
        <v>8.7602303728402795</v>
      </c>
      <c r="AH261">
        <v>7.7480490523968699</v>
      </c>
      <c r="AI261">
        <v>4.7594412829798296</v>
      </c>
      <c r="AJ261">
        <v>6.4691358024691299</v>
      </c>
      <c r="AK261">
        <v>4.0584415584415501</v>
      </c>
      <c r="AL261">
        <v>3.5658569199911101</v>
      </c>
      <c r="AM261">
        <v>2.3025607919087299</v>
      </c>
      <c r="AN261">
        <v>2.2297013041649101</v>
      </c>
      <c r="AO261">
        <v>0.90634441087612505</v>
      </c>
      <c r="AP261">
        <v>2.83070223189987</v>
      </c>
      <c r="AQ261">
        <v>3.2821598729486299</v>
      </c>
      <c r="AR261">
        <v>1.9989748846745401</v>
      </c>
      <c r="AS261">
        <v>2.4623115577889298</v>
      </c>
      <c r="AT261">
        <v>3.6537518391368402</v>
      </c>
      <c r="AU261">
        <v>1.96356754199196</v>
      </c>
      <c r="AV261">
        <v>3.01624129930395</v>
      </c>
      <c r="AW261">
        <v>1.41891891891891</v>
      </c>
      <c r="AX261">
        <v>1.19920053297802</v>
      </c>
      <c r="AY261">
        <v>2.0408163265306301</v>
      </c>
      <c r="AZ261">
        <v>3.9569892473118302</v>
      </c>
      <c r="BA261">
        <v>4.8272858916011501</v>
      </c>
      <c r="BB261">
        <v>4.2505009619424401</v>
      </c>
      <c r="BC261">
        <v>2.8092932589572999</v>
      </c>
      <c r="BD261">
        <v>0.86268290754874499</v>
      </c>
      <c r="BE261">
        <v>1.36363636363637</v>
      </c>
      <c r="BF261">
        <v>1.44614331766527</v>
      </c>
      <c r="BG261">
        <v>0.79886383809695505</v>
      </c>
      <c r="BH261">
        <v>2.4656569214511999</v>
      </c>
    </row>
    <row r="262" spans="1:61">
      <c r="A262" t="s">
        <v>580</v>
      </c>
      <c r="B262" t="s">
        <v>581</v>
      </c>
      <c r="C262" t="s">
        <v>610</v>
      </c>
      <c r="D262" t="s">
        <v>611</v>
      </c>
      <c r="V262">
        <v>11.36979840352835</v>
      </c>
      <c r="W262">
        <v>8.8553459121409208</v>
      </c>
      <c r="Y262">
        <v>13.98394395297</v>
      </c>
      <c r="Z262">
        <v>12.737687380380301</v>
      </c>
      <c r="AA262">
        <v>10.527807297298301</v>
      </c>
      <c r="AB262">
        <v>9.4075067483623904</v>
      </c>
      <c r="AC262">
        <v>8.4172737831207094</v>
      </c>
      <c r="AD262">
        <v>7.3046437878973656</v>
      </c>
      <c r="AE262">
        <v>6.1643835616438203</v>
      </c>
      <c r="AF262">
        <v>6.6524480496269698</v>
      </c>
      <c r="AG262">
        <v>7.3630268827424548</v>
      </c>
      <c r="AH262">
        <v>7.5461647727273302</v>
      </c>
      <c r="AI262">
        <v>8.4514624080387399</v>
      </c>
      <c r="AJ262">
        <v>9.3000000000000007</v>
      </c>
      <c r="AK262">
        <v>7.7139216835659603</v>
      </c>
      <c r="AL262">
        <v>8.0166355738755293</v>
      </c>
      <c r="AM262">
        <v>10.29898688021045</v>
      </c>
      <c r="AN262">
        <v>9.2708333333333499</v>
      </c>
      <c r="AO262">
        <v>6.9500859703213695</v>
      </c>
      <c r="AP262">
        <v>5.5902593965060801</v>
      </c>
      <c r="AQ262">
        <v>5.1102441331205899</v>
      </c>
      <c r="AR262">
        <v>3.2247499215306199</v>
      </c>
      <c r="AS262">
        <v>3.63309964190243</v>
      </c>
      <c r="AT262">
        <v>3.9949048806028049</v>
      </c>
      <c r="AU262">
        <v>3.0740740740740602</v>
      </c>
      <c r="AV262">
        <v>3.2968074697420899</v>
      </c>
      <c r="AW262">
        <v>3.6624732009222698</v>
      </c>
      <c r="AX262">
        <v>4.2463533225283703</v>
      </c>
      <c r="AY262">
        <v>4.4869223599947299</v>
      </c>
      <c r="AZ262">
        <v>5.3448675049697059</v>
      </c>
      <c r="BA262">
        <v>8.9499533535339406</v>
      </c>
      <c r="BB262">
        <v>3.0436184794000098</v>
      </c>
      <c r="BC262">
        <v>3.5131003746865197</v>
      </c>
      <c r="BD262">
        <v>5.0004726344645896</v>
      </c>
      <c r="BE262">
        <v>3.8521603331595502</v>
      </c>
      <c r="BF262">
        <v>2.7843838485261401</v>
      </c>
      <c r="BG262">
        <v>2.7619540825134301</v>
      </c>
      <c r="BH262">
        <v>1.59459601483193</v>
      </c>
      <c r="BI262">
        <v>1.61416607245249</v>
      </c>
    </row>
    <row r="263" spans="1:61">
      <c r="A263" t="s">
        <v>582</v>
      </c>
      <c r="B263" t="s">
        <v>583</v>
      </c>
      <c r="C263" t="s">
        <v>610</v>
      </c>
      <c r="D263" t="s">
        <v>611</v>
      </c>
      <c r="G263">
        <v>2.6548672566371798</v>
      </c>
      <c r="H263">
        <v>0.68965517241380103</v>
      </c>
      <c r="I263">
        <v>5.3082191780821999</v>
      </c>
      <c r="J263">
        <v>2.1138211382113701</v>
      </c>
      <c r="K263">
        <v>2.8662420382165701</v>
      </c>
      <c r="L263">
        <v>-0.51599587203283004</v>
      </c>
      <c r="M263">
        <v>1.71161825726141</v>
      </c>
      <c r="N263">
        <v>4.1305456399795997</v>
      </c>
      <c r="O263">
        <v>2.7424094025461101</v>
      </c>
      <c r="P263">
        <v>4.7664442326028702</v>
      </c>
      <c r="Q263">
        <v>7.5068243858052801</v>
      </c>
      <c r="R263">
        <v>11.7642429959868</v>
      </c>
      <c r="S263">
        <v>24.987678659561301</v>
      </c>
      <c r="T263">
        <v>8.7877422263187608</v>
      </c>
      <c r="U263">
        <v>4.9036868269104597</v>
      </c>
      <c r="V263">
        <v>14.6107902659428</v>
      </c>
      <c r="W263">
        <v>2.0586588570209101</v>
      </c>
      <c r="X263">
        <v>11.1195509980493</v>
      </c>
      <c r="Y263">
        <v>33.0472428985004</v>
      </c>
      <c r="Z263">
        <v>20.5066244471295</v>
      </c>
      <c r="AA263">
        <v>18.296224589118399</v>
      </c>
      <c r="AB263">
        <v>16.460135608993401</v>
      </c>
      <c r="AC263">
        <v>11.8600682594716</v>
      </c>
      <c r="AD263">
        <v>9.0905011888748994</v>
      </c>
      <c r="AE263">
        <v>5.7335581790202896</v>
      </c>
      <c r="AF263">
        <v>4.5668494963680599</v>
      </c>
      <c r="AG263">
        <v>8.5078680108629996</v>
      </c>
      <c r="AH263">
        <v>6.4625617114644598</v>
      </c>
      <c r="AI263">
        <v>15.238463272469501</v>
      </c>
      <c r="AJ263">
        <v>-1.8191979879837801</v>
      </c>
      <c r="AK263">
        <v>9.0311379290716793</v>
      </c>
      <c r="AL263">
        <v>1.71509123658858</v>
      </c>
      <c r="AM263">
        <v>12.0803818909763</v>
      </c>
      <c r="AN263">
        <v>-2.90352865746156</v>
      </c>
      <c r="AO263">
        <v>5.3746197203029196</v>
      </c>
      <c r="AP263">
        <v>6.8618235531086302</v>
      </c>
      <c r="AQ263">
        <v>2.21883468834654</v>
      </c>
      <c r="AR263">
        <v>0.26512013256039302</v>
      </c>
      <c r="AS263">
        <v>0.96678235002478496</v>
      </c>
      <c r="AT263">
        <v>3.8382846386771399</v>
      </c>
      <c r="AU263">
        <v>8.0503144654088192</v>
      </c>
      <c r="AV263">
        <v>0.11583011583011101</v>
      </c>
      <c r="AW263">
        <v>16.3131507905901</v>
      </c>
      <c r="AX263">
        <v>1.8567639257294299</v>
      </c>
      <c r="AY263">
        <v>3.70008680555559</v>
      </c>
      <c r="AZ263">
        <v>5.5770639321962099</v>
      </c>
      <c r="BA263">
        <v>11.5659068384539</v>
      </c>
      <c r="BB263">
        <v>6.3249533623524004</v>
      </c>
      <c r="BC263">
        <v>0.77700726877798398</v>
      </c>
      <c r="BD263">
        <v>5.1981429282042599</v>
      </c>
      <c r="BE263">
        <v>2.0490188352109402</v>
      </c>
      <c r="BF263">
        <v>0.61008572090572299</v>
      </c>
      <c r="BG263">
        <v>-0.40681608842522698</v>
      </c>
      <c r="BH263">
        <v>0.71674758944963901</v>
      </c>
      <c r="BI263">
        <v>1.30385728001265</v>
      </c>
    </row>
    <row r="264" spans="1:61">
      <c r="A264" t="s">
        <v>584</v>
      </c>
      <c r="B264" t="s">
        <v>585</v>
      </c>
      <c r="C264" t="s">
        <v>610</v>
      </c>
      <c r="D264" t="s">
        <v>611</v>
      </c>
    </row>
    <row r="265" spans="1:61">
      <c r="A265" t="s">
        <v>586</v>
      </c>
      <c r="B265" t="s">
        <v>587</v>
      </c>
      <c r="C265" t="s">
        <v>610</v>
      </c>
      <c r="D265" t="s">
        <v>611</v>
      </c>
      <c r="AJ265">
        <v>36</v>
      </c>
      <c r="AK265">
        <v>29.411764705882302</v>
      </c>
      <c r="AL265">
        <v>35.752298016448997</v>
      </c>
      <c r="AM265">
        <v>49.394155381325703</v>
      </c>
      <c r="AN265">
        <v>55.081106870229</v>
      </c>
      <c r="AO265">
        <v>30.733733271804301</v>
      </c>
      <c r="AP265">
        <v>2.1767266737263302</v>
      </c>
      <c r="AQ265">
        <v>5.9765085214186797</v>
      </c>
      <c r="AR265">
        <v>8.6602194936433801</v>
      </c>
      <c r="AS265">
        <v>4.5900000000000096</v>
      </c>
      <c r="AT265">
        <v>11.9115912929853</v>
      </c>
      <c r="AU265">
        <v>12.2385339389711</v>
      </c>
      <c r="AV265">
        <v>10.832360702324101</v>
      </c>
      <c r="AW265">
        <v>12.5150951495207</v>
      </c>
      <c r="AX265">
        <v>11.8112639374949</v>
      </c>
      <c r="AY265">
        <v>10.844798691425799</v>
      </c>
      <c r="AZ265">
        <v>7.90511778988727</v>
      </c>
      <c r="BA265">
        <v>18.976257431807699</v>
      </c>
      <c r="BB265">
        <v>5.4077609807752998</v>
      </c>
      <c r="BC265">
        <v>11.1748338605043</v>
      </c>
      <c r="BD265">
        <v>19.543561713115199</v>
      </c>
      <c r="BE265">
        <v>9.8853871448478898</v>
      </c>
      <c r="BF265">
        <v>10.9684421500199</v>
      </c>
      <c r="BG265">
        <v>8.1047258362390693</v>
      </c>
    </row>
    <row r="266" spans="1:61">
      <c r="A266" t="s">
        <v>588</v>
      </c>
      <c r="B266" t="s">
        <v>589</v>
      </c>
      <c r="C266" t="s">
        <v>610</v>
      </c>
      <c r="D266" t="s">
        <v>611</v>
      </c>
      <c r="E266">
        <v>1.3257890942539099</v>
      </c>
      <c r="F266">
        <v>2.1023513139695802</v>
      </c>
      <c r="G266">
        <v>1.2462747222974899</v>
      </c>
      <c r="H266">
        <v>1.33797163500133</v>
      </c>
      <c r="I266">
        <v>2.5349881172431998</v>
      </c>
      <c r="J266">
        <v>4.0690187998969796</v>
      </c>
      <c r="K266">
        <v>3.4892353377876901</v>
      </c>
      <c r="L266">
        <v>3.53897656623624</v>
      </c>
      <c r="M266">
        <v>1.9861431870669799</v>
      </c>
      <c r="N266">
        <v>3.2382246376811601</v>
      </c>
      <c r="O266">
        <v>4.0579074358411802</v>
      </c>
      <c r="P266">
        <v>5.7124789207420097</v>
      </c>
      <c r="Q266">
        <v>6.4606181455633003</v>
      </c>
      <c r="R266">
        <v>9.5898108259973807</v>
      </c>
      <c r="S266">
        <v>11.6390360622116</v>
      </c>
      <c r="T266">
        <v>12.5229638701776</v>
      </c>
      <c r="U266">
        <v>11.0204081632653</v>
      </c>
      <c r="V266">
        <v>11.151960784313699</v>
      </c>
      <c r="W266">
        <v>11.135611907387</v>
      </c>
      <c r="X266">
        <v>13.2936507936508</v>
      </c>
      <c r="Y266">
        <v>13.6602451838879</v>
      </c>
      <c r="Z266">
        <v>15.254237288135601</v>
      </c>
      <c r="AA266">
        <v>14.639037433155099</v>
      </c>
      <c r="AB266">
        <v>12.303206997084599</v>
      </c>
      <c r="AC266">
        <v>11.526479750778799</v>
      </c>
      <c r="AD266">
        <v>16.294227188081901</v>
      </c>
      <c r="AE266">
        <v>18.654923939151299</v>
      </c>
      <c r="AF266">
        <v>16.160593792172801</v>
      </c>
      <c r="AG266">
        <v>12.7795527156549</v>
      </c>
      <c r="AH266">
        <v>14.7308781869688</v>
      </c>
      <c r="AI266">
        <v>14.320987654321</v>
      </c>
      <c r="AJ266">
        <v>15.3347732181425</v>
      </c>
      <c r="AK266">
        <v>13.874702076949299</v>
      </c>
      <c r="AL266">
        <v>9.7174465540439598</v>
      </c>
      <c r="AM266">
        <v>8.9385474860335208</v>
      </c>
      <c r="AN266">
        <v>8.6804252657911203</v>
      </c>
      <c r="AO266">
        <v>7.3541259063183402</v>
      </c>
      <c r="AP266">
        <v>8.5977701543739098</v>
      </c>
      <c r="AQ266">
        <v>6.8805528134254699</v>
      </c>
      <c r="AR266">
        <v>5.1814907176503304</v>
      </c>
      <c r="AS266">
        <v>5.3389532841587704</v>
      </c>
      <c r="AT266">
        <v>5.7019006335444899</v>
      </c>
      <c r="AU266">
        <v>9.1640378548895907</v>
      </c>
      <c r="AV266">
        <v>5.8589799161970904</v>
      </c>
      <c r="AW266">
        <v>1.38538183307172</v>
      </c>
      <c r="AX266">
        <v>3.3992999461497</v>
      </c>
      <c r="AY266">
        <v>4.6416248942126401</v>
      </c>
      <c r="AZ266">
        <v>7.0984198083862102</v>
      </c>
      <c r="BA266">
        <v>11.5364507696776</v>
      </c>
      <c r="BB266">
        <v>7.13</v>
      </c>
      <c r="BC266">
        <v>4.25741598502022</v>
      </c>
      <c r="BD266">
        <v>5.0004726344645896</v>
      </c>
      <c r="BE266">
        <v>5.6535830032408603</v>
      </c>
      <c r="BF266">
        <v>5.75153374233129</v>
      </c>
      <c r="BG266">
        <v>6.0671984529852603</v>
      </c>
      <c r="BH266">
        <v>4.5882710422360899</v>
      </c>
      <c r="BI266">
        <v>6.3262638001168199</v>
      </c>
    </row>
    <row r="267" spans="1:61">
      <c r="A267" t="s">
        <v>590</v>
      </c>
      <c r="B267" t="s">
        <v>591</v>
      </c>
      <c r="C267" t="s">
        <v>610</v>
      </c>
      <c r="D267" t="s">
        <v>611</v>
      </c>
      <c r="AE267">
        <v>55.828220858895698</v>
      </c>
      <c r="AF267">
        <v>47.0472440944882</v>
      </c>
      <c r="AG267">
        <v>51.004016064257002</v>
      </c>
      <c r="AH267">
        <v>123.404255319149</v>
      </c>
      <c r="AI267">
        <v>107.02380952381</v>
      </c>
      <c r="AJ267">
        <v>97.642323174238101</v>
      </c>
      <c r="AK267">
        <v>165.706527009989</v>
      </c>
      <c r="AL267">
        <v>183.31204146439401</v>
      </c>
      <c r="AM267">
        <v>54.601321841301697</v>
      </c>
      <c r="AN267">
        <v>34.929587416666699</v>
      </c>
      <c r="AO267">
        <v>43.073097998288098</v>
      </c>
      <c r="AP267">
        <v>24.4187215689415</v>
      </c>
      <c r="AQ267">
        <v>24.458456351665099</v>
      </c>
      <c r="AR267">
        <v>26.787696679002799</v>
      </c>
      <c r="AS267">
        <v>26.030411788812302</v>
      </c>
      <c r="AT267">
        <v>21.393782179254998</v>
      </c>
      <c r="AU267">
        <v>22.2333446430947</v>
      </c>
      <c r="AV267">
        <v>21.401578390199301</v>
      </c>
      <c r="AW267">
        <v>17.967789108728699</v>
      </c>
      <c r="AX267">
        <v>18.324439701174001</v>
      </c>
      <c r="AY267">
        <v>9.0195724722648194</v>
      </c>
      <c r="AZ267">
        <v>10.6573496000153</v>
      </c>
      <c r="BA267">
        <v>12.445579346319301</v>
      </c>
      <c r="BB267">
        <v>13.3952546325895</v>
      </c>
      <c r="BC267">
        <v>8.5017613336526292</v>
      </c>
      <c r="BD267">
        <v>6.4293968107233601</v>
      </c>
      <c r="BE267">
        <v>6.5758997075766503</v>
      </c>
      <c r="BF267">
        <v>6.9776760549034602</v>
      </c>
      <c r="BG267">
        <v>7.8119544170391597</v>
      </c>
      <c r="BH267">
        <v>10.100694853374399</v>
      </c>
    </row>
    <row r="268" spans="1:61">
      <c r="A268" t="s">
        <v>592</v>
      </c>
      <c r="B268" t="s">
        <v>593</v>
      </c>
      <c r="C268" t="s">
        <v>610</v>
      </c>
      <c r="D268" t="s">
        <v>611</v>
      </c>
      <c r="J268">
        <v>2.50000000000002</v>
      </c>
      <c r="K268">
        <v>3.1219512195122001</v>
      </c>
      <c r="L268">
        <v>2.36518448438978</v>
      </c>
      <c r="M268">
        <v>1.3863216266173699</v>
      </c>
      <c r="N268">
        <v>0.36463081039198703</v>
      </c>
      <c r="O268">
        <v>2.0890099909363098</v>
      </c>
      <c r="P268">
        <v>3.0249110320553698</v>
      </c>
      <c r="Q268">
        <v>2.8497409326671099</v>
      </c>
      <c r="R268">
        <v>3.1066330814702399</v>
      </c>
      <c r="S268">
        <v>6.5960912052654503</v>
      </c>
      <c r="T268">
        <v>10.0076394202445</v>
      </c>
      <c r="U268">
        <v>10.9500805152979</v>
      </c>
      <c r="V268">
        <v>10.3047895500726</v>
      </c>
      <c r="W268">
        <v>5.6578947368421098</v>
      </c>
      <c r="X268">
        <v>18.150684931506799</v>
      </c>
      <c r="Y268">
        <v>5.4018445322793101</v>
      </c>
      <c r="Z268">
        <v>13.15</v>
      </c>
      <c r="AA268">
        <v>10.634850492929701</v>
      </c>
      <c r="AB268">
        <v>23.119424843537399</v>
      </c>
      <c r="AC268">
        <v>20.151392268332899</v>
      </c>
      <c r="AD268">
        <v>8.4915849159245607</v>
      </c>
      <c r="AE268">
        <v>14.3307478537475</v>
      </c>
      <c r="AF268">
        <v>12.469162676035999</v>
      </c>
      <c r="AG268">
        <v>7.4223412147995003</v>
      </c>
      <c r="AH268">
        <v>12.8821091826317</v>
      </c>
      <c r="AI268">
        <v>17.3627367525003</v>
      </c>
      <c r="AJ268">
        <v>23.341666666666999</v>
      </c>
      <c r="AK268">
        <v>42.064725356394497</v>
      </c>
      <c r="AL268">
        <v>27.588338802492199</v>
      </c>
      <c r="AM268">
        <v>22.264052482480899</v>
      </c>
      <c r="AN268">
        <v>22.5938233590438</v>
      </c>
      <c r="AO268">
        <v>21.433900328260201</v>
      </c>
      <c r="AP268">
        <v>18.7360488214455</v>
      </c>
      <c r="AQ268">
        <v>31.8195929630905</v>
      </c>
      <c r="AR268">
        <v>58.519671852307503</v>
      </c>
      <c r="AS268">
        <v>55.866452065536201</v>
      </c>
      <c r="AT268">
        <v>76.707265409870203</v>
      </c>
      <c r="AU268">
        <v>140.05999675693201</v>
      </c>
      <c r="AV268">
        <v>431.699821000371</v>
      </c>
      <c r="AW268">
        <v>282.38021736506801</v>
      </c>
      <c r="AX268">
        <v>302.116996270671</v>
      </c>
      <c r="AY268">
        <v>1096.6776332639899</v>
      </c>
      <c r="AZ268">
        <v>24411.030809260399</v>
      </c>
      <c r="BC268">
        <v>3.03447888394063</v>
      </c>
      <c r="BD268">
        <v>3.27750941199713</v>
      </c>
      <c r="BE268">
        <v>3.9222353386130302</v>
      </c>
      <c r="BF268">
        <v>1.6316220189025199</v>
      </c>
      <c r="BG268">
        <v>-0.21728617098670699</v>
      </c>
      <c r="BH268">
        <v>-2.3987099587599001</v>
      </c>
      <c r="BI268">
        <v>-1.5597890797754499</v>
      </c>
    </row>
  </sheetData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V125"/>
  <sheetViews>
    <sheetView workbookViewId="0">
      <selection sqref="A1:BE1"/>
    </sheetView>
  </sheetViews>
  <sheetFormatPr defaultColWidth="12.140625" defaultRowHeight="20.25"/>
  <cols>
    <col min="1" max="1" width="17.42578125" style="62" customWidth="1"/>
    <col min="2" max="2" width="10.42578125" style="62" customWidth="1"/>
    <col min="3" max="3" width="10.5703125" style="62" customWidth="1"/>
    <col min="4" max="4" width="24.140625" style="62" customWidth="1"/>
    <col min="5" max="5" width="4.85546875" style="62" customWidth="1"/>
    <col min="6" max="6" width="8.28515625" style="62" customWidth="1"/>
    <col min="7" max="7" width="4.42578125" style="62" customWidth="1"/>
    <col min="8" max="8" width="16.42578125" style="62" bestFit="1" customWidth="1"/>
    <col min="9" max="9" width="11.28515625" style="62" customWidth="1"/>
    <col min="10" max="10" width="2.42578125" style="62" customWidth="1"/>
    <col min="11" max="11" width="7.140625" style="62" customWidth="1"/>
    <col min="12" max="12" width="16.42578125" style="62" bestFit="1" customWidth="1"/>
    <col min="13" max="13" width="8.5703125" style="62" customWidth="1"/>
    <col min="14" max="14" width="4.42578125" style="62" customWidth="1"/>
    <col min="15" max="15" width="2.140625" style="62" customWidth="1"/>
    <col min="16" max="16" width="16.42578125" style="62" bestFit="1" customWidth="1"/>
    <col min="17" max="17" width="5.42578125" style="62" customWidth="1"/>
    <col min="18" max="18" width="5.5703125" style="62" customWidth="1"/>
    <col min="19" max="19" width="3" style="62" customWidth="1"/>
    <col min="20" max="20" width="19.28515625" style="62" customWidth="1"/>
    <col min="21" max="21" width="5.85546875" style="62" customWidth="1"/>
    <col min="22" max="22" width="7.140625" style="62" customWidth="1"/>
    <col min="23" max="23" width="4.7109375" style="62" customWidth="1"/>
    <col min="24" max="24" width="16.42578125" style="62" bestFit="1" customWidth="1"/>
    <col min="25" max="25" width="8" style="62" customWidth="1"/>
    <col min="26" max="26" width="3.5703125" style="62" customWidth="1"/>
    <col min="27" max="27" width="6.140625" style="62" customWidth="1"/>
    <col min="28" max="28" width="16.42578125" style="62" bestFit="1" customWidth="1"/>
    <col min="29" max="29" width="10.140625" style="62" customWidth="1"/>
    <col min="30" max="30" width="2.85546875" style="62" customWidth="1"/>
    <col min="31" max="31" width="3.42578125" style="62" customWidth="1"/>
    <col min="32" max="32" width="16.42578125" style="62" bestFit="1" customWidth="1"/>
    <col min="33" max="33" width="2.7109375" style="62" customWidth="1"/>
    <col min="34" max="34" width="3.85546875" style="62" customWidth="1"/>
    <col min="35" max="35" width="5.28515625" style="62" customWidth="1"/>
    <col min="36" max="36" width="16.42578125" style="62" bestFit="1" customWidth="1"/>
    <col min="37" max="37" width="7.140625" style="62" customWidth="1"/>
    <col min="38" max="38" width="4.140625" style="62" customWidth="1"/>
    <col min="39" max="39" width="6.28515625" style="62" customWidth="1"/>
    <col min="40" max="40" width="16.42578125" style="62" bestFit="1" customWidth="1"/>
    <col min="41" max="41" width="7.42578125" style="62" customWidth="1"/>
    <col min="42" max="42" width="4.7109375" style="62" customWidth="1"/>
    <col min="43" max="43" width="5.42578125" style="62" customWidth="1"/>
    <col min="44" max="44" width="16.42578125" style="62" bestFit="1" customWidth="1"/>
    <col min="45" max="45" width="8.85546875" style="62" customWidth="1"/>
    <col min="46" max="46" width="2.140625" style="62" customWidth="1"/>
    <col min="47" max="47" width="7.5703125" style="62" customWidth="1"/>
    <col min="48" max="48" width="16.42578125" style="62" bestFit="1" customWidth="1"/>
    <col min="49" max="49" width="9.7109375" style="62" customWidth="1"/>
    <col min="50" max="50" width="4.140625" style="62" customWidth="1"/>
    <col min="51" max="51" width="2.140625" style="62" customWidth="1"/>
    <col min="52" max="52" width="16.42578125" style="62" bestFit="1" customWidth="1"/>
    <col min="53" max="53" width="6.85546875" style="62" customWidth="1"/>
    <col min="54" max="54" width="4.140625" style="62" customWidth="1"/>
    <col min="55" max="55" width="5.5703125" style="62" customWidth="1"/>
    <col min="56" max="56" width="16.42578125" style="62" bestFit="1" customWidth="1"/>
    <col min="57" max="57" width="8.5703125" style="62" customWidth="1"/>
    <col min="58" max="59" width="12.140625" style="62"/>
    <col min="60" max="60" width="7.42578125" style="62" customWidth="1"/>
    <col min="61" max="61" width="12.140625" style="62"/>
    <col min="62" max="62" width="1.5703125" style="62" customWidth="1"/>
    <col min="63" max="64" width="1" style="62" customWidth="1"/>
    <col min="65" max="65" width="0.85546875" style="62" customWidth="1"/>
    <col min="66" max="66" width="12.140625" style="62"/>
    <col min="67" max="70" width="1" style="62" customWidth="1"/>
    <col min="71" max="71" width="12.140625" style="62"/>
    <col min="72" max="72" width="0.85546875" style="62" customWidth="1"/>
    <col min="73" max="73" width="0.28515625" style="62" customWidth="1"/>
    <col min="74" max="74" width="1" style="62" customWidth="1"/>
    <col min="75" max="75" width="0.5703125" style="62" customWidth="1"/>
    <col min="76" max="76" width="12.140625" style="62"/>
    <col min="77" max="79" width="1" style="62" customWidth="1"/>
    <col min="80" max="80" width="1.140625" style="62" customWidth="1"/>
    <col min="81" max="81" width="9.42578125" style="62" customWidth="1"/>
    <col min="82" max="82" width="1.7109375" style="62" customWidth="1"/>
    <col min="83" max="83" width="0.5703125" style="62" customWidth="1"/>
    <col min="84" max="85" width="1.42578125" style="62" customWidth="1"/>
    <col min="86" max="86" width="8.5703125" style="62" customWidth="1"/>
    <col min="87" max="87" width="1.28515625" style="62" customWidth="1"/>
    <col min="88" max="88" width="1.42578125" style="62" customWidth="1"/>
    <col min="89" max="89" width="1.5703125" style="62" customWidth="1"/>
    <col min="90" max="90" width="1.7109375" style="62" customWidth="1"/>
    <col min="91" max="91" width="12.140625" style="62"/>
    <col min="92" max="93" width="1.28515625" style="62" customWidth="1"/>
    <col min="94" max="94" width="0.85546875" style="62" customWidth="1"/>
    <col min="95" max="95" width="1.42578125" style="62" customWidth="1"/>
    <col min="96" max="96" width="12.140625" style="62"/>
    <col min="97" max="97" width="1.28515625" style="62" customWidth="1"/>
    <col min="98" max="99" width="1.5703125" style="62" customWidth="1"/>
    <col min="100" max="100" width="1.28515625" style="62" customWidth="1"/>
    <col min="101" max="101" width="12.140625" style="62"/>
    <col min="102" max="103" width="0.85546875" style="62" customWidth="1"/>
    <col min="104" max="104" width="1" style="62" customWidth="1"/>
    <col min="105" max="105" width="1.28515625" style="62" customWidth="1"/>
    <col min="106" max="106" width="12.140625" style="62"/>
    <col min="107" max="107" width="1.28515625" style="62" customWidth="1"/>
    <col min="108" max="108" width="0.140625" style="62" customWidth="1"/>
    <col min="109" max="109" width="0.5703125" style="62" customWidth="1"/>
    <col min="110" max="110" width="1.140625" style="62" customWidth="1"/>
    <col min="111" max="111" width="12.140625" style="62"/>
    <col min="112" max="112" width="1" style="62" customWidth="1"/>
    <col min="113" max="113" width="1.140625" style="62" customWidth="1"/>
    <col min="114" max="114" width="0.85546875" style="62" customWidth="1"/>
    <col min="115" max="115" width="1" style="62" customWidth="1"/>
    <col min="116" max="116" width="12.140625" style="62"/>
    <col min="117" max="117" width="1" style="62" customWidth="1"/>
    <col min="118" max="118" width="0.85546875" style="62" customWidth="1"/>
    <col min="119" max="119" width="1.140625" style="62" customWidth="1"/>
    <col min="120" max="120" width="0.85546875" style="62" customWidth="1"/>
    <col min="121" max="121" width="12.140625" style="62"/>
    <col min="122" max="123" width="1" style="62" customWidth="1"/>
    <col min="124" max="124" width="0.5703125" style="62" customWidth="1"/>
    <col min="125" max="125" width="1.42578125" style="62" customWidth="1"/>
    <col min="126" max="205" width="12.140625" style="62"/>
    <col min="206" max="207" width="2.5703125" style="62" customWidth="1"/>
    <col min="208" max="256" width="12.140625" style="62"/>
    <col min="257" max="257" width="17.42578125" style="62" customWidth="1"/>
    <col min="258" max="258" width="10.42578125" style="62" customWidth="1"/>
    <col min="259" max="259" width="10.5703125" style="62" customWidth="1"/>
    <col min="260" max="260" width="24.140625" style="62" customWidth="1"/>
    <col min="261" max="261" width="4.85546875" style="62" customWidth="1"/>
    <col min="262" max="262" width="8.28515625" style="62" customWidth="1"/>
    <col min="263" max="263" width="4.42578125" style="62" customWidth="1"/>
    <col min="264" max="264" width="16.42578125" style="62" bestFit="1" customWidth="1"/>
    <col min="265" max="265" width="11.28515625" style="62" customWidth="1"/>
    <col min="266" max="266" width="2.42578125" style="62" customWidth="1"/>
    <col min="267" max="267" width="7.140625" style="62" customWidth="1"/>
    <col min="268" max="268" width="16.42578125" style="62" bestFit="1" customWidth="1"/>
    <col min="269" max="269" width="8.5703125" style="62" customWidth="1"/>
    <col min="270" max="270" width="4.42578125" style="62" customWidth="1"/>
    <col min="271" max="271" width="2.140625" style="62" customWidth="1"/>
    <col min="272" max="272" width="16.42578125" style="62" bestFit="1" customWidth="1"/>
    <col min="273" max="273" width="5.42578125" style="62" customWidth="1"/>
    <col min="274" max="274" width="5.5703125" style="62" customWidth="1"/>
    <col min="275" max="275" width="3" style="62" customWidth="1"/>
    <col min="276" max="276" width="19.28515625" style="62" customWidth="1"/>
    <col min="277" max="277" width="5.85546875" style="62" customWidth="1"/>
    <col min="278" max="278" width="7.140625" style="62" customWidth="1"/>
    <col min="279" max="279" width="4.7109375" style="62" customWidth="1"/>
    <col min="280" max="280" width="16.42578125" style="62" bestFit="1" customWidth="1"/>
    <col min="281" max="281" width="8" style="62" customWidth="1"/>
    <col min="282" max="282" width="3.5703125" style="62" customWidth="1"/>
    <col min="283" max="283" width="6.140625" style="62" customWidth="1"/>
    <col min="284" max="284" width="16.42578125" style="62" bestFit="1" customWidth="1"/>
    <col min="285" max="285" width="10.140625" style="62" customWidth="1"/>
    <col min="286" max="286" width="2.85546875" style="62" customWidth="1"/>
    <col min="287" max="287" width="3.42578125" style="62" customWidth="1"/>
    <col min="288" max="288" width="16.42578125" style="62" bestFit="1" customWidth="1"/>
    <col min="289" max="289" width="2.7109375" style="62" customWidth="1"/>
    <col min="290" max="290" width="3.85546875" style="62" customWidth="1"/>
    <col min="291" max="291" width="5.28515625" style="62" customWidth="1"/>
    <col min="292" max="292" width="16.42578125" style="62" bestFit="1" customWidth="1"/>
    <col min="293" max="293" width="7.140625" style="62" customWidth="1"/>
    <col min="294" max="294" width="4.140625" style="62" customWidth="1"/>
    <col min="295" max="295" width="6.28515625" style="62" customWidth="1"/>
    <col min="296" max="296" width="16.42578125" style="62" bestFit="1" customWidth="1"/>
    <col min="297" max="297" width="7.42578125" style="62" customWidth="1"/>
    <col min="298" max="298" width="4.7109375" style="62" customWidth="1"/>
    <col min="299" max="299" width="5.42578125" style="62" customWidth="1"/>
    <col min="300" max="300" width="16.42578125" style="62" bestFit="1" customWidth="1"/>
    <col min="301" max="301" width="8.85546875" style="62" customWidth="1"/>
    <col min="302" max="302" width="2.140625" style="62" customWidth="1"/>
    <col min="303" max="303" width="7.5703125" style="62" customWidth="1"/>
    <col min="304" max="304" width="16.42578125" style="62" bestFit="1" customWidth="1"/>
    <col min="305" max="305" width="9.7109375" style="62" customWidth="1"/>
    <col min="306" max="306" width="4.140625" style="62" customWidth="1"/>
    <col min="307" max="307" width="2.140625" style="62" customWidth="1"/>
    <col min="308" max="308" width="16.42578125" style="62" bestFit="1" customWidth="1"/>
    <col min="309" max="309" width="6.85546875" style="62" customWidth="1"/>
    <col min="310" max="310" width="4.140625" style="62" customWidth="1"/>
    <col min="311" max="311" width="5.5703125" style="62" customWidth="1"/>
    <col min="312" max="312" width="16.42578125" style="62" bestFit="1" customWidth="1"/>
    <col min="313" max="313" width="8.5703125" style="62" customWidth="1"/>
    <col min="314" max="315" width="12.140625" style="62"/>
    <col min="316" max="316" width="7.42578125" style="62" customWidth="1"/>
    <col min="317" max="317" width="12.140625" style="62"/>
    <col min="318" max="318" width="1.5703125" style="62" customWidth="1"/>
    <col min="319" max="320" width="1" style="62" customWidth="1"/>
    <col min="321" max="321" width="0.85546875" style="62" customWidth="1"/>
    <col min="322" max="322" width="12.140625" style="62"/>
    <col min="323" max="326" width="1" style="62" customWidth="1"/>
    <col min="327" max="327" width="12.140625" style="62"/>
    <col min="328" max="328" width="0.85546875" style="62" customWidth="1"/>
    <col min="329" max="329" width="0.28515625" style="62" customWidth="1"/>
    <col min="330" max="330" width="1" style="62" customWidth="1"/>
    <col min="331" max="331" width="0.5703125" style="62" customWidth="1"/>
    <col min="332" max="332" width="12.140625" style="62"/>
    <col min="333" max="335" width="1" style="62" customWidth="1"/>
    <col min="336" max="336" width="1.140625" style="62" customWidth="1"/>
    <col min="337" max="337" width="9.42578125" style="62" customWidth="1"/>
    <col min="338" max="338" width="1.7109375" style="62" customWidth="1"/>
    <col min="339" max="339" width="0.5703125" style="62" customWidth="1"/>
    <col min="340" max="341" width="1.42578125" style="62" customWidth="1"/>
    <col min="342" max="342" width="8.5703125" style="62" customWidth="1"/>
    <col min="343" max="343" width="1.28515625" style="62" customWidth="1"/>
    <col min="344" max="344" width="1.42578125" style="62" customWidth="1"/>
    <col min="345" max="345" width="1.5703125" style="62" customWidth="1"/>
    <col min="346" max="346" width="1.7109375" style="62" customWidth="1"/>
    <col min="347" max="347" width="12.140625" style="62"/>
    <col min="348" max="349" width="1.28515625" style="62" customWidth="1"/>
    <col min="350" max="350" width="0.85546875" style="62" customWidth="1"/>
    <col min="351" max="351" width="1.42578125" style="62" customWidth="1"/>
    <col min="352" max="352" width="12.140625" style="62"/>
    <col min="353" max="353" width="1.28515625" style="62" customWidth="1"/>
    <col min="354" max="355" width="1.5703125" style="62" customWidth="1"/>
    <col min="356" max="356" width="1.28515625" style="62" customWidth="1"/>
    <col min="357" max="357" width="12.140625" style="62"/>
    <col min="358" max="359" width="0.85546875" style="62" customWidth="1"/>
    <col min="360" max="360" width="1" style="62" customWidth="1"/>
    <col min="361" max="361" width="1.28515625" style="62" customWidth="1"/>
    <col min="362" max="362" width="12.140625" style="62"/>
    <col min="363" max="363" width="1.28515625" style="62" customWidth="1"/>
    <col min="364" max="364" width="0.140625" style="62" customWidth="1"/>
    <col min="365" max="365" width="0.5703125" style="62" customWidth="1"/>
    <col min="366" max="366" width="1.140625" style="62" customWidth="1"/>
    <col min="367" max="367" width="12.140625" style="62"/>
    <col min="368" max="368" width="1" style="62" customWidth="1"/>
    <col min="369" max="369" width="1.140625" style="62" customWidth="1"/>
    <col min="370" max="370" width="0.85546875" style="62" customWidth="1"/>
    <col min="371" max="371" width="1" style="62" customWidth="1"/>
    <col min="372" max="372" width="12.140625" style="62"/>
    <col min="373" max="373" width="1" style="62" customWidth="1"/>
    <col min="374" max="374" width="0.85546875" style="62" customWidth="1"/>
    <col min="375" max="375" width="1.140625" style="62" customWidth="1"/>
    <col min="376" max="376" width="0.85546875" style="62" customWidth="1"/>
    <col min="377" max="377" width="12.140625" style="62"/>
    <col min="378" max="379" width="1" style="62" customWidth="1"/>
    <col min="380" max="380" width="0.5703125" style="62" customWidth="1"/>
    <col min="381" max="381" width="1.42578125" style="62" customWidth="1"/>
    <col min="382" max="461" width="12.140625" style="62"/>
    <col min="462" max="463" width="2.5703125" style="62" customWidth="1"/>
    <col min="464" max="512" width="12.140625" style="62"/>
    <col min="513" max="513" width="17.42578125" style="62" customWidth="1"/>
    <col min="514" max="514" width="10.42578125" style="62" customWidth="1"/>
    <col min="515" max="515" width="10.5703125" style="62" customWidth="1"/>
    <col min="516" max="516" width="24.140625" style="62" customWidth="1"/>
    <col min="517" max="517" width="4.85546875" style="62" customWidth="1"/>
    <col min="518" max="518" width="8.28515625" style="62" customWidth="1"/>
    <col min="519" max="519" width="4.42578125" style="62" customWidth="1"/>
    <col min="520" max="520" width="16.42578125" style="62" bestFit="1" customWidth="1"/>
    <col min="521" max="521" width="11.28515625" style="62" customWidth="1"/>
    <col min="522" max="522" width="2.42578125" style="62" customWidth="1"/>
    <col min="523" max="523" width="7.140625" style="62" customWidth="1"/>
    <col min="524" max="524" width="16.42578125" style="62" bestFit="1" customWidth="1"/>
    <col min="525" max="525" width="8.5703125" style="62" customWidth="1"/>
    <col min="526" max="526" width="4.42578125" style="62" customWidth="1"/>
    <col min="527" max="527" width="2.140625" style="62" customWidth="1"/>
    <col min="528" max="528" width="16.42578125" style="62" bestFit="1" customWidth="1"/>
    <col min="529" max="529" width="5.42578125" style="62" customWidth="1"/>
    <col min="530" max="530" width="5.5703125" style="62" customWidth="1"/>
    <col min="531" max="531" width="3" style="62" customWidth="1"/>
    <col min="532" max="532" width="19.28515625" style="62" customWidth="1"/>
    <col min="533" max="533" width="5.85546875" style="62" customWidth="1"/>
    <col min="534" max="534" width="7.140625" style="62" customWidth="1"/>
    <col min="535" max="535" width="4.7109375" style="62" customWidth="1"/>
    <col min="536" max="536" width="16.42578125" style="62" bestFit="1" customWidth="1"/>
    <col min="537" max="537" width="8" style="62" customWidth="1"/>
    <col min="538" max="538" width="3.5703125" style="62" customWidth="1"/>
    <col min="539" max="539" width="6.140625" style="62" customWidth="1"/>
    <col min="540" max="540" width="16.42578125" style="62" bestFit="1" customWidth="1"/>
    <col min="541" max="541" width="10.140625" style="62" customWidth="1"/>
    <col min="542" max="542" width="2.85546875" style="62" customWidth="1"/>
    <col min="543" max="543" width="3.42578125" style="62" customWidth="1"/>
    <col min="544" max="544" width="16.42578125" style="62" bestFit="1" customWidth="1"/>
    <col min="545" max="545" width="2.7109375" style="62" customWidth="1"/>
    <col min="546" max="546" width="3.85546875" style="62" customWidth="1"/>
    <col min="547" max="547" width="5.28515625" style="62" customWidth="1"/>
    <col min="548" max="548" width="16.42578125" style="62" bestFit="1" customWidth="1"/>
    <col min="549" max="549" width="7.140625" style="62" customWidth="1"/>
    <col min="550" max="550" width="4.140625" style="62" customWidth="1"/>
    <col min="551" max="551" width="6.28515625" style="62" customWidth="1"/>
    <col min="552" max="552" width="16.42578125" style="62" bestFit="1" customWidth="1"/>
    <col min="553" max="553" width="7.42578125" style="62" customWidth="1"/>
    <col min="554" max="554" width="4.7109375" style="62" customWidth="1"/>
    <col min="555" max="555" width="5.42578125" style="62" customWidth="1"/>
    <col min="556" max="556" width="16.42578125" style="62" bestFit="1" customWidth="1"/>
    <col min="557" max="557" width="8.85546875" style="62" customWidth="1"/>
    <col min="558" max="558" width="2.140625" style="62" customWidth="1"/>
    <col min="559" max="559" width="7.5703125" style="62" customWidth="1"/>
    <col min="560" max="560" width="16.42578125" style="62" bestFit="1" customWidth="1"/>
    <col min="561" max="561" width="9.7109375" style="62" customWidth="1"/>
    <col min="562" max="562" width="4.140625" style="62" customWidth="1"/>
    <col min="563" max="563" width="2.140625" style="62" customWidth="1"/>
    <col min="564" max="564" width="16.42578125" style="62" bestFit="1" customWidth="1"/>
    <col min="565" max="565" width="6.85546875" style="62" customWidth="1"/>
    <col min="566" max="566" width="4.140625" style="62" customWidth="1"/>
    <col min="567" max="567" width="5.5703125" style="62" customWidth="1"/>
    <col min="568" max="568" width="16.42578125" style="62" bestFit="1" customWidth="1"/>
    <col min="569" max="569" width="8.5703125" style="62" customWidth="1"/>
    <col min="570" max="571" width="12.140625" style="62"/>
    <col min="572" max="572" width="7.42578125" style="62" customWidth="1"/>
    <col min="573" max="573" width="12.140625" style="62"/>
    <col min="574" max="574" width="1.5703125" style="62" customWidth="1"/>
    <col min="575" max="576" width="1" style="62" customWidth="1"/>
    <col min="577" max="577" width="0.85546875" style="62" customWidth="1"/>
    <col min="578" max="578" width="12.140625" style="62"/>
    <col min="579" max="582" width="1" style="62" customWidth="1"/>
    <col min="583" max="583" width="12.140625" style="62"/>
    <col min="584" max="584" width="0.85546875" style="62" customWidth="1"/>
    <col min="585" max="585" width="0.28515625" style="62" customWidth="1"/>
    <col min="586" max="586" width="1" style="62" customWidth="1"/>
    <col min="587" max="587" width="0.5703125" style="62" customWidth="1"/>
    <col min="588" max="588" width="12.140625" style="62"/>
    <col min="589" max="591" width="1" style="62" customWidth="1"/>
    <col min="592" max="592" width="1.140625" style="62" customWidth="1"/>
    <col min="593" max="593" width="9.42578125" style="62" customWidth="1"/>
    <col min="594" max="594" width="1.7109375" style="62" customWidth="1"/>
    <col min="595" max="595" width="0.5703125" style="62" customWidth="1"/>
    <col min="596" max="597" width="1.42578125" style="62" customWidth="1"/>
    <col min="598" max="598" width="8.5703125" style="62" customWidth="1"/>
    <col min="599" max="599" width="1.28515625" style="62" customWidth="1"/>
    <col min="600" max="600" width="1.42578125" style="62" customWidth="1"/>
    <col min="601" max="601" width="1.5703125" style="62" customWidth="1"/>
    <col min="602" max="602" width="1.7109375" style="62" customWidth="1"/>
    <col min="603" max="603" width="12.140625" style="62"/>
    <col min="604" max="605" width="1.28515625" style="62" customWidth="1"/>
    <col min="606" max="606" width="0.85546875" style="62" customWidth="1"/>
    <col min="607" max="607" width="1.42578125" style="62" customWidth="1"/>
    <col min="608" max="608" width="12.140625" style="62"/>
    <col min="609" max="609" width="1.28515625" style="62" customWidth="1"/>
    <col min="610" max="611" width="1.5703125" style="62" customWidth="1"/>
    <col min="612" max="612" width="1.28515625" style="62" customWidth="1"/>
    <col min="613" max="613" width="12.140625" style="62"/>
    <col min="614" max="615" width="0.85546875" style="62" customWidth="1"/>
    <col min="616" max="616" width="1" style="62" customWidth="1"/>
    <col min="617" max="617" width="1.28515625" style="62" customWidth="1"/>
    <col min="618" max="618" width="12.140625" style="62"/>
    <col min="619" max="619" width="1.28515625" style="62" customWidth="1"/>
    <col min="620" max="620" width="0.140625" style="62" customWidth="1"/>
    <col min="621" max="621" width="0.5703125" style="62" customWidth="1"/>
    <col min="622" max="622" width="1.140625" style="62" customWidth="1"/>
    <col min="623" max="623" width="12.140625" style="62"/>
    <col min="624" max="624" width="1" style="62" customWidth="1"/>
    <col min="625" max="625" width="1.140625" style="62" customWidth="1"/>
    <col min="626" max="626" width="0.85546875" style="62" customWidth="1"/>
    <col min="627" max="627" width="1" style="62" customWidth="1"/>
    <col min="628" max="628" width="12.140625" style="62"/>
    <col min="629" max="629" width="1" style="62" customWidth="1"/>
    <col min="630" max="630" width="0.85546875" style="62" customWidth="1"/>
    <col min="631" max="631" width="1.140625" style="62" customWidth="1"/>
    <col min="632" max="632" width="0.85546875" style="62" customWidth="1"/>
    <col min="633" max="633" width="12.140625" style="62"/>
    <col min="634" max="635" width="1" style="62" customWidth="1"/>
    <col min="636" max="636" width="0.5703125" style="62" customWidth="1"/>
    <col min="637" max="637" width="1.42578125" style="62" customWidth="1"/>
    <col min="638" max="717" width="12.140625" style="62"/>
    <col min="718" max="719" width="2.5703125" style="62" customWidth="1"/>
    <col min="720" max="768" width="12.140625" style="62"/>
    <col min="769" max="769" width="17.42578125" style="62" customWidth="1"/>
    <col min="770" max="770" width="10.42578125" style="62" customWidth="1"/>
    <col min="771" max="771" width="10.5703125" style="62" customWidth="1"/>
    <col min="772" max="772" width="24.140625" style="62" customWidth="1"/>
    <col min="773" max="773" width="4.85546875" style="62" customWidth="1"/>
    <col min="774" max="774" width="8.28515625" style="62" customWidth="1"/>
    <col min="775" max="775" width="4.42578125" style="62" customWidth="1"/>
    <col min="776" max="776" width="16.42578125" style="62" bestFit="1" customWidth="1"/>
    <col min="777" max="777" width="11.28515625" style="62" customWidth="1"/>
    <col min="778" max="778" width="2.42578125" style="62" customWidth="1"/>
    <col min="779" max="779" width="7.140625" style="62" customWidth="1"/>
    <col min="780" max="780" width="16.42578125" style="62" bestFit="1" customWidth="1"/>
    <col min="781" max="781" width="8.5703125" style="62" customWidth="1"/>
    <col min="782" max="782" width="4.42578125" style="62" customWidth="1"/>
    <col min="783" max="783" width="2.140625" style="62" customWidth="1"/>
    <col min="784" max="784" width="16.42578125" style="62" bestFit="1" customWidth="1"/>
    <col min="785" max="785" width="5.42578125" style="62" customWidth="1"/>
    <col min="786" max="786" width="5.5703125" style="62" customWidth="1"/>
    <col min="787" max="787" width="3" style="62" customWidth="1"/>
    <col min="788" max="788" width="19.28515625" style="62" customWidth="1"/>
    <col min="789" max="789" width="5.85546875" style="62" customWidth="1"/>
    <col min="790" max="790" width="7.140625" style="62" customWidth="1"/>
    <col min="791" max="791" width="4.7109375" style="62" customWidth="1"/>
    <col min="792" max="792" width="16.42578125" style="62" bestFit="1" customWidth="1"/>
    <col min="793" max="793" width="8" style="62" customWidth="1"/>
    <col min="794" max="794" width="3.5703125" style="62" customWidth="1"/>
    <col min="795" max="795" width="6.140625" style="62" customWidth="1"/>
    <col min="796" max="796" width="16.42578125" style="62" bestFit="1" customWidth="1"/>
    <col min="797" max="797" width="10.140625" style="62" customWidth="1"/>
    <col min="798" max="798" width="2.85546875" style="62" customWidth="1"/>
    <col min="799" max="799" width="3.42578125" style="62" customWidth="1"/>
    <col min="800" max="800" width="16.42578125" style="62" bestFit="1" customWidth="1"/>
    <col min="801" max="801" width="2.7109375" style="62" customWidth="1"/>
    <col min="802" max="802" width="3.85546875" style="62" customWidth="1"/>
    <col min="803" max="803" width="5.28515625" style="62" customWidth="1"/>
    <col min="804" max="804" width="16.42578125" style="62" bestFit="1" customWidth="1"/>
    <col min="805" max="805" width="7.140625" style="62" customWidth="1"/>
    <col min="806" max="806" width="4.140625" style="62" customWidth="1"/>
    <col min="807" max="807" width="6.28515625" style="62" customWidth="1"/>
    <col min="808" max="808" width="16.42578125" style="62" bestFit="1" customWidth="1"/>
    <col min="809" max="809" width="7.42578125" style="62" customWidth="1"/>
    <col min="810" max="810" width="4.7109375" style="62" customWidth="1"/>
    <col min="811" max="811" width="5.42578125" style="62" customWidth="1"/>
    <col min="812" max="812" width="16.42578125" style="62" bestFit="1" customWidth="1"/>
    <col min="813" max="813" width="8.85546875" style="62" customWidth="1"/>
    <col min="814" max="814" width="2.140625" style="62" customWidth="1"/>
    <col min="815" max="815" width="7.5703125" style="62" customWidth="1"/>
    <col min="816" max="816" width="16.42578125" style="62" bestFit="1" customWidth="1"/>
    <col min="817" max="817" width="9.7109375" style="62" customWidth="1"/>
    <col min="818" max="818" width="4.140625" style="62" customWidth="1"/>
    <col min="819" max="819" width="2.140625" style="62" customWidth="1"/>
    <col min="820" max="820" width="16.42578125" style="62" bestFit="1" customWidth="1"/>
    <col min="821" max="821" width="6.85546875" style="62" customWidth="1"/>
    <col min="822" max="822" width="4.140625" style="62" customWidth="1"/>
    <col min="823" max="823" width="5.5703125" style="62" customWidth="1"/>
    <col min="824" max="824" width="16.42578125" style="62" bestFit="1" customWidth="1"/>
    <col min="825" max="825" width="8.5703125" style="62" customWidth="1"/>
    <col min="826" max="827" width="12.140625" style="62"/>
    <col min="828" max="828" width="7.42578125" style="62" customWidth="1"/>
    <col min="829" max="829" width="12.140625" style="62"/>
    <col min="830" max="830" width="1.5703125" style="62" customWidth="1"/>
    <col min="831" max="832" width="1" style="62" customWidth="1"/>
    <col min="833" max="833" width="0.85546875" style="62" customWidth="1"/>
    <col min="834" max="834" width="12.140625" style="62"/>
    <col min="835" max="838" width="1" style="62" customWidth="1"/>
    <col min="839" max="839" width="12.140625" style="62"/>
    <col min="840" max="840" width="0.85546875" style="62" customWidth="1"/>
    <col min="841" max="841" width="0.28515625" style="62" customWidth="1"/>
    <col min="842" max="842" width="1" style="62" customWidth="1"/>
    <col min="843" max="843" width="0.5703125" style="62" customWidth="1"/>
    <col min="844" max="844" width="12.140625" style="62"/>
    <col min="845" max="847" width="1" style="62" customWidth="1"/>
    <col min="848" max="848" width="1.140625" style="62" customWidth="1"/>
    <col min="849" max="849" width="9.42578125" style="62" customWidth="1"/>
    <col min="850" max="850" width="1.7109375" style="62" customWidth="1"/>
    <col min="851" max="851" width="0.5703125" style="62" customWidth="1"/>
    <col min="852" max="853" width="1.42578125" style="62" customWidth="1"/>
    <col min="854" max="854" width="8.5703125" style="62" customWidth="1"/>
    <col min="855" max="855" width="1.28515625" style="62" customWidth="1"/>
    <col min="856" max="856" width="1.42578125" style="62" customWidth="1"/>
    <col min="857" max="857" width="1.5703125" style="62" customWidth="1"/>
    <col min="858" max="858" width="1.7109375" style="62" customWidth="1"/>
    <col min="859" max="859" width="12.140625" style="62"/>
    <col min="860" max="861" width="1.28515625" style="62" customWidth="1"/>
    <col min="862" max="862" width="0.85546875" style="62" customWidth="1"/>
    <col min="863" max="863" width="1.42578125" style="62" customWidth="1"/>
    <col min="864" max="864" width="12.140625" style="62"/>
    <col min="865" max="865" width="1.28515625" style="62" customWidth="1"/>
    <col min="866" max="867" width="1.5703125" style="62" customWidth="1"/>
    <col min="868" max="868" width="1.28515625" style="62" customWidth="1"/>
    <col min="869" max="869" width="12.140625" style="62"/>
    <col min="870" max="871" width="0.85546875" style="62" customWidth="1"/>
    <col min="872" max="872" width="1" style="62" customWidth="1"/>
    <col min="873" max="873" width="1.28515625" style="62" customWidth="1"/>
    <col min="874" max="874" width="12.140625" style="62"/>
    <col min="875" max="875" width="1.28515625" style="62" customWidth="1"/>
    <col min="876" max="876" width="0.140625" style="62" customWidth="1"/>
    <col min="877" max="877" width="0.5703125" style="62" customWidth="1"/>
    <col min="878" max="878" width="1.140625" style="62" customWidth="1"/>
    <col min="879" max="879" width="12.140625" style="62"/>
    <col min="880" max="880" width="1" style="62" customWidth="1"/>
    <col min="881" max="881" width="1.140625" style="62" customWidth="1"/>
    <col min="882" max="882" width="0.85546875" style="62" customWidth="1"/>
    <col min="883" max="883" width="1" style="62" customWidth="1"/>
    <col min="884" max="884" width="12.140625" style="62"/>
    <col min="885" max="885" width="1" style="62" customWidth="1"/>
    <col min="886" max="886" width="0.85546875" style="62" customWidth="1"/>
    <col min="887" max="887" width="1.140625" style="62" customWidth="1"/>
    <col min="888" max="888" width="0.85546875" style="62" customWidth="1"/>
    <col min="889" max="889" width="12.140625" style="62"/>
    <col min="890" max="891" width="1" style="62" customWidth="1"/>
    <col min="892" max="892" width="0.5703125" style="62" customWidth="1"/>
    <col min="893" max="893" width="1.42578125" style="62" customWidth="1"/>
    <col min="894" max="973" width="12.140625" style="62"/>
    <col min="974" max="975" width="2.5703125" style="62" customWidth="1"/>
    <col min="976" max="1024" width="12.140625" style="62"/>
    <col min="1025" max="1025" width="17.42578125" style="62" customWidth="1"/>
    <col min="1026" max="1026" width="10.42578125" style="62" customWidth="1"/>
    <col min="1027" max="1027" width="10.5703125" style="62" customWidth="1"/>
    <col min="1028" max="1028" width="24.140625" style="62" customWidth="1"/>
    <col min="1029" max="1029" width="4.85546875" style="62" customWidth="1"/>
    <col min="1030" max="1030" width="8.28515625" style="62" customWidth="1"/>
    <col min="1031" max="1031" width="4.42578125" style="62" customWidth="1"/>
    <col min="1032" max="1032" width="16.42578125" style="62" bestFit="1" customWidth="1"/>
    <col min="1033" max="1033" width="11.28515625" style="62" customWidth="1"/>
    <col min="1034" max="1034" width="2.42578125" style="62" customWidth="1"/>
    <col min="1035" max="1035" width="7.140625" style="62" customWidth="1"/>
    <col min="1036" max="1036" width="16.42578125" style="62" bestFit="1" customWidth="1"/>
    <col min="1037" max="1037" width="8.5703125" style="62" customWidth="1"/>
    <col min="1038" max="1038" width="4.42578125" style="62" customWidth="1"/>
    <col min="1039" max="1039" width="2.140625" style="62" customWidth="1"/>
    <col min="1040" max="1040" width="16.42578125" style="62" bestFit="1" customWidth="1"/>
    <col min="1041" max="1041" width="5.42578125" style="62" customWidth="1"/>
    <col min="1042" max="1042" width="5.5703125" style="62" customWidth="1"/>
    <col min="1043" max="1043" width="3" style="62" customWidth="1"/>
    <col min="1044" max="1044" width="19.28515625" style="62" customWidth="1"/>
    <col min="1045" max="1045" width="5.85546875" style="62" customWidth="1"/>
    <col min="1046" max="1046" width="7.140625" style="62" customWidth="1"/>
    <col min="1047" max="1047" width="4.7109375" style="62" customWidth="1"/>
    <col min="1048" max="1048" width="16.42578125" style="62" bestFit="1" customWidth="1"/>
    <col min="1049" max="1049" width="8" style="62" customWidth="1"/>
    <col min="1050" max="1050" width="3.5703125" style="62" customWidth="1"/>
    <col min="1051" max="1051" width="6.140625" style="62" customWidth="1"/>
    <col min="1052" max="1052" width="16.42578125" style="62" bestFit="1" customWidth="1"/>
    <col min="1053" max="1053" width="10.140625" style="62" customWidth="1"/>
    <col min="1054" max="1054" width="2.85546875" style="62" customWidth="1"/>
    <col min="1055" max="1055" width="3.42578125" style="62" customWidth="1"/>
    <col min="1056" max="1056" width="16.42578125" style="62" bestFit="1" customWidth="1"/>
    <col min="1057" max="1057" width="2.7109375" style="62" customWidth="1"/>
    <col min="1058" max="1058" width="3.85546875" style="62" customWidth="1"/>
    <col min="1059" max="1059" width="5.28515625" style="62" customWidth="1"/>
    <col min="1060" max="1060" width="16.42578125" style="62" bestFit="1" customWidth="1"/>
    <col min="1061" max="1061" width="7.140625" style="62" customWidth="1"/>
    <col min="1062" max="1062" width="4.140625" style="62" customWidth="1"/>
    <col min="1063" max="1063" width="6.28515625" style="62" customWidth="1"/>
    <col min="1064" max="1064" width="16.42578125" style="62" bestFit="1" customWidth="1"/>
    <col min="1065" max="1065" width="7.42578125" style="62" customWidth="1"/>
    <col min="1066" max="1066" width="4.7109375" style="62" customWidth="1"/>
    <col min="1067" max="1067" width="5.42578125" style="62" customWidth="1"/>
    <col min="1068" max="1068" width="16.42578125" style="62" bestFit="1" customWidth="1"/>
    <col min="1069" max="1069" width="8.85546875" style="62" customWidth="1"/>
    <col min="1070" max="1070" width="2.140625" style="62" customWidth="1"/>
    <col min="1071" max="1071" width="7.5703125" style="62" customWidth="1"/>
    <col min="1072" max="1072" width="16.42578125" style="62" bestFit="1" customWidth="1"/>
    <col min="1073" max="1073" width="9.7109375" style="62" customWidth="1"/>
    <col min="1074" max="1074" width="4.140625" style="62" customWidth="1"/>
    <col min="1075" max="1075" width="2.140625" style="62" customWidth="1"/>
    <col min="1076" max="1076" width="16.42578125" style="62" bestFit="1" customWidth="1"/>
    <col min="1077" max="1077" width="6.85546875" style="62" customWidth="1"/>
    <col min="1078" max="1078" width="4.140625" style="62" customWidth="1"/>
    <col min="1079" max="1079" width="5.5703125" style="62" customWidth="1"/>
    <col min="1080" max="1080" width="16.42578125" style="62" bestFit="1" customWidth="1"/>
    <col min="1081" max="1081" width="8.5703125" style="62" customWidth="1"/>
    <col min="1082" max="1083" width="12.140625" style="62"/>
    <col min="1084" max="1084" width="7.42578125" style="62" customWidth="1"/>
    <col min="1085" max="1085" width="12.140625" style="62"/>
    <col min="1086" max="1086" width="1.5703125" style="62" customWidth="1"/>
    <col min="1087" max="1088" width="1" style="62" customWidth="1"/>
    <col min="1089" max="1089" width="0.85546875" style="62" customWidth="1"/>
    <col min="1090" max="1090" width="12.140625" style="62"/>
    <col min="1091" max="1094" width="1" style="62" customWidth="1"/>
    <col min="1095" max="1095" width="12.140625" style="62"/>
    <col min="1096" max="1096" width="0.85546875" style="62" customWidth="1"/>
    <col min="1097" max="1097" width="0.28515625" style="62" customWidth="1"/>
    <col min="1098" max="1098" width="1" style="62" customWidth="1"/>
    <col min="1099" max="1099" width="0.5703125" style="62" customWidth="1"/>
    <col min="1100" max="1100" width="12.140625" style="62"/>
    <col min="1101" max="1103" width="1" style="62" customWidth="1"/>
    <col min="1104" max="1104" width="1.140625" style="62" customWidth="1"/>
    <col min="1105" max="1105" width="9.42578125" style="62" customWidth="1"/>
    <col min="1106" max="1106" width="1.7109375" style="62" customWidth="1"/>
    <col min="1107" max="1107" width="0.5703125" style="62" customWidth="1"/>
    <col min="1108" max="1109" width="1.42578125" style="62" customWidth="1"/>
    <col min="1110" max="1110" width="8.5703125" style="62" customWidth="1"/>
    <col min="1111" max="1111" width="1.28515625" style="62" customWidth="1"/>
    <col min="1112" max="1112" width="1.42578125" style="62" customWidth="1"/>
    <col min="1113" max="1113" width="1.5703125" style="62" customWidth="1"/>
    <col min="1114" max="1114" width="1.7109375" style="62" customWidth="1"/>
    <col min="1115" max="1115" width="12.140625" style="62"/>
    <col min="1116" max="1117" width="1.28515625" style="62" customWidth="1"/>
    <col min="1118" max="1118" width="0.85546875" style="62" customWidth="1"/>
    <col min="1119" max="1119" width="1.42578125" style="62" customWidth="1"/>
    <col min="1120" max="1120" width="12.140625" style="62"/>
    <col min="1121" max="1121" width="1.28515625" style="62" customWidth="1"/>
    <col min="1122" max="1123" width="1.5703125" style="62" customWidth="1"/>
    <col min="1124" max="1124" width="1.28515625" style="62" customWidth="1"/>
    <col min="1125" max="1125" width="12.140625" style="62"/>
    <col min="1126" max="1127" width="0.85546875" style="62" customWidth="1"/>
    <col min="1128" max="1128" width="1" style="62" customWidth="1"/>
    <col min="1129" max="1129" width="1.28515625" style="62" customWidth="1"/>
    <col min="1130" max="1130" width="12.140625" style="62"/>
    <col min="1131" max="1131" width="1.28515625" style="62" customWidth="1"/>
    <col min="1132" max="1132" width="0.140625" style="62" customWidth="1"/>
    <col min="1133" max="1133" width="0.5703125" style="62" customWidth="1"/>
    <col min="1134" max="1134" width="1.140625" style="62" customWidth="1"/>
    <col min="1135" max="1135" width="12.140625" style="62"/>
    <col min="1136" max="1136" width="1" style="62" customWidth="1"/>
    <col min="1137" max="1137" width="1.140625" style="62" customWidth="1"/>
    <col min="1138" max="1138" width="0.85546875" style="62" customWidth="1"/>
    <col min="1139" max="1139" width="1" style="62" customWidth="1"/>
    <col min="1140" max="1140" width="12.140625" style="62"/>
    <col min="1141" max="1141" width="1" style="62" customWidth="1"/>
    <col min="1142" max="1142" width="0.85546875" style="62" customWidth="1"/>
    <col min="1143" max="1143" width="1.140625" style="62" customWidth="1"/>
    <col min="1144" max="1144" width="0.85546875" style="62" customWidth="1"/>
    <col min="1145" max="1145" width="12.140625" style="62"/>
    <col min="1146" max="1147" width="1" style="62" customWidth="1"/>
    <col min="1148" max="1148" width="0.5703125" style="62" customWidth="1"/>
    <col min="1149" max="1149" width="1.42578125" style="62" customWidth="1"/>
    <col min="1150" max="1229" width="12.140625" style="62"/>
    <col min="1230" max="1231" width="2.5703125" style="62" customWidth="1"/>
    <col min="1232" max="1280" width="12.140625" style="62"/>
    <col min="1281" max="1281" width="17.42578125" style="62" customWidth="1"/>
    <col min="1282" max="1282" width="10.42578125" style="62" customWidth="1"/>
    <col min="1283" max="1283" width="10.5703125" style="62" customWidth="1"/>
    <col min="1284" max="1284" width="24.140625" style="62" customWidth="1"/>
    <col min="1285" max="1285" width="4.85546875" style="62" customWidth="1"/>
    <col min="1286" max="1286" width="8.28515625" style="62" customWidth="1"/>
    <col min="1287" max="1287" width="4.42578125" style="62" customWidth="1"/>
    <col min="1288" max="1288" width="16.42578125" style="62" bestFit="1" customWidth="1"/>
    <col min="1289" max="1289" width="11.28515625" style="62" customWidth="1"/>
    <col min="1290" max="1290" width="2.42578125" style="62" customWidth="1"/>
    <col min="1291" max="1291" width="7.140625" style="62" customWidth="1"/>
    <col min="1292" max="1292" width="16.42578125" style="62" bestFit="1" customWidth="1"/>
    <col min="1293" max="1293" width="8.5703125" style="62" customWidth="1"/>
    <col min="1294" max="1294" width="4.42578125" style="62" customWidth="1"/>
    <col min="1295" max="1295" width="2.140625" style="62" customWidth="1"/>
    <col min="1296" max="1296" width="16.42578125" style="62" bestFit="1" customWidth="1"/>
    <col min="1297" max="1297" width="5.42578125" style="62" customWidth="1"/>
    <col min="1298" max="1298" width="5.5703125" style="62" customWidth="1"/>
    <col min="1299" max="1299" width="3" style="62" customWidth="1"/>
    <col min="1300" max="1300" width="19.28515625" style="62" customWidth="1"/>
    <col min="1301" max="1301" width="5.85546875" style="62" customWidth="1"/>
    <col min="1302" max="1302" width="7.140625" style="62" customWidth="1"/>
    <col min="1303" max="1303" width="4.7109375" style="62" customWidth="1"/>
    <col min="1304" max="1304" width="16.42578125" style="62" bestFit="1" customWidth="1"/>
    <col min="1305" max="1305" width="8" style="62" customWidth="1"/>
    <col min="1306" max="1306" width="3.5703125" style="62" customWidth="1"/>
    <col min="1307" max="1307" width="6.140625" style="62" customWidth="1"/>
    <col min="1308" max="1308" width="16.42578125" style="62" bestFit="1" customWidth="1"/>
    <col min="1309" max="1309" width="10.140625" style="62" customWidth="1"/>
    <col min="1310" max="1310" width="2.85546875" style="62" customWidth="1"/>
    <col min="1311" max="1311" width="3.42578125" style="62" customWidth="1"/>
    <col min="1312" max="1312" width="16.42578125" style="62" bestFit="1" customWidth="1"/>
    <col min="1313" max="1313" width="2.7109375" style="62" customWidth="1"/>
    <col min="1314" max="1314" width="3.85546875" style="62" customWidth="1"/>
    <col min="1315" max="1315" width="5.28515625" style="62" customWidth="1"/>
    <col min="1316" max="1316" width="16.42578125" style="62" bestFit="1" customWidth="1"/>
    <col min="1317" max="1317" width="7.140625" style="62" customWidth="1"/>
    <col min="1318" max="1318" width="4.140625" style="62" customWidth="1"/>
    <col min="1319" max="1319" width="6.28515625" style="62" customWidth="1"/>
    <col min="1320" max="1320" width="16.42578125" style="62" bestFit="1" customWidth="1"/>
    <col min="1321" max="1321" width="7.42578125" style="62" customWidth="1"/>
    <col min="1322" max="1322" width="4.7109375" style="62" customWidth="1"/>
    <col min="1323" max="1323" width="5.42578125" style="62" customWidth="1"/>
    <col min="1324" max="1324" width="16.42578125" style="62" bestFit="1" customWidth="1"/>
    <col min="1325" max="1325" width="8.85546875" style="62" customWidth="1"/>
    <col min="1326" max="1326" width="2.140625" style="62" customWidth="1"/>
    <col min="1327" max="1327" width="7.5703125" style="62" customWidth="1"/>
    <col min="1328" max="1328" width="16.42578125" style="62" bestFit="1" customWidth="1"/>
    <col min="1329" max="1329" width="9.7109375" style="62" customWidth="1"/>
    <col min="1330" max="1330" width="4.140625" style="62" customWidth="1"/>
    <col min="1331" max="1331" width="2.140625" style="62" customWidth="1"/>
    <col min="1332" max="1332" width="16.42578125" style="62" bestFit="1" customWidth="1"/>
    <col min="1333" max="1333" width="6.85546875" style="62" customWidth="1"/>
    <col min="1334" max="1334" width="4.140625" style="62" customWidth="1"/>
    <col min="1335" max="1335" width="5.5703125" style="62" customWidth="1"/>
    <col min="1336" max="1336" width="16.42578125" style="62" bestFit="1" customWidth="1"/>
    <col min="1337" max="1337" width="8.5703125" style="62" customWidth="1"/>
    <col min="1338" max="1339" width="12.140625" style="62"/>
    <col min="1340" max="1340" width="7.42578125" style="62" customWidth="1"/>
    <col min="1341" max="1341" width="12.140625" style="62"/>
    <col min="1342" max="1342" width="1.5703125" style="62" customWidth="1"/>
    <col min="1343" max="1344" width="1" style="62" customWidth="1"/>
    <col min="1345" max="1345" width="0.85546875" style="62" customWidth="1"/>
    <col min="1346" max="1346" width="12.140625" style="62"/>
    <col min="1347" max="1350" width="1" style="62" customWidth="1"/>
    <col min="1351" max="1351" width="12.140625" style="62"/>
    <col min="1352" max="1352" width="0.85546875" style="62" customWidth="1"/>
    <col min="1353" max="1353" width="0.28515625" style="62" customWidth="1"/>
    <col min="1354" max="1354" width="1" style="62" customWidth="1"/>
    <col min="1355" max="1355" width="0.5703125" style="62" customWidth="1"/>
    <col min="1356" max="1356" width="12.140625" style="62"/>
    <col min="1357" max="1359" width="1" style="62" customWidth="1"/>
    <col min="1360" max="1360" width="1.140625" style="62" customWidth="1"/>
    <col min="1361" max="1361" width="9.42578125" style="62" customWidth="1"/>
    <col min="1362" max="1362" width="1.7109375" style="62" customWidth="1"/>
    <col min="1363" max="1363" width="0.5703125" style="62" customWidth="1"/>
    <col min="1364" max="1365" width="1.42578125" style="62" customWidth="1"/>
    <col min="1366" max="1366" width="8.5703125" style="62" customWidth="1"/>
    <col min="1367" max="1367" width="1.28515625" style="62" customWidth="1"/>
    <col min="1368" max="1368" width="1.42578125" style="62" customWidth="1"/>
    <col min="1369" max="1369" width="1.5703125" style="62" customWidth="1"/>
    <col min="1370" max="1370" width="1.7109375" style="62" customWidth="1"/>
    <col min="1371" max="1371" width="12.140625" style="62"/>
    <col min="1372" max="1373" width="1.28515625" style="62" customWidth="1"/>
    <col min="1374" max="1374" width="0.85546875" style="62" customWidth="1"/>
    <col min="1375" max="1375" width="1.42578125" style="62" customWidth="1"/>
    <col min="1376" max="1376" width="12.140625" style="62"/>
    <col min="1377" max="1377" width="1.28515625" style="62" customWidth="1"/>
    <col min="1378" max="1379" width="1.5703125" style="62" customWidth="1"/>
    <col min="1380" max="1380" width="1.28515625" style="62" customWidth="1"/>
    <col min="1381" max="1381" width="12.140625" style="62"/>
    <col min="1382" max="1383" width="0.85546875" style="62" customWidth="1"/>
    <col min="1384" max="1384" width="1" style="62" customWidth="1"/>
    <col min="1385" max="1385" width="1.28515625" style="62" customWidth="1"/>
    <col min="1386" max="1386" width="12.140625" style="62"/>
    <col min="1387" max="1387" width="1.28515625" style="62" customWidth="1"/>
    <col min="1388" max="1388" width="0.140625" style="62" customWidth="1"/>
    <col min="1389" max="1389" width="0.5703125" style="62" customWidth="1"/>
    <col min="1390" max="1390" width="1.140625" style="62" customWidth="1"/>
    <col min="1391" max="1391" width="12.140625" style="62"/>
    <col min="1392" max="1392" width="1" style="62" customWidth="1"/>
    <col min="1393" max="1393" width="1.140625" style="62" customWidth="1"/>
    <col min="1394" max="1394" width="0.85546875" style="62" customWidth="1"/>
    <col min="1395" max="1395" width="1" style="62" customWidth="1"/>
    <col min="1396" max="1396" width="12.140625" style="62"/>
    <col min="1397" max="1397" width="1" style="62" customWidth="1"/>
    <col min="1398" max="1398" width="0.85546875" style="62" customWidth="1"/>
    <col min="1399" max="1399" width="1.140625" style="62" customWidth="1"/>
    <col min="1400" max="1400" width="0.85546875" style="62" customWidth="1"/>
    <col min="1401" max="1401" width="12.140625" style="62"/>
    <col min="1402" max="1403" width="1" style="62" customWidth="1"/>
    <col min="1404" max="1404" width="0.5703125" style="62" customWidth="1"/>
    <col min="1405" max="1405" width="1.42578125" style="62" customWidth="1"/>
    <col min="1406" max="1485" width="12.140625" style="62"/>
    <col min="1486" max="1487" width="2.5703125" style="62" customWidth="1"/>
    <col min="1488" max="1536" width="12.140625" style="62"/>
    <col min="1537" max="1537" width="17.42578125" style="62" customWidth="1"/>
    <col min="1538" max="1538" width="10.42578125" style="62" customWidth="1"/>
    <col min="1539" max="1539" width="10.5703125" style="62" customWidth="1"/>
    <col min="1540" max="1540" width="24.140625" style="62" customWidth="1"/>
    <col min="1541" max="1541" width="4.85546875" style="62" customWidth="1"/>
    <col min="1542" max="1542" width="8.28515625" style="62" customWidth="1"/>
    <col min="1543" max="1543" width="4.42578125" style="62" customWidth="1"/>
    <col min="1544" max="1544" width="16.42578125" style="62" bestFit="1" customWidth="1"/>
    <col min="1545" max="1545" width="11.28515625" style="62" customWidth="1"/>
    <col min="1546" max="1546" width="2.42578125" style="62" customWidth="1"/>
    <col min="1547" max="1547" width="7.140625" style="62" customWidth="1"/>
    <col min="1548" max="1548" width="16.42578125" style="62" bestFit="1" customWidth="1"/>
    <col min="1549" max="1549" width="8.5703125" style="62" customWidth="1"/>
    <col min="1550" max="1550" width="4.42578125" style="62" customWidth="1"/>
    <col min="1551" max="1551" width="2.140625" style="62" customWidth="1"/>
    <col min="1552" max="1552" width="16.42578125" style="62" bestFit="1" customWidth="1"/>
    <col min="1553" max="1553" width="5.42578125" style="62" customWidth="1"/>
    <col min="1554" max="1554" width="5.5703125" style="62" customWidth="1"/>
    <col min="1555" max="1555" width="3" style="62" customWidth="1"/>
    <col min="1556" max="1556" width="19.28515625" style="62" customWidth="1"/>
    <col min="1557" max="1557" width="5.85546875" style="62" customWidth="1"/>
    <col min="1558" max="1558" width="7.140625" style="62" customWidth="1"/>
    <col min="1559" max="1559" width="4.7109375" style="62" customWidth="1"/>
    <col min="1560" max="1560" width="16.42578125" style="62" bestFit="1" customWidth="1"/>
    <col min="1561" max="1561" width="8" style="62" customWidth="1"/>
    <col min="1562" max="1562" width="3.5703125" style="62" customWidth="1"/>
    <col min="1563" max="1563" width="6.140625" style="62" customWidth="1"/>
    <col min="1564" max="1564" width="16.42578125" style="62" bestFit="1" customWidth="1"/>
    <col min="1565" max="1565" width="10.140625" style="62" customWidth="1"/>
    <col min="1566" max="1566" width="2.85546875" style="62" customWidth="1"/>
    <col min="1567" max="1567" width="3.42578125" style="62" customWidth="1"/>
    <col min="1568" max="1568" width="16.42578125" style="62" bestFit="1" customWidth="1"/>
    <col min="1569" max="1569" width="2.7109375" style="62" customWidth="1"/>
    <col min="1570" max="1570" width="3.85546875" style="62" customWidth="1"/>
    <col min="1571" max="1571" width="5.28515625" style="62" customWidth="1"/>
    <col min="1572" max="1572" width="16.42578125" style="62" bestFit="1" customWidth="1"/>
    <col min="1573" max="1573" width="7.140625" style="62" customWidth="1"/>
    <col min="1574" max="1574" width="4.140625" style="62" customWidth="1"/>
    <col min="1575" max="1575" width="6.28515625" style="62" customWidth="1"/>
    <col min="1576" max="1576" width="16.42578125" style="62" bestFit="1" customWidth="1"/>
    <col min="1577" max="1577" width="7.42578125" style="62" customWidth="1"/>
    <col min="1578" max="1578" width="4.7109375" style="62" customWidth="1"/>
    <col min="1579" max="1579" width="5.42578125" style="62" customWidth="1"/>
    <col min="1580" max="1580" width="16.42578125" style="62" bestFit="1" customWidth="1"/>
    <col min="1581" max="1581" width="8.85546875" style="62" customWidth="1"/>
    <col min="1582" max="1582" width="2.140625" style="62" customWidth="1"/>
    <col min="1583" max="1583" width="7.5703125" style="62" customWidth="1"/>
    <col min="1584" max="1584" width="16.42578125" style="62" bestFit="1" customWidth="1"/>
    <col min="1585" max="1585" width="9.7109375" style="62" customWidth="1"/>
    <col min="1586" max="1586" width="4.140625" style="62" customWidth="1"/>
    <col min="1587" max="1587" width="2.140625" style="62" customWidth="1"/>
    <col min="1588" max="1588" width="16.42578125" style="62" bestFit="1" customWidth="1"/>
    <col min="1589" max="1589" width="6.85546875" style="62" customWidth="1"/>
    <col min="1590" max="1590" width="4.140625" style="62" customWidth="1"/>
    <col min="1591" max="1591" width="5.5703125" style="62" customWidth="1"/>
    <col min="1592" max="1592" width="16.42578125" style="62" bestFit="1" customWidth="1"/>
    <col min="1593" max="1593" width="8.5703125" style="62" customWidth="1"/>
    <col min="1594" max="1595" width="12.140625" style="62"/>
    <col min="1596" max="1596" width="7.42578125" style="62" customWidth="1"/>
    <col min="1597" max="1597" width="12.140625" style="62"/>
    <col min="1598" max="1598" width="1.5703125" style="62" customWidth="1"/>
    <col min="1599" max="1600" width="1" style="62" customWidth="1"/>
    <col min="1601" max="1601" width="0.85546875" style="62" customWidth="1"/>
    <col min="1602" max="1602" width="12.140625" style="62"/>
    <col min="1603" max="1606" width="1" style="62" customWidth="1"/>
    <col min="1607" max="1607" width="12.140625" style="62"/>
    <col min="1608" max="1608" width="0.85546875" style="62" customWidth="1"/>
    <col min="1609" max="1609" width="0.28515625" style="62" customWidth="1"/>
    <col min="1610" max="1610" width="1" style="62" customWidth="1"/>
    <col min="1611" max="1611" width="0.5703125" style="62" customWidth="1"/>
    <col min="1612" max="1612" width="12.140625" style="62"/>
    <col min="1613" max="1615" width="1" style="62" customWidth="1"/>
    <col min="1616" max="1616" width="1.140625" style="62" customWidth="1"/>
    <col min="1617" max="1617" width="9.42578125" style="62" customWidth="1"/>
    <col min="1618" max="1618" width="1.7109375" style="62" customWidth="1"/>
    <col min="1619" max="1619" width="0.5703125" style="62" customWidth="1"/>
    <col min="1620" max="1621" width="1.42578125" style="62" customWidth="1"/>
    <col min="1622" max="1622" width="8.5703125" style="62" customWidth="1"/>
    <col min="1623" max="1623" width="1.28515625" style="62" customWidth="1"/>
    <col min="1624" max="1624" width="1.42578125" style="62" customWidth="1"/>
    <col min="1625" max="1625" width="1.5703125" style="62" customWidth="1"/>
    <col min="1626" max="1626" width="1.7109375" style="62" customWidth="1"/>
    <col min="1627" max="1627" width="12.140625" style="62"/>
    <col min="1628" max="1629" width="1.28515625" style="62" customWidth="1"/>
    <col min="1630" max="1630" width="0.85546875" style="62" customWidth="1"/>
    <col min="1631" max="1631" width="1.42578125" style="62" customWidth="1"/>
    <col min="1632" max="1632" width="12.140625" style="62"/>
    <col min="1633" max="1633" width="1.28515625" style="62" customWidth="1"/>
    <col min="1634" max="1635" width="1.5703125" style="62" customWidth="1"/>
    <col min="1636" max="1636" width="1.28515625" style="62" customWidth="1"/>
    <col min="1637" max="1637" width="12.140625" style="62"/>
    <col min="1638" max="1639" width="0.85546875" style="62" customWidth="1"/>
    <col min="1640" max="1640" width="1" style="62" customWidth="1"/>
    <col min="1641" max="1641" width="1.28515625" style="62" customWidth="1"/>
    <col min="1642" max="1642" width="12.140625" style="62"/>
    <col min="1643" max="1643" width="1.28515625" style="62" customWidth="1"/>
    <col min="1644" max="1644" width="0.140625" style="62" customWidth="1"/>
    <col min="1645" max="1645" width="0.5703125" style="62" customWidth="1"/>
    <col min="1646" max="1646" width="1.140625" style="62" customWidth="1"/>
    <col min="1647" max="1647" width="12.140625" style="62"/>
    <col min="1648" max="1648" width="1" style="62" customWidth="1"/>
    <col min="1649" max="1649" width="1.140625" style="62" customWidth="1"/>
    <col min="1650" max="1650" width="0.85546875" style="62" customWidth="1"/>
    <col min="1651" max="1651" width="1" style="62" customWidth="1"/>
    <col min="1652" max="1652" width="12.140625" style="62"/>
    <col min="1653" max="1653" width="1" style="62" customWidth="1"/>
    <col min="1654" max="1654" width="0.85546875" style="62" customWidth="1"/>
    <col min="1655" max="1655" width="1.140625" style="62" customWidth="1"/>
    <col min="1656" max="1656" width="0.85546875" style="62" customWidth="1"/>
    <col min="1657" max="1657" width="12.140625" style="62"/>
    <col min="1658" max="1659" width="1" style="62" customWidth="1"/>
    <col min="1660" max="1660" width="0.5703125" style="62" customWidth="1"/>
    <col min="1661" max="1661" width="1.42578125" style="62" customWidth="1"/>
    <col min="1662" max="1741" width="12.140625" style="62"/>
    <col min="1742" max="1743" width="2.5703125" style="62" customWidth="1"/>
    <col min="1744" max="1792" width="12.140625" style="62"/>
    <col min="1793" max="1793" width="17.42578125" style="62" customWidth="1"/>
    <col min="1794" max="1794" width="10.42578125" style="62" customWidth="1"/>
    <col min="1795" max="1795" width="10.5703125" style="62" customWidth="1"/>
    <col min="1796" max="1796" width="24.140625" style="62" customWidth="1"/>
    <col min="1797" max="1797" width="4.85546875" style="62" customWidth="1"/>
    <col min="1798" max="1798" width="8.28515625" style="62" customWidth="1"/>
    <col min="1799" max="1799" width="4.42578125" style="62" customWidth="1"/>
    <col min="1800" max="1800" width="16.42578125" style="62" bestFit="1" customWidth="1"/>
    <col min="1801" max="1801" width="11.28515625" style="62" customWidth="1"/>
    <col min="1802" max="1802" width="2.42578125" style="62" customWidth="1"/>
    <col min="1803" max="1803" width="7.140625" style="62" customWidth="1"/>
    <col min="1804" max="1804" width="16.42578125" style="62" bestFit="1" customWidth="1"/>
    <col min="1805" max="1805" width="8.5703125" style="62" customWidth="1"/>
    <col min="1806" max="1806" width="4.42578125" style="62" customWidth="1"/>
    <col min="1807" max="1807" width="2.140625" style="62" customWidth="1"/>
    <col min="1808" max="1808" width="16.42578125" style="62" bestFit="1" customWidth="1"/>
    <col min="1809" max="1809" width="5.42578125" style="62" customWidth="1"/>
    <col min="1810" max="1810" width="5.5703125" style="62" customWidth="1"/>
    <col min="1811" max="1811" width="3" style="62" customWidth="1"/>
    <col min="1812" max="1812" width="19.28515625" style="62" customWidth="1"/>
    <col min="1813" max="1813" width="5.85546875" style="62" customWidth="1"/>
    <col min="1814" max="1814" width="7.140625" style="62" customWidth="1"/>
    <col min="1815" max="1815" width="4.7109375" style="62" customWidth="1"/>
    <col min="1816" max="1816" width="16.42578125" style="62" bestFit="1" customWidth="1"/>
    <col min="1817" max="1817" width="8" style="62" customWidth="1"/>
    <col min="1818" max="1818" width="3.5703125" style="62" customWidth="1"/>
    <col min="1819" max="1819" width="6.140625" style="62" customWidth="1"/>
    <col min="1820" max="1820" width="16.42578125" style="62" bestFit="1" customWidth="1"/>
    <col min="1821" max="1821" width="10.140625" style="62" customWidth="1"/>
    <col min="1822" max="1822" width="2.85546875" style="62" customWidth="1"/>
    <col min="1823" max="1823" width="3.42578125" style="62" customWidth="1"/>
    <col min="1824" max="1824" width="16.42578125" style="62" bestFit="1" customWidth="1"/>
    <col min="1825" max="1825" width="2.7109375" style="62" customWidth="1"/>
    <col min="1826" max="1826" width="3.85546875" style="62" customWidth="1"/>
    <col min="1827" max="1827" width="5.28515625" style="62" customWidth="1"/>
    <col min="1828" max="1828" width="16.42578125" style="62" bestFit="1" customWidth="1"/>
    <col min="1829" max="1829" width="7.140625" style="62" customWidth="1"/>
    <col min="1830" max="1830" width="4.140625" style="62" customWidth="1"/>
    <col min="1831" max="1831" width="6.28515625" style="62" customWidth="1"/>
    <col min="1832" max="1832" width="16.42578125" style="62" bestFit="1" customWidth="1"/>
    <col min="1833" max="1833" width="7.42578125" style="62" customWidth="1"/>
    <col min="1834" max="1834" width="4.7109375" style="62" customWidth="1"/>
    <col min="1835" max="1835" width="5.42578125" style="62" customWidth="1"/>
    <col min="1836" max="1836" width="16.42578125" style="62" bestFit="1" customWidth="1"/>
    <col min="1837" max="1837" width="8.85546875" style="62" customWidth="1"/>
    <col min="1838" max="1838" width="2.140625" style="62" customWidth="1"/>
    <col min="1839" max="1839" width="7.5703125" style="62" customWidth="1"/>
    <col min="1840" max="1840" width="16.42578125" style="62" bestFit="1" customWidth="1"/>
    <col min="1841" max="1841" width="9.7109375" style="62" customWidth="1"/>
    <col min="1842" max="1842" width="4.140625" style="62" customWidth="1"/>
    <col min="1843" max="1843" width="2.140625" style="62" customWidth="1"/>
    <col min="1844" max="1844" width="16.42578125" style="62" bestFit="1" customWidth="1"/>
    <col min="1845" max="1845" width="6.85546875" style="62" customWidth="1"/>
    <col min="1846" max="1846" width="4.140625" style="62" customWidth="1"/>
    <col min="1847" max="1847" width="5.5703125" style="62" customWidth="1"/>
    <col min="1848" max="1848" width="16.42578125" style="62" bestFit="1" customWidth="1"/>
    <col min="1849" max="1849" width="8.5703125" style="62" customWidth="1"/>
    <col min="1850" max="1851" width="12.140625" style="62"/>
    <col min="1852" max="1852" width="7.42578125" style="62" customWidth="1"/>
    <col min="1853" max="1853" width="12.140625" style="62"/>
    <col min="1854" max="1854" width="1.5703125" style="62" customWidth="1"/>
    <col min="1855" max="1856" width="1" style="62" customWidth="1"/>
    <col min="1857" max="1857" width="0.85546875" style="62" customWidth="1"/>
    <col min="1858" max="1858" width="12.140625" style="62"/>
    <col min="1859" max="1862" width="1" style="62" customWidth="1"/>
    <col min="1863" max="1863" width="12.140625" style="62"/>
    <col min="1864" max="1864" width="0.85546875" style="62" customWidth="1"/>
    <col min="1865" max="1865" width="0.28515625" style="62" customWidth="1"/>
    <col min="1866" max="1866" width="1" style="62" customWidth="1"/>
    <col min="1867" max="1867" width="0.5703125" style="62" customWidth="1"/>
    <col min="1868" max="1868" width="12.140625" style="62"/>
    <col min="1869" max="1871" width="1" style="62" customWidth="1"/>
    <col min="1872" max="1872" width="1.140625" style="62" customWidth="1"/>
    <col min="1873" max="1873" width="9.42578125" style="62" customWidth="1"/>
    <col min="1874" max="1874" width="1.7109375" style="62" customWidth="1"/>
    <col min="1875" max="1875" width="0.5703125" style="62" customWidth="1"/>
    <col min="1876" max="1877" width="1.42578125" style="62" customWidth="1"/>
    <col min="1878" max="1878" width="8.5703125" style="62" customWidth="1"/>
    <col min="1879" max="1879" width="1.28515625" style="62" customWidth="1"/>
    <col min="1880" max="1880" width="1.42578125" style="62" customWidth="1"/>
    <col min="1881" max="1881" width="1.5703125" style="62" customWidth="1"/>
    <col min="1882" max="1882" width="1.7109375" style="62" customWidth="1"/>
    <col min="1883" max="1883" width="12.140625" style="62"/>
    <col min="1884" max="1885" width="1.28515625" style="62" customWidth="1"/>
    <col min="1886" max="1886" width="0.85546875" style="62" customWidth="1"/>
    <col min="1887" max="1887" width="1.42578125" style="62" customWidth="1"/>
    <col min="1888" max="1888" width="12.140625" style="62"/>
    <col min="1889" max="1889" width="1.28515625" style="62" customWidth="1"/>
    <col min="1890" max="1891" width="1.5703125" style="62" customWidth="1"/>
    <col min="1892" max="1892" width="1.28515625" style="62" customWidth="1"/>
    <col min="1893" max="1893" width="12.140625" style="62"/>
    <col min="1894" max="1895" width="0.85546875" style="62" customWidth="1"/>
    <col min="1896" max="1896" width="1" style="62" customWidth="1"/>
    <col min="1897" max="1897" width="1.28515625" style="62" customWidth="1"/>
    <col min="1898" max="1898" width="12.140625" style="62"/>
    <col min="1899" max="1899" width="1.28515625" style="62" customWidth="1"/>
    <col min="1900" max="1900" width="0.140625" style="62" customWidth="1"/>
    <col min="1901" max="1901" width="0.5703125" style="62" customWidth="1"/>
    <col min="1902" max="1902" width="1.140625" style="62" customWidth="1"/>
    <col min="1903" max="1903" width="12.140625" style="62"/>
    <col min="1904" max="1904" width="1" style="62" customWidth="1"/>
    <col min="1905" max="1905" width="1.140625" style="62" customWidth="1"/>
    <col min="1906" max="1906" width="0.85546875" style="62" customWidth="1"/>
    <col min="1907" max="1907" width="1" style="62" customWidth="1"/>
    <col min="1908" max="1908" width="12.140625" style="62"/>
    <col min="1909" max="1909" width="1" style="62" customWidth="1"/>
    <col min="1910" max="1910" width="0.85546875" style="62" customWidth="1"/>
    <col min="1911" max="1911" width="1.140625" style="62" customWidth="1"/>
    <col min="1912" max="1912" width="0.85546875" style="62" customWidth="1"/>
    <col min="1913" max="1913" width="12.140625" style="62"/>
    <col min="1914" max="1915" width="1" style="62" customWidth="1"/>
    <col min="1916" max="1916" width="0.5703125" style="62" customWidth="1"/>
    <col min="1917" max="1917" width="1.42578125" style="62" customWidth="1"/>
    <col min="1918" max="1997" width="12.140625" style="62"/>
    <col min="1998" max="1999" width="2.5703125" style="62" customWidth="1"/>
    <col min="2000" max="2048" width="12.140625" style="62"/>
    <col min="2049" max="2049" width="17.42578125" style="62" customWidth="1"/>
    <col min="2050" max="2050" width="10.42578125" style="62" customWidth="1"/>
    <col min="2051" max="2051" width="10.5703125" style="62" customWidth="1"/>
    <col min="2052" max="2052" width="24.140625" style="62" customWidth="1"/>
    <col min="2053" max="2053" width="4.85546875" style="62" customWidth="1"/>
    <col min="2054" max="2054" width="8.28515625" style="62" customWidth="1"/>
    <col min="2055" max="2055" width="4.42578125" style="62" customWidth="1"/>
    <col min="2056" max="2056" width="16.42578125" style="62" bestFit="1" customWidth="1"/>
    <col min="2057" max="2057" width="11.28515625" style="62" customWidth="1"/>
    <col min="2058" max="2058" width="2.42578125" style="62" customWidth="1"/>
    <col min="2059" max="2059" width="7.140625" style="62" customWidth="1"/>
    <col min="2060" max="2060" width="16.42578125" style="62" bestFit="1" customWidth="1"/>
    <col min="2061" max="2061" width="8.5703125" style="62" customWidth="1"/>
    <col min="2062" max="2062" width="4.42578125" style="62" customWidth="1"/>
    <col min="2063" max="2063" width="2.140625" style="62" customWidth="1"/>
    <col min="2064" max="2064" width="16.42578125" style="62" bestFit="1" customWidth="1"/>
    <col min="2065" max="2065" width="5.42578125" style="62" customWidth="1"/>
    <col min="2066" max="2066" width="5.5703125" style="62" customWidth="1"/>
    <col min="2067" max="2067" width="3" style="62" customWidth="1"/>
    <col min="2068" max="2068" width="19.28515625" style="62" customWidth="1"/>
    <col min="2069" max="2069" width="5.85546875" style="62" customWidth="1"/>
    <col min="2070" max="2070" width="7.140625" style="62" customWidth="1"/>
    <col min="2071" max="2071" width="4.7109375" style="62" customWidth="1"/>
    <col min="2072" max="2072" width="16.42578125" style="62" bestFit="1" customWidth="1"/>
    <col min="2073" max="2073" width="8" style="62" customWidth="1"/>
    <col min="2074" max="2074" width="3.5703125" style="62" customWidth="1"/>
    <col min="2075" max="2075" width="6.140625" style="62" customWidth="1"/>
    <col min="2076" max="2076" width="16.42578125" style="62" bestFit="1" customWidth="1"/>
    <col min="2077" max="2077" width="10.140625" style="62" customWidth="1"/>
    <col min="2078" max="2078" width="2.85546875" style="62" customWidth="1"/>
    <col min="2079" max="2079" width="3.42578125" style="62" customWidth="1"/>
    <col min="2080" max="2080" width="16.42578125" style="62" bestFit="1" customWidth="1"/>
    <col min="2081" max="2081" width="2.7109375" style="62" customWidth="1"/>
    <col min="2082" max="2082" width="3.85546875" style="62" customWidth="1"/>
    <col min="2083" max="2083" width="5.28515625" style="62" customWidth="1"/>
    <col min="2084" max="2084" width="16.42578125" style="62" bestFit="1" customWidth="1"/>
    <col min="2085" max="2085" width="7.140625" style="62" customWidth="1"/>
    <col min="2086" max="2086" width="4.140625" style="62" customWidth="1"/>
    <col min="2087" max="2087" width="6.28515625" style="62" customWidth="1"/>
    <col min="2088" max="2088" width="16.42578125" style="62" bestFit="1" customWidth="1"/>
    <col min="2089" max="2089" width="7.42578125" style="62" customWidth="1"/>
    <col min="2090" max="2090" width="4.7109375" style="62" customWidth="1"/>
    <col min="2091" max="2091" width="5.42578125" style="62" customWidth="1"/>
    <col min="2092" max="2092" width="16.42578125" style="62" bestFit="1" customWidth="1"/>
    <col min="2093" max="2093" width="8.85546875" style="62" customWidth="1"/>
    <col min="2094" max="2094" width="2.140625" style="62" customWidth="1"/>
    <col min="2095" max="2095" width="7.5703125" style="62" customWidth="1"/>
    <col min="2096" max="2096" width="16.42578125" style="62" bestFit="1" customWidth="1"/>
    <col min="2097" max="2097" width="9.7109375" style="62" customWidth="1"/>
    <col min="2098" max="2098" width="4.140625" style="62" customWidth="1"/>
    <col min="2099" max="2099" width="2.140625" style="62" customWidth="1"/>
    <col min="2100" max="2100" width="16.42578125" style="62" bestFit="1" customWidth="1"/>
    <col min="2101" max="2101" width="6.85546875" style="62" customWidth="1"/>
    <col min="2102" max="2102" width="4.140625" style="62" customWidth="1"/>
    <col min="2103" max="2103" width="5.5703125" style="62" customWidth="1"/>
    <col min="2104" max="2104" width="16.42578125" style="62" bestFit="1" customWidth="1"/>
    <col min="2105" max="2105" width="8.5703125" style="62" customWidth="1"/>
    <col min="2106" max="2107" width="12.140625" style="62"/>
    <col min="2108" max="2108" width="7.42578125" style="62" customWidth="1"/>
    <col min="2109" max="2109" width="12.140625" style="62"/>
    <col min="2110" max="2110" width="1.5703125" style="62" customWidth="1"/>
    <col min="2111" max="2112" width="1" style="62" customWidth="1"/>
    <col min="2113" max="2113" width="0.85546875" style="62" customWidth="1"/>
    <col min="2114" max="2114" width="12.140625" style="62"/>
    <col min="2115" max="2118" width="1" style="62" customWidth="1"/>
    <col min="2119" max="2119" width="12.140625" style="62"/>
    <col min="2120" max="2120" width="0.85546875" style="62" customWidth="1"/>
    <col min="2121" max="2121" width="0.28515625" style="62" customWidth="1"/>
    <col min="2122" max="2122" width="1" style="62" customWidth="1"/>
    <col min="2123" max="2123" width="0.5703125" style="62" customWidth="1"/>
    <col min="2124" max="2124" width="12.140625" style="62"/>
    <col min="2125" max="2127" width="1" style="62" customWidth="1"/>
    <col min="2128" max="2128" width="1.140625" style="62" customWidth="1"/>
    <col min="2129" max="2129" width="9.42578125" style="62" customWidth="1"/>
    <col min="2130" max="2130" width="1.7109375" style="62" customWidth="1"/>
    <col min="2131" max="2131" width="0.5703125" style="62" customWidth="1"/>
    <col min="2132" max="2133" width="1.42578125" style="62" customWidth="1"/>
    <col min="2134" max="2134" width="8.5703125" style="62" customWidth="1"/>
    <col min="2135" max="2135" width="1.28515625" style="62" customWidth="1"/>
    <col min="2136" max="2136" width="1.42578125" style="62" customWidth="1"/>
    <col min="2137" max="2137" width="1.5703125" style="62" customWidth="1"/>
    <col min="2138" max="2138" width="1.7109375" style="62" customWidth="1"/>
    <col min="2139" max="2139" width="12.140625" style="62"/>
    <col min="2140" max="2141" width="1.28515625" style="62" customWidth="1"/>
    <col min="2142" max="2142" width="0.85546875" style="62" customWidth="1"/>
    <col min="2143" max="2143" width="1.42578125" style="62" customWidth="1"/>
    <col min="2144" max="2144" width="12.140625" style="62"/>
    <col min="2145" max="2145" width="1.28515625" style="62" customWidth="1"/>
    <col min="2146" max="2147" width="1.5703125" style="62" customWidth="1"/>
    <col min="2148" max="2148" width="1.28515625" style="62" customWidth="1"/>
    <col min="2149" max="2149" width="12.140625" style="62"/>
    <col min="2150" max="2151" width="0.85546875" style="62" customWidth="1"/>
    <col min="2152" max="2152" width="1" style="62" customWidth="1"/>
    <col min="2153" max="2153" width="1.28515625" style="62" customWidth="1"/>
    <col min="2154" max="2154" width="12.140625" style="62"/>
    <col min="2155" max="2155" width="1.28515625" style="62" customWidth="1"/>
    <col min="2156" max="2156" width="0.140625" style="62" customWidth="1"/>
    <col min="2157" max="2157" width="0.5703125" style="62" customWidth="1"/>
    <col min="2158" max="2158" width="1.140625" style="62" customWidth="1"/>
    <col min="2159" max="2159" width="12.140625" style="62"/>
    <col min="2160" max="2160" width="1" style="62" customWidth="1"/>
    <col min="2161" max="2161" width="1.140625" style="62" customWidth="1"/>
    <col min="2162" max="2162" width="0.85546875" style="62" customWidth="1"/>
    <col min="2163" max="2163" width="1" style="62" customWidth="1"/>
    <col min="2164" max="2164" width="12.140625" style="62"/>
    <col min="2165" max="2165" width="1" style="62" customWidth="1"/>
    <col min="2166" max="2166" width="0.85546875" style="62" customWidth="1"/>
    <col min="2167" max="2167" width="1.140625" style="62" customWidth="1"/>
    <col min="2168" max="2168" width="0.85546875" style="62" customWidth="1"/>
    <col min="2169" max="2169" width="12.140625" style="62"/>
    <col min="2170" max="2171" width="1" style="62" customWidth="1"/>
    <col min="2172" max="2172" width="0.5703125" style="62" customWidth="1"/>
    <col min="2173" max="2173" width="1.42578125" style="62" customWidth="1"/>
    <col min="2174" max="2253" width="12.140625" style="62"/>
    <col min="2254" max="2255" width="2.5703125" style="62" customWidth="1"/>
    <col min="2256" max="2304" width="12.140625" style="62"/>
    <col min="2305" max="2305" width="17.42578125" style="62" customWidth="1"/>
    <col min="2306" max="2306" width="10.42578125" style="62" customWidth="1"/>
    <col min="2307" max="2307" width="10.5703125" style="62" customWidth="1"/>
    <col min="2308" max="2308" width="24.140625" style="62" customWidth="1"/>
    <col min="2309" max="2309" width="4.85546875" style="62" customWidth="1"/>
    <col min="2310" max="2310" width="8.28515625" style="62" customWidth="1"/>
    <col min="2311" max="2311" width="4.42578125" style="62" customWidth="1"/>
    <col min="2312" max="2312" width="16.42578125" style="62" bestFit="1" customWidth="1"/>
    <col min="2313" max="2313" width="11.28515625" style="62" customWidth="1"/>
    <col min="2314" max="2314" width="2.42578125" style="62" customWidth="1"/>
    <col min="2315" max="2315" width="7.140625" style="62" customWidth="1"/>
    <col min="2316" max="2316" width="16.42578125" style="62" bestFit="1" customWidth="1"/>
    <col min="2317" max="2317" width="8.5703125" style="62" customWidth="1"/>
    <col min="2318" max="2318" width="4.42578125" style="62" customWidth="1"/>
    <col min="2319" max="2319" width="2.140625" style="62" customWidth="1"/>
    <col min="2320" max="2320" width="16.42578125" style="62" bestFit="1" customWidth="1"/>
    <col min="2321" max="2321" width="5.42578125" style="62" customWidth="1"/>
    <col min="2322" max="2322" width="5.5703125" style="62" customWidth="1"/>
    <col min="2323" max="2323" width="3" style="62" customWidth="1"/>
    <col min="2324" max="2324" width="19.28515625" style="62" customWidth="1"/>
    <col min="2325" max="2325" width="5.85546875" style="62" customWidth="1"/>
    <col min="2326" max="2326" width="7.140625" style="62" customWidth="1"/>
    <col min="2327" max="2327" width="4.7109375" style="62" customWidth="1"/>
    <col min="2328" max="2328" width="16.42578125" style="62" bestFit="1" customWidth="1"/>
    <col min="2329" max="2329" width="8" style="62" customWidth="1"/>
    <col min="2330" max="2330" width="3.5703125" style="62" customWidth="1"/>
    <col min="2331" max="2331" width="6.140625" style="62" customWidth="1"/>
    <col min="2332" max="2332" width="16.42578125" style="62" bestFit="1" customWidth="1"/>
    <col min="2333" max="2333" width="10.140625" style="62" customWidth="1"/>
    <col min="2334" max="2334" width="2.85546875" style="62" customWidth="1"/>
    <col min="2335" max="2335" width="3.42578125" style="62" customWidth="1"/>
    <col min="2336" max="2336" width="16.42578125" style="62" bestFit="1" customWidth="1"/>
    <col min="2337" max="2337" width="2.7109375" style="62" customWidth="1"/>
    <col min="2338" max="2338" width="3.85546875" style="62" customWidth="1"/>
    <col min="2339" max="2339" width="5.28515625" style="62" customWidth="1"/>
    <col min="2340" max="2340" width="16.42578125" style="62" bestFit="1" customWidth="1"/>
    <col min="2341" max="2341" width="7.140625" style="62" customWidth="1"/>
    <col min="2342" max="2342" width="4.140625" style="62" customWidth="1"/>
    <col min="2343" max="2343" width="6.28515625" style="62" customWidth="1"/>
    <col min="2344" max="2344" width="16.42578125" style="62" bestFit="1" customWidth="1"/>
    <col min="2345" max="2345" width="7.42578125" style="62" customWidth="1"/>
    <col min="2346" max="2346" width="4.7109375" style="62" customWidth="1"/>
    <col min="2347" max="2347" width="5.42578125" style="62" customWidth="1"/>
    <col min="2348" max="2348" width="16.42578125" style="62" bestFit="1" customWidth="1"/>
    <col min="2349" max="2349" width="8.85546875" style="62" customWidth="1"/>
    <col min="2350" max="2350" width="2.140625" style="62" customWidth="1"/>
    <col min="2351" max="2351" width="7.5703125" style="62" customWidth="1"/>
    <col min="2352" max="2352" width="16.42578125" style="62" bestFit="1" customWidth="1"/>
    <col min="2353" max="2353" width="9.7109375" style="62" customWidth="1"/>
    <col min="2354" max="2354" width="4.140625" style="62" customWidth="1"/>
    <col min="2355" max="2355" width="2.140625" style="62" customWidth="1"/>
    <col min="2356" max="2356" width="16.42578125" style="62" bestFit="1" customWidth="1"/>
    <col min="2357" max="2357" width="6.85546875" style="62" customWidth="1"/>
    <col min="2358" max="2358" width="4.140625" style="62" customWidth="1"/>
    <col min="2359" max="2359" width="5.5703125" style="62" customWidth="1"/>
    <col min="2360" max="2360" width="16.42578125" style="62" bestFit="1" customWidth="1"/>
    <col min="2361" max="2361" width="8.5703125" style="62" customWidth="1"/>
    <col min="2362" max="2363" width="12.140625" style="62"/>
    <col min="2364" max="2364" width="7.42578125" style="62" customWidth="1"/>
    <col min="2365" max="2365" width="12.140625" style="62"/>
    <col min="2366" max="2366" width="1.5703125" style="62" customWidth="1"/>
    <col min="2367" max="2368" width="1" style="62" customWidth="1"/>
    <col min="2369" max="2369" width="0.85546875" style="62" customWidth="1"/>
    <col min="2370" max="2370" width="12.140625" style="62"/>
    <col min="2371" max="2374" width="1" style="62" customWidth="1"/>
    <col min="2375" max="2375" width="12.140625" style="62"/>
    <col min="2376" max="2376" width="0.85546875" style="62" customWidth="1"/>
    <col min="2377" max="2377" width="0.28515625" style="62" customWidth="1"/>
    <col min="2378" max="2378" width="1" style="62" customWidth="1"/>
    <col min="2379" max="2379" width="0.5703125" style="62" customWidth="1"/>
    <col min="2380" max="2380" width="12.140625" style="62"/>
    <col min="2381" max="2383" width="1" style="62" customWidth="1"/>
    <col min="2384" max="2384" width="1.140625" style="62" customWidth="1"/>
    <col min="2385" max="2385" width="9.42578125" style="62" customWidth="1"/>
    <col min="2386" max="2386" width="1.7109375" style="62" customWidth="1"/>
    <col min="2387" max="2387" width="0.5703125" style="62" customWidth="1"/>
    <col min="2388" max="2389" width="1.42578125" style="62" customWidth="1"/>
    <col min="2390" max="2390" width="8.5703125" style="62" customWidth="1"/>
    <col min="2391" max="2391" width="1.28515625" style="62" customWidth="1"/>
    <col min="2392" max="2392" width="1.42578125" style="62" customWidth="1"/>
    <col min="2393" max="2393" width="1.5703125" style="62" customWidth="1"/>
    <col min="2394" max="2394" width="1.7109375" style="62" customWidth="1"/>
    <col min="2395" max="2395" width="12.140625" style="62"/>
    <col min="2396" max="2397" width="1.28515625" style="62" customWidth="1"/>
    <col min="2398" max="2398" width="0.85546875" style="62" customWidth="1"/>
    <col min="2399" max="2399" width="1.42578125" style="62" customWidth="1"/>
    <col min="2400" max="2400" width="12.140625" style="62"/>
    <col min="2401" max="2401" width="1.28515625" style="62" customWidth="1"/>
    <col min="2402" max="2403" width="1.5703125" style="62" customWidth="1"/>
    <col min="2404" max="2404" width="1.28515625" style="62" customWidth="1"/>
    <col min="2405" max="2405" width="12.140625" style="62"/>
    <col min="2406" max="2407" width="0.85546875" style="62" customWidth="1"/>
    <col min="2408" max="2408" width="1" style="62" customWidth="1"/>
    <col min="2409" max="2409" width="1.28515625" style="62" customWidth="1"/>
    <col min="2410" max="2410" width="12.140625" style="62"/>
    <col min="2411" max="2411" width="1.28515625" style="62" customWidth="1"/>
    <col min="2412" max="2412" width="0.140625" style="62" customWidth="1"/>
    <col min="2413" max="2413" width="0.5703125" style="62" customWidth="1"/>
    <col min="2414" max="2414" width="1.140625" style="62" customWidth="1"/>
    <col min="2415" max="2415" width="12.140625" style="62"/>
    <col min="2416" max="2416" width="1" style="62" customWidth="1"/>
    <col min="2417" max="2417" width="1.140625" style="62" customWidth="1"/>
    <col min="2418" max="2418" width="0.85546875" style="62" customWidth="1"/>
    <col min="2419" max="2419" width="1" style="62" customWidth="1"/>
    <col min="2420" max="2420" width="12.140625" style="62"/>
    <col min="2421" max="2421" width="1" style="62" customWidth="1"/>
    <col min="2422" max="2422" width="0.85546875" style="62" customWidth="1"/>
    <col min="2423" max="2423" width="1.140625" style="62" customWidth="1"/>
    <col min="2424" max="2424" width="0.85546875" style="62" customWidth="1"/>
    <col min="2425" max="2425" width="12.140625" style="62"/>
    <col min="2426" max="2427" width="1" style="62" customWidth="1"/>
    <col min="2428" max="2428" width="0.5703125" style="62" customWidth="1"/>
    <col min="2429" max="2429" width="1.42578125" style="62" customWidth="1"/>
    <col min="2430" max="2509" width="12.140625" style="62"/>
    <col min="2510" max="2511" width="2.5703125" style="62" customWidth="1"/>
    <col min="2512" max="2560" width="12.140625" style="62"/>
    <col min="2561" max="2561" width="17.42578125" style="62" customWidth="1"/>
    <col min="2562" max="2562" width="10.42578125" style="62" customWidth="1"/>
    <col min="2563" max="2563" width="10.5703125" style="62" customWidth="1"/>
    <col min="2564" max="2564" width="24.140625" style="62" customWidth="1"/>
    <col min="2565" max="2565" width="4.85546875" style="62" customWidth="1"/>
    <col min="2566" max="2566" width="8.28515625" style="62" customWidth="1"/>
    <col min="2567" max="2567" width="4.42578125" style="62" customWidth="1"/>
    <col min="2568" max="2568" width="16.42578125" style="62" bestFit="1" customWidth="1"/>
    <col min="2569" max="2569" width="11.28515625" style="62" customWidth="1"/>
    <col min="2570" max="2570" width="2.42578125" style="62" customWidth="1"/>
    <col min="2571" max="2571" width="7.140625" style="62" customWidth="1"/>
    <col min="2572" max="2572" width="16.42578125" style="62" bestFit="1" customWidth="1"/>
    <col min="2573" max="2573" width="8.5703125" style="62" customWidth="1"/>
    <col min="2574" max="2574" width="4.42578125" style="62" customWidth="1"/>
    <col min="2575" max="2575" width="2.140625" style="62" customWidth="1"/>
    <col min="2576" max="2576" width="16.42578125" style="62" bestFit="1" customWidth="1"/>
    <col min="2577" max="2577" width="5.42578125" style="62" customWidth="1"/>
    <col min="2578" max="2578" width="5.5703125" style="62" customWidth="1"/>
    <col min="2579" max="2579" width="3" style="62" customWidth="1"/>
    <col min="2580" max="2580" width="19.28515625" style="62" customWidth="1"/>
    <col min="2581" max="2581" width="5.85546875" style="62" customWidth="1"/>
    <col min="2582" max="2582" width="7.140625" style="62" customWidth="1"/>
    <col min="2583" max="2583" width="4.7109375" style="62" customWidth="1"/>
    <col min="2584" max="2584" width="16.42578125" style="62" bestFit="1" customWidth="1"/>
    <col min="2585" max="2585" width="8" style="62" customWidth="1"/>
    <col min="2586" max="2586" width="3.5703125" style="62" customWidth="1"/>
    <col min="2587" max="2587" width="6.140625" style="62" customWidth="1"/>
    <col min="2588" max="2588" width="16.42578125" style="62" bestFit="1" customWidth="1"/>
    <col min="2589" max="2589" width="10.140625" style="62" customWidth="1"/>
    <col min="2590" max="2590" width="2.85546875" style="62" customWidth="1"/>
    <col min="2591" max="2591" width="3.42578125" style="62" customWidth="1"/>
    <col min="2592" max="2592" width="16.42578125" style="62" bestFit="1" customWidth="1"/>
    <col min="2593" max="2593" width="2.7109375" style="62" customWidth="1"/>
    <col min="2594" max="2594" width="3.85546875" style="62" customWidth="1"/>
    <col min="2595" max="2595" width="5.28515625" style="62" customWidth="1"/>
    <col min="2596" max="2596" width="16.42578125" style="62" bestFit="1" customWidth="1"/>
    <col min="2597" max="2597" width="7.140625" style="62" customWidth="1"/>
    <col min="2598" max="2598" width="4.140625" style="62" customWidth="1"/>
    <col min="2599" max="2599" width="6.28515625" style="62" customWidth="1"/>
    <col min="2600" max="2600" width="16.42578125" style="62" bestFit="1" customWidth="1"/>
    <col min="2601" max="2601" width="7.42578125" style="62" customWidth="1"/>
    <col min="2602" max="2602" width="4.7109375" style="62" customWidth="1"/>
    <col min="2603" max="2603" width="5.42578125" style="62" customWidth="1"/>
    <col min="2604" max="2604" width="16.42578125" style="62" bestFit="1" customWidth="1"/>
    <col min="2605" max="2605" width="8.85546875" style="62" customWidth="1"/>
    <col min="2606" max="2606" width="2.140625" style="62" customWidth="1"/>
    <col min="2607" max="2607" width="7.5703125" style="62" customWidth="1"/>
    <col min="2608" max="2608" width="16.42578125" style="62" bestFit="1" customWidth="1"/>
    <col min="2609" max="2609" width="9.7109375" style="62" customWidth="1"/>
    <col min="2610" max="2610" width="4.140625" style="62" customWidth="1"/>
    <col min="2611" max="2611" width="2.140625" style="62" customWidth="1"/>
    <col min="2612" max="2612" width="16.42578125" style="62" bestFit="1" customWidth="1"/>
    <col min="2613" max="2613" width="6.85546875" style="62" customWidth="1"/>
    <col min="2614" max="2614" width="4.140625" style="62" customWidth="1"/>
    <col min="2615" max="2615" width="5.5703125" style="62" customWidth="1"/>
    <col min="2616" max="2616" width="16.42578125" style="62" bestFit="1" customWidth="1"/>
    <col min="2617" max="2617" width="8.5703125" style="62" customWidth="1"/>
    <col min="2618" max="2619" width="12.140625" style="62"/>
    <col min="2620" max="2620" width="7.42578125" style="62" customWidth="1"/>
    <col min="2621" max="2621" width="12.140625" style="62"/>
    <col min="2622" max="2622" width="1.5703125" style="62" customWidth="1"/>
    <col min="2623" max="2624" width="1" style="62" customWidth="1"/>
    <col min="2625" max="2625" width="0.85546875" style="62" customWidth="1"/>
    <col min="2626" max="2626" width="12.140625" style="62"/>
    <col min="2627" max="2630" width="1" style="62" customWidth="1"/>
    <col min="2631" max="2631" width="12.140625" style="62"/>
    <col min="2632" max="2632" width="0.85546875" style="62" customWidth="1"/>
    <col min="2633" max="2633" width="0.28515625" style="62" customWidth="1"/>
    <col min="2634" max="2634" width="1" style="62" customWidth="1"/>
    <col min="2635" max="2635" width="0.5703125" style="62" customWidth="1"/>
    <col min="2636" max="2636" width="12.140625" style="62"/>
    <col min="2637" max="2639" width="1" style="62" customWidth="1"/>
    <col min="2640" max="2640" width="1.140625" style="62" customWidth="1"/>
    <col min="2641" max="2641" width="9.42578125" style="62" customWidth="1"/>
    <col min="2642" max="2642" width="1.7109375" style="62" customWidth="1"/>
    <col min="2643" max="2643" width="0.5703125" style="62" customWidth="1"/>
    <col min="2644" max="2645" width="1.42578125" style="62" customWidth="1"/>
    <col min="2646" max="2646" width="8.5703125" style="62" customWidth="1"/>
    <col min="2647" max="2647" width="1.28515625" style="62" customWidth="1"/>
    <col min="2648" max="2648" width="1.42578125" style="62" customWidth="1"/>
    <col min="2649" max="2649" width="1.5703125" style="62" customWidth="1"/>
    <col min="2650" max="2650" width="1.7109375" style="62" customWidth="1"/>
    <col min="2651" max="2651" width="12.140625" style="62"/>
    <col min="2652" max="2653" width="1.28515625" style="62" customWidth="1"/>
    <col min="2654" max="2654" width="0.85546875" style="62" customWidth="1"/>
    <col min="2655" max="2655" width="1.42578125" style="62" customWidth="1"/>
    <col min="2656" max="2656" width="12.140625" style="62"/>
    <col min="2657" max="2657" width="1.28515625" style="62" customWidth="1"/>
    <col min="2658" max="2659" width="1.5703125" style="62" customWidth="1"/>
    <col min="2660" max="2660" width="1.28515625" style="62" customWidth="1"/>
    <col min="2661" max="2661" width="12.140625" style="62"/>
    <col min="2662" max="2663" width="0.85546875" style="62" customWidth="1"/>
    <col min="2664" max="2664" width="1" style="62" customWidth="1"/>
    <col min="2665" max="2665" width="1.28515625" style="62" customWidth="1"/>
    <col min="2666" max="2666" width="12.140625" style="62"/>
    <col min="2667" max="2667" width="1.28515625" style="62" customWidth="1"/>
    <col min="2668" max="2668" width="0.140625" style="62" customWidth="1"/>
    <col min="2669" max="2669" width="0.5703125" style="62" customWidth="1"/>
    <col min="2670" max="2670" width="1.140625" style="62" customWidth="1"/>
    <col min="2671" max="2671" width="12.140625" style="62"/>
    <col min="2672" max="2672" width="1" style="62" customWidth="1"/>
    <col min="2673" max="2673" width="1.140625" style="62" customWidth="1"/>
    <col min="2674" max="2674" width="0.85546875" style="62" customWidth="1"/>
    <col min="2675" max="2675" width="1" style="62" customWidth="1"/>
    <col min="2676" max="2676" width="12.140625" style="62"/>
    <col min="2677" max="2677" width="1" style="62" customWidth="1"/>
    <col min="2678" max="2678" width="0.85546875" style="62" customWidth="1"/>
    <col min="2679" max="2679" width="1.140625" style="62" customWidth="1"/>
    <col min="2680" max="2680" width="0.85546875" style="62" customWidth="1"/>
    <col min="2681" max="2681" width="12.140625" style="62"/>
    <col min="2682" max="2683" width="1" style="62" customWidth="1"/>
    <col min="2684" max="2684" width="0.5703125" style="62" customWidth="1"/>
    <col min="2685" max="2685" width="1.42578125" style="62" customWidth="1"/>
    <col min="2686" max="2765" width="12.140625" style="62"/>
    <col min="2766" max="2767" width="2.5703125" style="62" customWidth="1"/>
    <col min="2768" max="2816" width="12.140625" style="62"/>
    <col min="2817" max="2817" width="17.42578125" style="62" customWidth="1"/>
    <col min="2818" max="2818" width="10.42578125" style="62" customWidth="1"/>
    <col min="2819" max="2819" width="10.5703125" style="62" customWidth="1"/>
    <col min="2820" max="2820" width="24.140625" style="62" customWidth="1"/>
    <col min="2821" max="2821" width="4.85546875" style="62" customWidth="1"/>
    <col min="2822" max="2822" width="8.28515625" style="62" customWidth="1"/>
    <col min="2823" max="2823" width="4.42578125" style="62" customWidth="1"/>
    <col min="2824" max="2824" width="16.42578125" style="62" bestFit="1" customWidth="1"/>
    <col min="2825" max="2825" width="11.28515625" style="62" customWidth="1"/>
    <col min="2826" max="2826" width="2.42578125" style="62" customWidth="1"/>
    <col min="2827" max="2827" width="7.140625" style="62" customWidth="1"/>
    <col min="2828" max="2828" width="16.42578125" style="62" bestFit="1" customWidth="1"/>
    <col min="2829" max="2829" width="8.5703125" style="62" customWidth="1"/>
    <col min="2830" max="2830" width="4.42578125" style="62" customWidth="1"/>
    <col min="2831" max="2831" width="2.140625" style="62" customWidth="1"/>
    <col min="2832" max="2832" width="16.42578125" style="62" bestFit="1" customWidth="1"/>
    <col min="2833" max="2833" width="5.42578125" style="62" customWidth="1"/>
    <col min="2834" max="2834" width="5.5703125" style="62" customWidth="1"/>
    <col min="2835" max="2835" width="3" style="62" customWidth="1"/>
    <col min="2836" max="2836" width="19.28515625" style="62" customWidth="1"/>
    <col min="2837" max="2837" width="5.85546875" style="62" customWidth="1"/>
    <col min="2838" max="2838" width="7.140625" style="62" customWidth="1"/>
    <col min="2839" max="2839" width="4.7109375" style="62" customWidth="1"/>
    <col min="2840" max="2840" width="16.42578125" style="62" bestFit="1" customWidth="1"/>
    <col min="2841" max="2841" width="8" style="62" customWidth="1"/>
    <col min="2842" max="2842" width="3.5703125" style="62" customWidth="1"/>
    <col min="2843" max="2843" width="6.140625" style="62" customWidth="1"/>
    <col min="2844" max="2844" width="16.42578125" style="62" bestFit="1" customWidth="1"/>
    <col min="2845" max="2845" width="10.140625" style="62" customWidth="1"/>
    <col min="2846" max="2846" width="2.85546875" style="62" customWidth="1"/>
    <col min="2847" max="2847" width="3.42578125" style="62" customWidth="1"/>
    <col min="2848" max="2848" width="16.42578125" style="62" bestFit="1" customWidth="1"/>
    <col min="2849" max="2849" width="2.7109375" style="62" customWidth="1"/>
    <col min="2850" max="2850" width="3.85546875" style="62" customWidth="1"/>
    <col min="2851" max="2851" width="5.28515625" style="62" customWidth="1"/>
    <col min="2852" max="2852" width="16.42578125" style="62" bestFit="1" customWidth="1"/>
    <col min="2853" max="2853" width="7.140625" style="62" customWidth="1"/>
    <col min="2854" max="2854" width="4.140625" style="62" customWidth="1"/>
    <col min="2855" max="2855" width="6.28515625" style="62" customWidth="1"/>
    <col min="2856" max="2856" width="16.42578125" style="62" bestFit="1" customWidth="1"/>
    <col min="2857" max="2857" width="7.42578125" style="62" customWidth="1"/>
    <col min="2858" max="2858" width="4.7109375" style="62" customWidth="1"/>
    <col min="2859" max="2859" width="5.42578125" style="62" customWidth="1"/>
    <col min="2860" max="2860" width="16.42578125" style="62" bestFit="1" customWidth="1"/>
    <col min="2861" max="2861" width="8.85546875" style="62" customWidth="1"/>
    <col min="2862" max="2862" width="2.140625" style="62" customWidth="1"/>
    <col min="2863" max="2863" width="7.5703125" style="62" customWidth="1"/>
    <col min="2864" max="2864" width="16.42578125" style="62" bestFit="1" customWidth="1"/>
    <col min="2865" max="2865" width="9.7109375" style="62" customWidth="1"/>
    <col min="2866" max="2866" width="4.140625" style="62" customWidth="1"/>
    <col min="2867" max="2867" width="2.140625" style="62" customWidth="1"/>
    <col min="2868" max="2868" width="16.42578125" style="62" bestFit="1" customWidth="1"/>
    <col min="2869" max="2869" width="6.85546875" style="62" customWidth="1"/>
    <col min="2870" max="2870" width="4.140625" style="62" customWidth="1"/>
    <col min="2871" max="2871" width="5.5703125" style="62" customWidth="1"/>
    <col min="2872" max="2872" width="16.42578125" style="62" bestFit="1" customWidth="1"/>
    <col min="2873" max="2873" width="8.5703125" style="62" customWidth="1"/>
    <col min="2874" max="2875" width="12.140625" style="62"/>
    <col min="2876" max="2876" width="7.42578125" style="62" customWidth="1"/>
    <col min="2877" max="2877" width="12.140625" style="62"/>
    <col min="2878" max="2878" width="1.5703125" style="62" customWidth="1"/>
    <col min="2879" max="2880" width="1" style="62" customWidth="1"/>
    <col min="2881" max="2881" width="0.85546875" style="62" customWidth="1"/>
    <col min="2882" max="2882" width="12.140625" style="62"/>
    <col min="2883" max="2886" width="1" style="62" customWidth="1"/>
    <col min="2887" max="2887" width="12.140625" style="62"/>
    <col min="2888" max="2888" width="0.85546875" style="62" customWidth="1"/>
    <col min="2889" max="2889" width="0.28515625" style="62" customWidth="1"/>
    <col min="2890" max="2890" width="1" style="62" customWidth="1"/>
    <col min="2891" max="2891" width="0.5703125" style="62" customWidth="1"/>
    <col min="2892" max="2892" width="12.140625" style="62"/>
    <col min="2893" max="2895" width="1" style="62" customWidth="1"/>
    <col min="2896" max="2896" width="1.140625" style="62" customWidth="1"/>
    <col min="2897" max="2897" width="9.42578125" style="62" customWidth="1"/>
    <col min="2898" max="2898" width="1.7109375" style="62" customWidth="1"/>
    <col min="2899" max="2899" width="0.5703125" style="62" customWidth="1"/>
    <col min="2900" max="2901" width="1.42578125" style="62" customWidth="1"/>
    <col min="2902" max="2902" width="8.5703125" style="62" customWidth="1"/>
    <col min="2903" max="2903" width="1.28515625" style="62" customWidth="1"/>
    <col min="2904" max="2904" width="1.42578125" style="62" customWidth="1"/>
    <col min="2905" max="2905" width="1.5703125" style="62" customWidth="1"/>
    <col min="2906" max="2906" width="1.7109375" style="62" customWidth="1"/>
    <col min="2907" max="2907" width="12.140625" style="62"/>
    <col min="2908" max="2909" width="1.28515625" style="62" customWidth="1"/>
    <col min="2910" max="2910" width="0.85546875" style="62" customWidth="1"/>
    <col min="2911" max="2911" width="1.42578125" style="62" customWidth="1"/>
    <col min="2912" max="2912" width="12.140625" style="62"/>
    <col min="2913" max="2913" width="1.28515625" style="62" customWidth="1"/>
    <col min="2914" max="2915" width="1.5703125" style="62" customWidth="1"/>
    <col min="2916" max="2916" width="1.28515625" style="62" customWidth="1"/>
    <col min="2917" max="2917" width="12.140625" style="62"/>
    <col min="2918" max="2919" width="0.85546875" style="62" customWidth="1"/>
    <col min="2920" max="2920" width="1" style="62" customWidth="1"/>
    <col min="2921" max="2921" width="1.28515625" style="62" customWidth="1"/>
    <col min="2922" max="2922" width="12.140625" style="62"/>
    <col min="2923" max="2923" width="1.28515625" style="62" customWidth="1"/>
    <col min="2924" max="2924" width="0.140625" style="62" customWidth="1"/>
    <col min="2925" max="2925" width="0.5703125" style="62" customWidth="1"/>
    <col min="2926" max="2926" width="1.140625" style="62" customWidth="1"/>
    <col min="2927" max="2927" width="12.140625" style="62"/>
    <col min="2928" max="2928" width="1" style="62" customWidth="1"/>
    <col min="2929" max="2929" width="1.140625" style="62" customWidth="1"/>
    <col min="2930" max="2930" width="0.85546875" style="62" customWidth="1"/>
    <col min="2931" max="2931" width="1" style="62" customWidth="1"/>
    <col min="2932" max="2932" width="12.140625" style="62"/>
    <col min="2933" max="2933" width="1" style="62" customWidth="1"/>
    <col min="2934" max="2934" width="0.85546875" style="62" customWidth="1"/>
    <col min="2935" max="2935" width="1.140625" style="62" customWidth="1"/>
    <col min="2936" max="2936" width="0.85546875" style="62" customWidth="1"/>
    <col min="2937" max="2937" width="12.140625" style="62"/>
    <col min="2938" max="2939" width="1" style="62" customWidth="1"/>
    <col min="2940" max="2940" width="0.5703125" style="62" customWidth="1"/>
    <col min="2941" max="2941" width="1.42578125" style="62" customWidth="1"/>
    <col min="2942" max="3021" width="12.140625" style="62"/>
    <col min="3022" max="3023" width="2.5703125" style="62" customWidth="1"/>
    <col min="3024" max="3072" width="12.140625" style="62"/>
    <col min="3073" max="3073" width="17.42578125" style="62" customWidth="1"/>
    <col min="3074" max="3074" width="10.42578125" style="62" customWidth="1"/>
    <col min="3075" max="3075" width="10.5703125" style="62" customWidth="1"/>
    <col min="3076" max="3076" width="24.140625" style="62" customWidth="1"/>
    <col min="3077" max="3077" width="4.85546875" style="62" customWidth="1"/>
    <col min="3078" max="3078" width="8.28515625" style="62" customWidth="1"/>
    <col min="3079" max="3079" width="4.42578125" style="62" customWidth="1"/>
    <col min="3080" max="3080" width="16.42578125" style="62" bestFit="1" customWidth="1"/>
    <col min="3081" max="3081" width="11.28515625" style="62" customWidth="1"/>
    <col min="3082" max="3082" width="2.42578125" style="62" customWidth="1"/>
    <col min="3083" max="3083" width="7.140625" style="62" customWidth="1"/>
    <col min="3084" max="3084" width="16.42578125" style="62" bestFit="1" customWidth="1"/>
    <col min="3085" max="3085" width="8.5703125" style="62" customWidth="1"/>
    <col min="3086" max="3086" width="4.42578125" style="62" customWidth="1"/>
    <col min="3087" max="3087" width="2.140625" style="62" customWidth="1"/>
    <col min="3088" max="3088" width="16.42578125" style="62" bestFit="1" customWidth="1"/>
    <col min="3089" max="3089" width="5.42578125" style="62" customWidth="1"/>
    <col min="3090" max="3090" width="5.5703125" style="62" customWidth="1"/>
    <col min="3091" max="3091" width="3" style="62" customWidth="1"/>
    <col min="3092" max="3092" width="19.28515625" style="62" customWidth="1"/>
    <col min="3093" max="3093" width="5.85546875" style="62" customWidth="1"/>
    <col min="3094" max="3094" width="7.140625" style="62" customWidth="1"/>
    <col min="3095" max="3095" width="4.7109375" style="62" customWidth="1"/>
    <col min="3096" max="3096" width="16.42578125" style="62" bestFit="1" customWidth="1"/>
    <col min="3097" max="3097" width="8" style="62" customWidth="1"/>
    <col min="3098" max="3098" width="3.5703125" style="62" customWidth="1"/>
    <col min="3099" max="3099" width="6.140625" style="62" customWidth="1"/>
    <col min="3100" max="3100" width="16.42578125" style="62" bestFit="1" customWidth="1"/>
    <col min="3101" max="3101" width="10.140625" style="62" customWidth="1"/>
    <col min="3102" max="3102" width="2.85546875" style="62" customWidth="1"/>
    <col min="3103" max="3103" width="3.42578125" style="62" customWidth="1"/>
    <col min="3104" max="3104" width="16.42578125" style="62" bestFit="1" customWidth="1"/>
    <col min="3105" max="3105" width="2.7109375" style="62" customWidth="1"/>
    <col min="3106" max="3106" width="3.85546875" style="62" customWidth="1"/>
    <col min="3107" max="3107" width="5.28515625" style="62" customWidth="1"/>
    <col min="3108" max="3108" width="16.42578125" style="62" bestFit="1" customWidth="1"/>
    <col min="3109" max="3109" width="7.140625" style="62" customWidth="1"/>
    <col min="3110" max="3110" width="4.140625" style="62" customWidth="1"/>
    <col min="3111" max="3111" width="6.28515625" style="62" customWidth="1"/>
    <col min="3112" max="3112" width="16.42578125" style="62" bestFit="1" customWidth="1"/>
    <col min="3113" max="3113" width="7.42578125" style="62" customWidth="1"/>
    <col min="3114" max="3114" width="4.7109375" style="62" customWidth="1"/>
    <col min="3115" max="3115" width="5.42578125" style="62" customWidth="1"/>
    <col min="3116" max="3116" width="16.42578125" style="62" bestFit="1" customWidth="1"/>
    <col min="3117" max="3117" width="8.85546875" style="62" customWidth="1"/>
    <col min="3118" max="3118" width="2.140625" style="62" customWidth="1"/>
    <col min="3119" max="3119" width="7.5703125" style="62" customWidth="1"/>
    <col min="3120" max="3120" width="16.42578125" style="62" bestFit="1" customWidth="1"/>
    <col min="3121" max="3121" width="9.7109375" style="62" customWidth="1"/>
    <col min="3122" max="3122" width="4.140625" style="62" customWidth="1"/>
    <col min="3123" max="3123" width="2.140625" style="62" customWidth="1"/>
    <col min="3124" max="3124" width="16.42578125" style="62" bestFit="1" customWidth="1"/>
    <col min="3125" max="3125" width="6.85546875" style="62" customWidth="1"/>
    <col min="3126" max="3126" width="4.140625" style="62" customWidth="1"/>
    <col min="3127" max="3127" width="5.5703125" style="62" customWidth="1"/>
    <col min="3128" max="3128" width="16.42578125" style="62" bestFit="1" customWidth="1"/>
    <col min="3129" max="3129" width="8.5703125" style="62" customWidth="1"/>
    <col min="3130" max="3131" width="12.140625" style="62"/>
    <col min="3132" max="3132" width="7.42578125" style="62" customWidth="1"/>
    <col min="3133" max="3133" width="12.140625" style="62"/>
    <col min="3134" max="3134" width="1.5703125" style="62" customWidth="1"/>
    <col min="3135" max="3136" width="1" style="62" customWidth="1"/>
    <col min="3137" max="3137" width="0.85546875" style="62" customWidth="1"/>
    <col min="3138" max="3138" width="12.140625" style="62"/>
    <col min="3139" max="3142" width="1" style="62" customWidth="1"/>
    <col min="3143" max="3143" width="12.140625" style="62"/>
    <col min="3144" max="3144" width="0.85546875" style="62" customWidth="1"/>
    <col min="3145" max="3145" width="0.28515625" style="62" customWidth="1"/>
    <col min="3146" max="3146" width="1" style="62" customWidth="1"/>
    <col min="3147" max="3147" width="0.5703125" style="62" customWidth="1"/>
    <col min="3148" max="3148" width="12.140625" style="62"/>
    <col min="3149" max="3151" width="1" style="62" customWidth="1"/>
    <col min="3152" max="3152" width="1.140625" style="62" customWidth="1"/>
    <col min="3153" max="3153" width="9.42578125" style="62" customWidth="1"/>
    <col min="3154" max="3154" width="1.7109375" style="62" customWidth="1"/>
    <col min="3155" max="3155" width="0.5703125" style="62" customWidth="1"/>
    <col min="3156" max="3157" width="1.42578125" style="62" customWidth="1"/>
    <col min="3158" max="3158" width="8.5703125" style="62" customWidth="1"/>
    <col min="3159" max="3159" width="1.28515625" style="62" customWidth="1"/>
    <col min="3160" max="3160" width="1.42578125" style="62" customWidth="1"/>
    <col min="3161" max="3161" width="1.5703125" style="62" customWidth="1"/>
    <col min="3162" max="3162" width="1.7109375" style="62" customWidth="1"/>
    <col min="3163" max="3163" width="12.140625" style="62"/>
    <col min="3164" max="3165" width="1.28515625" style="62" customWidth="1"/>
    <col min="3166" max="3166" width="0.85546875" style="62" customWidth="1"/>
    <col min="3167" max="3167" width="1.42578125" style="62" customWidth="1"/>
    <col min="3168" max="3168" width="12.140625" style="62"/>
    <col min="3169" max="3169" width="1.28515625" style="62" customWidth="1"/>
    <col min="3170" max="3171" width="1.5703125" style="62" customWidth="1"/>
    <col min="3172" max="3172" width="1.28515625" style="62" customWidth="1"/>
    <col min="3173" max="3173" width="12.140625" style="62"/>
    <col min="3174" max="3175" width="0.85546875" style="62" customWidth="1"/>
    <col min="3176" max="3176" width="1" style="62" customWidth="1"/>
    <col min="3177" max="3177" width="1.28515625" style="62" customWidth="1"/>
    <col min="3178" max="3178" width="12.140625" style="62"/>
    <col min="3179" max="3179" width="1.28515625" style="62" customWidth="1"/>
    <col min="3180" max="3180" width="0.140625" style="62" customWidth="1"/>
    <col min="3181" max="3181" width="0.5703125" style="62" customWidth="1"/>
    <col min="3182" max="3182" width="1.140625" style="62" customWidth="1"/>
    <col min="3183" max="3183" width="12.140625" style="62"/>
    <col min="3184" max="3184" width="1" style="62" customWidth="1"/>
    <col min="3185" max="3185" width="1.140625" style="62" customWidth="1"/>
    <col min="3186" max="3186" width="0.85546875" style="62" customWidth="1"/>
    <col min="3187" max="3187" width="1" style="62" customWidth="1"/>
    <col min="3188" max="3188" width="12.140625" style="62"/>
    <col min="3189" max="3189" width="1" style="62" customWidth="1"/>
    <col min="3190" max="3190" width="0.85546875" style="62" customWidth="1"/>
    <col min="3191" max="3191" width="1.140625" style="62" customWidth="1"/>
    <col min="3192" max="3192" width="0.85546875" style="62" customWidth="1"/>
    <col min="3193" max="3193" width="12.140625" style="62"/>
    <col min="3194" max="3195" width="1" style="62" customWidth="1"/>
    <col min="3196" max="3196" width="0.5703125" style="62" customWidth="1"/>
    <col min="3197" max="3197" width="1.42578125" style="62" customWidth="1"/>
    <col min="3198" max="3277" width="12.140625" style="62"/>
    <col min="3278" max="3279" width="2.5703125" style="62" customWidth="1"/>
    <col min="3280" max="3328" width="12.140625" style="62"/>
    <col min="3329" max="3329" width="17.42578125" style="62" customWidth="1"/>
    <col min="3330" max="3330" width="10.42578125" style="62" customWidth="1"/>
    <col min="3331" max="3331" width="10.5703125" style="62" customWidth="1"/>
    <col min="3332" max="3332" width="24.140625" style="62" customWidth="1"/>
    <col min="3333" max="3333" width="4.85546875" style="62" customWidth="1"/>
    <col min="3334" max="3334" width="8.28515625" style="62" customWidth="1"/>
    <col min="3335" max="3335" width="4.42578125" style="62" customWidth="1"/>
    <col min="3336" max="3336" width="16.42578125" style="62" bestFit="1" customWidth="1"/>
    <col min="3337" max="3337" width="11.28515625" style="62" customWidth="1"/>
    <col min="3338" max="3338" width="2.42578125" style="62" customWidth="1"/>
    <col min="3339" max="3339" width="7.140625" style="62" customWidth="1"/>
    <col min="3340" max="3340" width="16.42578125" style="62" bestFit="1" customWidth="1"/>
    <col min="3341" max="3341" width="8.5703125" style="62" customWidth="1"/>
    <col min="3342" max="3342" width="4.42578125" style="62" customWidth="1"/>
    <col min="3343" max="3343" width="2.140625" style="62" customWidth="1"/>
    <col min="3344" max="3344" width="16.42578125" style="62" bestFit="1" customWidth="1"/>
    <col min="3345" max="3345" width="5.42578125" style="62" customWidth="1"/>
    <col min="3346" max="3346" width="5.5703125" style="62" customWidth="1"/>
    <col min="3347" max="3347" width="3" style="62" customWidth="1"/>
    <col min="3348" max="3348" width="19.28515625" style="62" customWidth="1"/>
    <col min="3349" max="3349" width="5.85546875" style="62" customWidth="1"/>
    <col min="3350" max="3350" width="7.140625" style="62" customWidth="1"/>
    <col min="3351" max="3351" width="4.7109375" style="62" customWidth="1"/>
    <col min="3352" max="3352" width="16.42578125" style="62" bestFit="1" customWidth="1"/>
    <col min="3353" max="3353" width="8" style="62" customWidth="1"/>
    <col min="3354" max="3354" width="3.5703125" style="62" customWidth="1"/>
    <col min="3355" max="3355" width="6.140625" style="62" customWidth="1"/>
    <col min="3356" max="3356" width="16.42578125" style="62" bestFit="1" customWidth="1"/>
    <col min="3357" max="3357" width="10.140625" style="62" customWidth="1"/>
    <col min="3358" max="3358" width="2.85546875" style="62" customWidth="1"/>
    <col min="3359" max="3359" width="3.42578125" style="62" customWidth="1"/>
    <col min="3360" max="3360" width="16.42578125" style="62" bestFit="1" customWidth="1"/>
    <col min="3361" max="3361" width="2.7109375" style="62" customWidth="1"/>
    <col min="3362" max="3362" width="3.85546875" style="62" customWidth="1"/>
    <col min="3363" max="3363" width="5.28515625" style="62" customWidth="1"/>
    <col min="3364" max="3364" width="16.42578125" style="62" bestFit="1" customWidth="1"/>
    <col min="3365" max="3365" width="7.140625" style="62" customWidth="1"/>
    <col min="3366" max="3366" width="4.140625" style="62" customWidth="1"/>
    <col min="3367" max="3367" width="6.28515625" style="62" customWidth="1"/>
    <col min="3368" max="3368" width="16.42578125" style="62" bestFit="1" customWidth="1"/>
    <col min="3369" max="3369" width="7.42578125" style="62" customWidth="1"/>
    <col min="3370" max="3370" width="4.7109375" style="62" customWidth="1"/>
    <col min="3371" max="3371" width="5.42578125" style="62" customWidth="1"/>
    <col min="3372" max="3372" width="16.42578125" style="62" bestFit="1" customWidth="1"/>
    <col min="3373" max="3373" width="8.85546875" style="62" customWidth="1"/>
    <col min="3374" max="3374" width="2.140625" style="62" customWidth="1"/>
    <col min="3375" max="3375" width="7.5703125" style="62" customWidth="1"/>
    <col min="3376" max="3376" width="16.42578125" style="62" bestFit="1" customWidth="1"/>
    <col min="3377" max="3377" width="9.7109375" style="62" customWidth="1"/>
    <col min="3378" max="3378" width="4.140625" style="62" customWidth="1"/>
    <col min="3379" max="3379" width="2.140625" style="62" customWidth="1"/>
    <col min="3380" max="3380" width="16.42578125" style="62" bestFit="1" customWidth="1"/>
    <col min="3381" max="3381" width="6.85546875" style="62" customWidth="1"/>
    <col min="3382" max="3382" width="4.140625" style="62" customWidth="1"/>
    <col min="3383" max="3383" width="5.5703125" style="62" customWidth="1"/>
    <col min="3384" max="3384" width="16.42578125" style="62" bestFit="1" customWidth="1"/>
    <col min="3385" max="3385" width="8.5703125" style="62" customWidth="1"/>
    <col min="3386" max="3387" width="12.140625" style="62"/>
    <col min="3388" max="3388" width="7.42578125" style="62" customWidth="1"/>
    <col min="3389" max="3389" width="12.140625" style="62"/>
    <col min="3390" max="3390" width="1.5703125" style="62" customWidth="1"/>
    <col min="3391" max="3392" width="1" style="62" customWidth="1"/>
    <col min="3393" max="3393" width="0.85546875" style="62" customWidth="1"/>
    <col min="3394" max="3394" width="12.140625" style="62"/>
    <col min="3395" max="3398" width="1" style="62" customWidth="1"/>
    <col min="3399" max="3399" width="12.140625" style="62"/>
    <col min="3400" max="3400" width="0.85546875" style="62" customWidth="1"/>
    <col min="3401" max="3401" width="0.28515625" style="62" customWidth="1"/>
    <col min="3402" max="3402" width="1" style="62" customWidth="1"/>
    <col min="3403" max="3403" width="0.5703125" style="62" customWidth="1"/>
    <col min="3404" max="3404" width="12.140625" style="62"/>
    <col min="3405" max="3407" width="1" style="62" customWidth="1"/>
    <col min="3408" max="3408" width="1.140625" style="62" customWidth="1"/>
    <col min="3409" max="3409" width="9.42578125" style="62" customWidth="1"/>
    <col min="3410" max="3410" width="1.7109375" style="62" customWidth="1"/>
    <col min="3411" max="3411" width="0.5703125" style="62" customWidth="1"/>
    <col min="3412" max="3413" width="1.42578125" style="62" customWidth="1"/>
    <col min="3414" max="3414" width="8.5703125" style="62" customWidth="1"/>
    <col min="3415" max="3415" width="1.28515625" style="62" customWidth="1"/>
    <col min="3416" max="3416" width="1.42578125" style="62" customWidth="1"/>
    <col min="3417" max="3417" width="1.5703125" style="62" customWidth="1"/>
    <col min="3418" max="3418" width="1.7109375" style="62" customWidth="1"/>
    <col min="3419" max="3419" width="12.140625" style="62"/>
    <col min="3420" max="3421" width="1.28515625" style="62" customWidth="1"/>
    <col min="3422" max="3422" width="0.85546875" style="62" customWidth="1"/>
    <col min="3423" max="3423" width="1.42578125" style="62" customWidth="1"/>
    <col min="3424" max="3424" width="12.140625" style="62"/>
    <col min="3425" max="3425" width="1.28515625" style="62" customWidth="1"/>
    <col min="3426" max="3427" width="1.5703125" style="62" customWidth="1"/>
    <col min="3428" max="3428" width="1.28515625" style="62" customWidth="1"/>
    <col min="3429" max="3429" width="12.140625" style="62"/>
    <col min="3430" max="3431" width="0.85546875" style="62" customWidth="1"/>
    <col min="3432" max="3432" width="1" style="62" customWidth="1"/>
    <col min="3433" max="3433" width="1.28515625" style="62" customWidth="1"/>
    <col min="3434" max="3434" width="12.140625" style="62"/>
    <col min="3435" max="3435" width="1.28515625" style="62" customWidth="1"/>
    <col min="3436" max="3436" width="0.140625" style="62" customWidth="1"/>
    <col min="3437" max="3437" width="0.5703125" style="62" customWidth="1"/>
    <col min="3438" max="3438" width="1.140625" style="62" customWidth="1"/>
    <col min="3439" max="3439" width="12.140625" style="62"/>
    <col min="3440" max="3440" width="1" style="62" customWidth="1"/>
    <col min="3441" max="3441" width="1.140625" style="62" customWidth="1"/>
    <col min="3442" max="3442" width="0.85546875" style="62" customWidth="1"/>
    <col min="3443" max="3443" width="1" style="62" customWidth="1"/>
    <col min="3444" max="3444" width="12.140625" style="62"/>
    <col min="3445" max="3445" width="1" style="62" customWidth="1"/>
    <col min="3446" max="3446" width="0.85546875" style="62" customWidth="1"/>
    <col min="3447" max="3447" width="1.140625" style="62" customWidth="1"/>
    <col min="3448" max="3448" width="0.85546875" style="62" customWidth="1"/>
    <col min="3449" max="3449" width="12.140625" style="62"/>
    <col min="3450" max="3451" width="1" style="62" customWidth="1"/>
    <col min="3452" max="3452" width="0.5703125" style="62" customWidth="1"/>
    <col min="3453" max="3453" width="1.42578125" style="62" customWidth="1"/>
    <col min="3454" max="3533" width="12.140625" style="62"/>
    <col min="3534" max="3535" width="2.5703125" style="62" customWidth="1"/>
    <col min="3536" max="3584" width="12.140625" style="62"/>
    <col min="3585" max="3585" width="17.42578125" style="62" customWidth="1"/>
    <col min="3586" max="3586" width="10.42578125" style="62" customWidth="1"/>
    <col min="3587" max="3587" width="10.5703125" style="62" customWidth="1"/>
    <col min="3588" max="3588" width="24.140625" style="62" customWidth="1"/>
    <col min="3589" max="3589" width="4.85546875" style="62" customWidth="1"/>
    <col min="3590" max="3590" width="8.28515625" style="62" customWidth="1"/>
    <col min="3591" max="3591" width="4.42578125" style="62" customWidth="1"/>
    <col min="3592" max="3592" width="16.42578125" style="62" bestFit="1" customWidth="1"/>
    <col min="3593" max="3593" width="11.28515625" style="62" customWidth="1"/>
    <col min="3594" max="3594" width="2.42578125" style="62" customWidth="1"/>
    <col min="3595" max="3595" width="7.140625" style="62" customWidth="1"/>
    <col min="3596" max="3596" width="16.42578125" style="62" bestFit="1" customWidth="1"/>
    <col min="3597" max="3597" width="8.5703125" style="62" customWidth="1"/>
    <col min="3598" max="3598" width="4.42578125" style="62" customWidth="1"/>
    <col min="3599" max="3599" width="2.140625" style="62" customWidth="1"/>
    <col min="3600" max="3600" width="16.42578125" style="62" bestFit="1" customWidth="1"/>
    <col min="3601" max="3601" width="5.42578125" style="62" customWidth="1"/>
    <col min="3602" max="3602" width="5.5703125" style="62" customWidth="1"/>
    <col min="3603" max="3603" width="3" style="62" customWidth="1"/>
    <col min="3604" max="3604" width="19.28515625" style="62" customWidth="1"/>
    <col min="3605" max="3605" width="5.85546875" style="62" customWidth="1"/>
    <col min="3606" max="3606" width="7.140625" style="62" customWidth="1"/>
    <col min="3607" max="3607" width="4.7109375" style="62" customWidth="1"/>
    <col min="3608" max="3608" width="16.42578125" style="62" bestFit="1" customWidth="1"/>
    <col min="3609" max="3609" width="8" style="62" customWidth="1"/>
    <col min="3610" max="3610" width="3.5703125" style="62" customWidth="1"/>
    <col min="3611" max="3611" width="6.140625" style="62" customWidth="1"/>
    <col min="3612" max="3612" width="16.42578125" style="62" bestFit="1" customWidth="1"/>
    <col min="3613" max="3613" width="10.140625" style="62" customWidth="1"/>
    <col min="3614" max="3614" width="2.85546875" style="62" customWidth="1"/>
    <col min="3615" max="3615" width="3.42578125" style="62" customWidth="1"/>
    <col min="3616" max="3616" width="16.42578125" style="62" bestFit="1" customWidth="1"/>
    <col min="3617" max="3617" width="2.7109375" style="62" customWidth="1"/>
    <col min="3618" max="3618" width="3.85546875" style="62" customWidth="1"/>
    <col min="3619" max="3619" width="5.28515625" style="62" customWidth="1"/>
    <col min="3620" max="3620" width="16.42578125" style="62" bestFit="1" customWidth="1"/>
    <col min="3621" max="3621" width="7.140625" style="62" customWidth="1"/>
    <col min="3622" max="3622" width="4.140625" style="62" customWidth="1"/>
    <col min="3623" max="3623" width="6.28515625" style="62" customWidth="1"/>
    <col min="3624" max="3624" width="16.42578125" style="62" bestFit="1" customWidth="1"/>
    <col min="3625" max="3625" width="7.42578125" style="62" customWidth="1"/>
    <col min="3626" max="3626" width="4.7109375" style="62" customWidth="1"/>
    <col min="3627" max="3627" width="5.42578125" style="62" customWidth="1"/>
    <col min="3628" max="3628" width="16.42578125" style="62" bestFit="1" customWidth="1"/>
    <col min="3629" max="3629" width="8.85546875" style="62" customWidth="1"/>
    <col min="3630" max="3630" width="2.140625" style="62" customWidth="1"/>
    <col min="3631" max="3631" width="7.5703125" style="62" customWidth="1"/>
    <col min="3632" max="3632" width="16.42578125" style="62" bestFit="1" customWidth="1"/>
    <col min="3633" max="3633" width="9.7109375" style="62" customWidth="1"/>
    <col min="3634" max="3634" width="4.140625" style="62" customWidth="1"/>
    <col min="3635" max="3635" width="2.140625" style="62" customWidth="1"/>
    <col min="3636" max="3636" width="16.42578125" style="62" bestFit="1" customWidth="1"/>
    <col min="3637" max="3637" width="6.85546875" style="62" customWidth="1"/>
    <col min="3638" max="3638" width="4.140625" style="62" customWidth="1"/>
    <col min="3639" max="3639" width="5.5703125" style="62" customWidth="1"/>
    <col min="3640" max="3640" width="16.42578125" style="62" bestFit="1" customWidth="1"/>
    <col min="3641" max="3641" width="8.5703125" style="62" customWidth="1"/>
    <col min="3642" max="3643" width="12.140625" style="62"/>
    <col min="3644" max="3644" width="7.42578125" style="62" customWidth="1"/>
    <col min="3645" max="3645" width="12.140625" style="62"/>
    <col min="3646" max="3646" width="1.5703125" style="62" customWidth="1"/>
    <col min="3647" max="3648" width="1" style="62" customWidth="1"/>
    <col min="3649" max="3649" width="0.85546875" style="62" customWidth="1"/>
    <col min="3650" max="3650" width="12.140625" style="62"/>
    <col min="3651" max="3654" width="1" style="62" customWidth="1"/>
    <col min="3655" max="3655" width="12.140625" style="62"/>
    <col min="3656" max="3656" width="0.85546875" style="62" customWidth="1"/>
    <col min="3657" max="3657" width="0.28515625" style="62" customWidth="1"/>
    <col min="3658" max="3658" width="1" style="62" customWidth="1"/>
    <col min="3659" max="3659" width="0.5703125" style="62" customWidth="1"/>
    <col min="3660" max="3660" width="12.140625" style="62"/>
    <col min="3661" max="3663" width="1" style="62" customWidth="1"/>
    <col min="3664" max="3664" width="1.140625" style="62" customWidth="1"/>
    <col min="3665" max="3665" width="9.42578125" style="62" customWidth="1"/>
    <col min="3666" max="3666" width="1.7109375" style="62" customWidth="1"/>
    <col min="3667" max="3667" width="0.5703125" style="62" customWidth="1"/>
    <col min="3668" max="3669" width="1.42578125" style="62" customWidth="1"/>
    <col min="3670" max="3670" width="8.5703125" style="62" customWidth="1"/>
    <col min="3671" max="3671" width="1.28515625" style="62" customWidth="1"/>
    <col min="3672" max="3672" width="1.42578125" style="62" customWidth="1"/>
    <col min="3673" max="3673" width="1.5703125" style="62" customWidth="1"/>
    <col min="3674" max="3674" width="1.7109375" style="62" customWidth="1"/>
    <col min="3675" max="3675" width="12.140625" style="62"/>
    <col min="3676" max="3677" width="1.28515625" style="62" customWidth="1"/>
    <col min="3678" max="3678" width="0.85546875" style="62" customWidth="1"/>
    <col min="3679" max="3679" width="1.42578125" style="62" customWidth="1"/>
    <col min="3680" max="3680" width="12.140625" style="62"/>
    <col min="3681" max="3681" width="1.28515625" style="62" customWidth="1"/>
    <col min="3682" max="3683" width="1.5703125" style="62" customWidth="1"/>
    <col min="3684" max="3684" width="1.28515625" style="62" customWidth="1"/>
    <col min="3685" max="3685" width="12.140625" style="62"/>
    <col min="3686" max="3687" width="0.85546875" style="62" customWidth="1"/>
    <col min="3688" max="3688" width="1" style="62" customWidth="1"/>
    <col min="3689" max="3689" width="1.28515625" style="62" customWidth="1"/>
    <col min="3690" max="3690" width="12.140625" style="62"/>
    <col min="3691" max="3691" width="1.28515625" style="62" customWidth="1"/>
    <col min="3692" max="3692" width="0.140625" style="62" customWidth="1"/>
    <col min="3693" max="3693" width="0.5703125" style="62" customWidth="1"/>
    <col min="3694" max="3694" width="1.140625" style="62" customWidth="1"/>
    <col min="3695" max="3695" width="12.140625" style="62"/>
    <col min="3696" max="3696" width="1" style="62" customWidth="1"/>
    <col min="3697" max="3697" width="1.140625" style="62" customWidth="1"/>
    <col min="3698" max="3698" width="0.85546875" style="62" customWidth="1"/>
    <col min="3699" max="3699" width="1" style="62" customWidth="1"/>
    <col min="3700" max="3700" width="12.140625" style="62"/>
    <col min="3701" max="3701" width="1" style="62" customWidth="1"/>
    <col min="3702" max="3702" width="0.85546875" style="62" customWidth="1"/>
    <col min="3703" max="3703" width="1.140625" style="62" customWidth="1"/>
    <col min="3704" max="3704" width="0.85546875" style="62" customWidth="1"/>
    <col min="3705" max="3705" width="12.140625" style="62"/>
    <col min="3706" max="3707" width="1" style="62" customWidth="1"/>
    <col min="3708" max="3708" width="0.5703125" style="62" customWidth="1"/>
    <col min="3709" max="3709" width="1.42578125" style="62" customWidth="1"/>
    <col min="3710" max="3789" width="12.140625" style="62"/>
    <col min="3790" max="3791" width="2.5703125" style="62" customWidth="1"/>
    <col min="3792" max="3840" width="12.140625" style="62"/>
    <col min="3841" max="3841" width="17.42578125" style="62" customWidth="1"/>
    <col min="3842" max="3842" width="10.42578125" style="62" customWidth="1"/>
    <col min="3843" max="3843" width="10.5703125" style="62" customWidth="1"/>
    <col min="3844" max="3844" width="24.140625" style="62" customWidth="1"/>
    <col min="3845" max="3845" width="4.85546875" style="62" customWidth="1"/>
    <col min="3846" max="3846" width="8.28515625" style="62" customWidth="1"/>
    <col min="3847" max="3847" width="4.42578125" style="62" customWidth="1"/>
    <col min="3848" max="3848" width="16.42578125" style="62" bestFit="1" customWidth="1"/>
    <col min="3849" max="3849" width="11.28515625" style="62" customWidth="1"/>
    <col min="3850" max="3850" width="2.42578125" style="62" customWidth="1"/>
    <col min="3851" max="3851" width="7.140625" style="62" customWidth="1"/>
    <col min="3852" max="3852" width="16.42578125" style="62" bestFit="1" customWidth="1"/>
    <col min="3853" max="3853" width="8.5703125" style="62" customWidth="1"/>
    <col min="3854" max="3854" width="4.42578125" style="62" customWidth="1"/>
    <col min="3855" max="3855" width="2.140625" style="62" customWidth="1"/>
    <col min="3856" max="3856" width="16.42578125" style="62" bestFit="1" customWidth="1"/>
    <col min="3857" max="3857" width="5.42578125" style="62" customWidth="1"/>
    <col min="3858" max="3858" width="5.5703125" style="62" customWidth="1"/>
    <col min="3859" max="3859" width="3" style="62" customWidth="1"/>
    <col min="3860" max="3860" width="19.28515625" style="62" customWidth="1"/>
    <col min="3861" max="3861" width="5.85546875" style="62" customWidth="1"/>
    <col min="3862" max="3862" width="7.140625" style="62" customWidth="1"/>
    <col min="3863" max="3863" width="4.7109375" style="62" customWidth="1"/>
    <col min="3864" max="3864" width="16.42578125" style="62" bestFit="1" customWidth="1"/>
    <col min="3865" max="3865" width="8" style="62" customWidth="1"/>
    <col min="3866" max="3866" width="3.5703125" style="62" customWidth="1"/>
    <col min="3867" max="3867" width="6.140625" style="62" customWidth="1"/>
    <col min="3868" max="3868" width="16.42578125" style="62" bestFit="1" customWidth="1"/>
    <col min="3869" max="3869" width="10.140625" style="62" customWidth="1"/>
    <col min="3870" max="3870" width="2.85546875" style="62" customWidth="1"/>
    <col min="3871" max="3871" width="3.42578125" style="62" customWidth="1"/>
    <col min="3872" max="3872" width="16.42578125" style="62" bestFit="1" customWidth="1"/>
    <col min="3873" max="3873" width="2.7109375" style="62" customWidth="1"/>
    <col min="3874" max="3874" width="3.85546875" style="62" customWidth="1"/>
    <col min="3875" max="3875" width="5.28515625" style="62" customWidth="1"/>
    <col min="3876" max="3876" width="16.42578125" style="62" bestFit="1" customWidth="1"/>
    <col min="3877" max="3877" width="7.140625" style="62" customWidth="1"/>
    <col min="3878" max="3878" width="4.140625" style="62" customWidth="1"/>
    <col min="3879" max="3879" width="6.28515625" style="62" customWidth="1"/>
    <col min="3880" max="3880" width="16.42578125" style="62" bestFit="1" customWidth="1"/>
    <col min="3881" max="3881" width="7.42578125" style="62" customWidth="1"/>
    <col min="3882" max="3882" width="4.7109375" style="62" customWidth="1"/>
    <col min="3883" max="3883" width="5.42578125" style="62" customWidth="1"/>
    <col min="3884" max="3884" width="16.42578125" style="62" bestFit="1" customWidth="1"/>
    <col min="3885" max="3885" width="8.85546875" style="62" customWidth="1"/>
    <col min="3886" max="3886" width="2.140625" style="62" customWidth="1"/>
    <col min="3887" max="3887" width="7.5703125" style="62" customWidth="1"/>
    <col min="3888" max="3888" width="16.42578125" style="62" bestFit="1" customWidth="1"/>
    <col min="3889" max="3889" width="9.7109375" style="62" customWidth="1"/>
    <col min="3890" max="3890" width="4.140625" style="62" customWidth="1"/>
    <col min="3891" max="3891" width="2.140625" style="62" customWidth="1"/>
    <col min="3892" max="3892" width="16.42578125" style="62" bestFit="1" customWidth="1"/>
    <col min="3893" max="3893" width="6.85546875" style="62" customWidth="1"/>
    <col min="3894" max="3894" width="4.140625" style="62" customWidth="1"/>
    <col min="3895" max="3895" width="5.5703125" style="62" customWidth="1"/>
    <col min="3896" max="3896" width="16.42578125" style="62" bestFit="1" customWidth="1"/>
    <col min="3897" max="3897" width="8.5703125" style="62" customWidth="1"/>
    <col min="3898" max="3899" width="12.140625" style="62"/>
    <col min="3900" max="3900" width="7.42578125" style="62" customWidth="1"/>
    <col min="3901" max="3901" width="12.140625" style="62"/>
    <col min="3902" max="3902" width="1.5703125" style="62" customWidth="1"/>
    <col min="3903" max="3904" width="1" style="62" customWidth="1"/>
    <col min="3905" max="3905" width="0.85546875" style="62" customWidth="1"/>
    <col min="3906" max="3906" width="12.140625" style="62"/>
    <col min="3907" max="3910" width="1" style="62" customWidth="1"/>
    <col min="3911" max="3911" width="12.140625" style="62"/>
    <col min="3912" max="3912" width="0.85546875" style="62" customWidth="1"/>
    <col min="3913" max="3913" width="0.28515625" style="62" customWidth="1"/>
    <col min="3914" max="3914" width="1" style="62" customWidth="1"/>
    <col min="3915" max="3915" width="0.5703125" style="62" customWidth="1"/>
    <col min="3916" max="3916" width="12.140625" style="62"/>
    <col min="3917" max="3919" width="1" style="62" customWidth="1"/>
    <col min="3920" max="3920" width="1.140625" style="62" customWidth="1"/>
    <col min="3921" max="3921" width="9.42578125" style="62" customWidth="1"/>
    <col min="3922" max="3922" width="1.7109375" style="62" customWidth="1"/>
    <col min="3923" max="3923" width="0.5703125" style="62" customWidth="1"/>
    <col min="3924" max="3925" width="1.42578125" style="62" customWidth="1"/>
    <col min="3926" max="3926" width="8.5703125" style="62" customWidth="1"/>
    <col min="3927" max="3927" width="1.28515625" style="62" customWidth="1"/>
    <col min="3928" max="3928" width="1.42578125" style="62" customWidth="1"/>
    <col min="3929" max="3929" width="1.5703125" style="62" customWidth="1"/>
    <col min="3930" max="3930" width="1.7109375" style="62" customWidth="1"/>
    <col min="3931" max="3931" width="12.140625" style="62"/>
    <col min="3932" max="3933" width="1.28515625" style="62" customWidth="1"/>
    <col min="3934" max="3934" width="0.85546875" style="62" customWidth="1"/>
    <col min="3935" max="3935" width="1.42578125" style="62" customWidth="1"/>
    <col min="3936" max="3936" width="12.140625" style="62"/>
    <col min="3937" max="3937" width="1.28515625" style="62" customWidth="1"/>
    <col min="3938" max="3939" width="1.5703125" style="62" customWidth="1"/>
    <col min="3940" max="3940" width="1.28515625" style="62" customWidth="1"/>
    <col min="3941" max="3941" width="12.140625" style="62"/>
    <col min="3942" max="3943" width="0.85546875" style="62" customWidth="1"/>
    <col min="3944" max="3944" width="1" style="62" customWidth="1"/>
    <col min="3945" max="3945" width="1.28515625" style="62" customWidth="1"/>
    <col min="3946" max="3946" width="12.140625" style="62"/>
    <col min="3947" max="3947" width="1.28515625" style="62" customWidth="1"/>
    <col min="3948" max="3948" width="0.140625" style="62" customWidth="1"/>
    <col min="3949" max="3949" width="0.5703125" style="62" customWidth="1"/>
    <col min="3950" max="3950" width="1.140625" style="62" customWidth="1"/>
    <col min="3951" max="3951" width="12.140625" style="62"/>
    <col min="3952" max="3952" width="1" style="62" customWidth="1"/>
    <col min="3953" max="3953" width="1.140625" style="62" customWidth="1"/>
    <col min="3954" max="3954" width="0.85546875" style="62" customWidth="1"/>
    <col min="3955" max="3955" width="1" style="62" customWidth="1"/>
    <col min="3956" max="3956" width="12.140625" style="62"/>
    <col min="3957" max="3957" width="1" style="62" customWidth="1"/>
    <col min="3958" max="3958" width="0.85546875" style="62" customWidth="1"/>
    <col min="3959" max="3959" width="1.140625" style="62" customWidth="1"/>
    <col min="3960" max="3960" width="0.85546875" style="62" customWidth="1"/>
    <col min="3961" max="3961" width="12.140625" style="62"/>
    <col min="3962" max="3963" width="1" style="62" customWidth="1"/>
    <col min="3964" max="3964" width="0.5703125" style="62" customWidth="1"/>
    <col min="3965" max="3965" width="1.42578125" style="62" customWidth="1"/>
    <col min="3966" max="4045" width="12.140625" style="62"/>
    <col min="4046" max="4047" width="2.5703125" style="62" customWidth="1"/>
    <col min="4048" max="4096" width="12.140625" style="62"/>
    <col min="4097" max="4097" width="17.42578125" style="62" customWidth="1"/>
    <col min="4098" max="4098" width="10.42578125" style="62" customWidth="1"/>
    <col min="4099" max="4099" width="10.5703125" style="62" customWidth="1"/>
    <col min="4100" max="4100" width="24.140625" style="62" customWidth="1"/>
    <col min="4101" max="4101" width="4.85546875" style="62" customWidth="1"/>
    <col min="4102" max="4102" width="8.28515625" style="62" customWidth="1"/>
    <col min="4103" max="4103" width="4.42578125" style="62" customWidth="1"/>
    <col min="4104" max="4104" width="16.42578125" style="62" bestFit="1" customWidth="1"/>
    <col min="4105" max="4105" width="11.28515625" style="62" customWidth="1"/>
    <col min="4106" max="4106" width="2.42578125" style="62" customWidth="1"/>
    <col min="4107" max="4107" width="7.140625" style="62" customWidth="1"/>
    <col min="4108" max="4108" width="16.42578125" style="62" bestFit="1" customWidth="1"/>
    <col min="4109" max="4109" width="8.5703125" style="62" customWidth="1"/>
    <col min="4110" max="4110" width="4.42578125" style="62" customWidth="1"/>
    <col min="4111" max="4111" width="2.140625" style="62" customWidth="1"/>
    <col min="4112" max="4112" width="16.42578125" style="62" bestFit="1" customWidth="1"/>
    <col min="4113" max="4113" width="5.42578125" style="62" customWidth="1"/>
    <col min="4114" max="4114" width="5.5703125" style="62" customWidth="1"/>
    <col min="4115" max="4115" width="3" style="62" customWidth="1"/>
    <col min="4116" max="4116" width="19.28515625" style="62" customWidth="1"/>
    <col min="4117" max="4117" width="5.85546875" style="62" customWidth="1"/>
    <col min="4118" max="4118" width="7.140625" style="62" customWidth="1"/>
    <col min="4119" max="4119" width="4.7109375" style="62" customWidth="1"/>
    <col min="4120" max="4120" width="16.42578125" style="62" bestFit="1" customWidth="1"/>
    <col min="4121" max="4121" width="8" style="62" customWidth="1"/>
    <col min="4122" max="4122" width="3.5703125" style="62" customWidth="1"/>
    <col min="4123" max="4123" width="6.140625" style="62" customWidth="1"/>
    <col min="4124" max="4124" width="16.42578125" style="62" bestFit="1" customWidth="1"/>
    <col min="4125" max="4125" width="10.140625" style="62" customWidth="1"/>
    <col min="4126" max="4126" width="2.85546875" style="62" customWidth="1"/>
    <col min="4127" max="4127" width="3.42578125" style="62" customWidth="1"/>
    <col min="4128" max="4128" width="16.42578125" style="62" bestFit="1" customWidth="1"/>
    <col min="4129" max="4129" width="2.7109375" style="62" customWidth="1"/>
    <col min="4130" max="4130" width="3.85546875" style="62" customWidth="1"/>
    <col min="4131" max="4131" width="5.28515625" style="62" customWidth="1"/>
    <col min="4132" max="4132" width="16.42578125" style="62" bestFit="1" customWidth="1"/>
    <col min="4133" max="4133" width="7.140625" style="62" customWidth="1"/>
    <col min="4134" max="4134" width="4.140625" style="62" customWidth="1"/>
    <col min="4135" max="4135" width="6.28515625" style="62" customWidth="1"/>
    <col min="4136" max="4136" width="16.42578125" style="62" bestFit="1" customWidth="1"/>
    <col min="4137" max="4137" width="7.42578125" style="62" customWidth="1"/>
    <col min="4138" max="4138" width="4.7109375" style="62" customWidth="1"/>
    <col min="4139" max="4139" width="5.42578125" style="62" customWidth="1"/>
    <col min="4140" max="4140" width="16.42578125" style="62" bestFit="1" customWidth="1"/>
    <col min="4141" max="4141" width="8.85546875" style="62" customWidth="1"/>
    <col min="4142" max="4142" width="2.140625" style="62" customWidth="1"/>
    <col min="4143" max="4143" width="7.5703125" style="62" customWidth="1"/>
    <col min="4144" max="4144" width="16.42578125" style="62" bestFit="1" customWidth="1"/>
    <col min="4145" max="4145" width="9.7109375" style="62" customWidth="1"/>
    <col min="4146" max="4146" width="4.140625" style="62" customWidth="1"/>
    <col min="4147" max="4147" width="2.140625" style="62" customWidth="1"/>
    <col min="4148" max="4148" width="16.42578125" style="62" bestFit="1" customWidth="1"/>
    <col min="4149" max="4149" width="6.85546875" style="62" customWidth="1"/>
    <col min="4150" max="4150" width="4.140625" style="62" customWidth="1"/>
    <col min="4151" max="4151" width="5.5703125" style="62" customWidth="1"/>
    <col min="4152" max="4152" width="16.42578125" style="62" bestFit="1" customWidth="1"/>
    <col min="4153" max="4153" width="8.5703125" style="62" customWidth="1"/>
    <col min="4154" max="4155" width="12.140625" style="62"/>
    <col min="4156" max="4156" width="7.42578125" style="62" customWidth="1"/>
    <col min="4157" max="4157" width="12.140625" style="62"/>
    <col min="4158" max="4158" width="1.5703125" style="62" customWidth="1"/>
    <col min="4159" max="4160" width="1" style="62" customWidth="1"/>
    <col min="4161" max="4161" width="0.85546875" style="62" customWidth="1"/>
    <col min="4162" max="4162" width="12.140625" style="62"/>
    <col min="4163" max="4166" width="1" style="62" customWidth="1"/>
    <col min="4167" max="4167" width="12.140625" style="62"/>
    <col min="4168" max="4168" width="0.85546875" style="62" customWidth="1"/>
    <col min="4169" max="4169" width="0.28515625" style="62" customWidth="1"/>
    <col min="4170" max="4170" width="1" style="62" customWidth="1"/>
    <col min="4171" max="4171" width="0.5703125" style="62" customWidth="1"/>
    <col min="4172" max="4172" width="12.140625" style="62"/>
    <col min="4173" max="4175" width="1" style="62" customWidth="1"/>
    <col min="4176" max="4176" width="1.140625" style="62" customWidth="1"/>
    <col min="4177" max="4177" width="9.42578125" style="62" customWidth="1"/>
    <col min="4178" max="4178" width="1.7109375" style="62" customWidth="1"/>
    <col min="4179" max="4179" width="0.5703125" style="62" customWidth="1"/>
    <col min="4180" max="4181" width="1.42578125" style="62" customWidth="1"/>
    <col min="4182" max="4182" width="8.5703125" style="62" customWidth="1"/>
    <col min="4183" max="4183" width="1.28515625" style="62" customWidth="1"/>
    <col min="4184" max="4184" width="1.42578125" style="62" customWidth="1"/>
    <col min="4185" max="4185" width="1.5703125" style="62" customWidth="1"/>
    <col min="4186" max="4186" width="1.7109375" style="62" customWidth="1"/>
    <col min="4187" max="4187" width="12.140625" style="62"/>
    <col min="4188" max="4189" width="1.28515625" style="62" customWidth="1"/>
    <col min="4190" max="4190" width="0.85546875" style="62" customWidth="1"/>
    <col min="4191" max="4191" width="1.42578125" style="62" customWidth="1"/>
    <col min="4192" max="4192" width="12.140625" style="62"/>
    <col min="4193" max="4193" width="1.28515625" style="62" customWidth="1"/>
    <col min="4194" max="4195" width="1.5703125" style="62" customWidth="1"/>
    <col min="4196" max="4196" width="1.28515625" style="62" customWidth="1"/>
    <col min="4197" max="4197" width="12.140625" style="62"/>
    <col min="4198" max="4199" width="0.85546875" style="62" customWidth="1"/>
    <col min="4200" max="4200" width="1" style="62" customWidth="1"/>
    <col min="4201" max="4201" width="1.28515625" style="62" customWidth="1"/>
    <col min="4202" max="4202" width="12.140625" style="62"/>
    <col min="4203" max="4203" width="1.28515625" style="62" customWidth="1"/>
    <col min="4204" max="4204" width="0.140625" style="62" customWidth="1"/>
    <col min="4205" max="4205" width="0.5703125" style="62" customWidth="1"/>
    <col min="4206" max="4206" width="1.140625" style="62" customWidth="1"/>
    <col min="4207" max="4207" width="12.140625" style="62"/>
    <col min="4208" max="4208" width="1" style="62" customWidth="1"/>
    <col min="4209" max="4209" width="1.140625" style="62" customWidth="1"/>
    <col min="4210" max="4210" width="0.85546875" style="62" customWidth="1"/>
    <col min="4211" max="4211" width="1" style="62" customWidth="1"/>
    <col min="4212" max="4212" width="12.140625" style="62"/>
    <col min="4213" max="4213" width="1" style="62" customWidth="1"/>
    <col min="4214" max="4214" width="0.85546875" style="62" customWidth="1"/>
    <col min="4215" max="4215" width="1.140625" style="62" customWidth="1"/>
    <col min="4216" max="4216" width="0.85546875" style="62" customWidth="1"/>
    <col min="4217" max="4217" width="12.140625" style="62"/>
    <col min="4218" max="4219" width="1" style="62" customWidth="1"/>
    <col min="4220" max="4220" width="0.5703125" style="62" customWidth="1"/>
    <col min="4221" max="4221" width="1.42578125" style="62" customWidth="1"/>
    <col min="4222" max="4301" width="12.140625" style="62"/>
    <col min="4302" max="4303" width="2.5703125" style="62" customWidth="1"/>
    <col min="4304" max="4352" width="12.140625" style="62"/>
    <col min="4353" max="4353" width="17.42578125" style="62" customWidth="1"/>
    <col min="4354" max="4354" width="10.42578125" style="62" customWidth="1"/>
    <col min="4355" max="4355" width="10.5703125" style="62" customWidth="1"/>
    <col min="4356" max="4356" width="24.140625" style="62" customWidth="1"/>
    <col min="4357" max="4357" width="4.85546875" style="62" customWidth="1"/>
    <col min="4358" max="4358" width="8.28515625" style="62" customWidth="1"/>
    <col min="4359" max="4359" width="4.42578125" style="62" customWidth="1"/>
    <col min="4360" max="4360" width="16.42578125" style="62" bestFit="1" customWidth="1"/>
    <col min="4361" max="4361" width="11.28515625" style="62" customWidth="1"/>
    <col min="4362" max="4362" width="2.42578125" style="62" customWidth="1"/>
    <col min="4363" max="4363" width="7.140625" style="62" customWidth="1"/>
    <col min="4364" max="4364" width="16.42578125" style="62" bestFit="1" customWidth="1"/>
    <col min="4365" max="4365" width="8.5703125" style="62" customWidth="1"/>
    <col min="4366" max="4366" width="4.42578125" style="62" customWidth="1"/>
    <col min="4367" max="4367" width="2.140625" style="62" customWidth="1"/>
    <col min="4368" max="4368" width="16.42578125" style="62" bestFit="1" customWidth="1"/>
    <col min="4369" max="4369" width="5.42578125" style="62" customWidth="1"/>
    <col min="4370" max="4370" width="5.5703125" style="62" customWidth="1"/>
    <col min="4371" max="4371" width="3" style="62" customWidth="1"/>
    <col min="4372" max="4372" width="19.28515625" style="62" customWidth="1"/>
    <col min="4373" max="4373" width="5.85546875" style="62" customWidth="1"/>
    <col min="4374" max="4374" width="7.140625" style="62" customWidth="1"/>
    <col min="4375" max="4375" width="4.7109375" style="62" customWidth="1"/>
    <col min="4376" max="4376" width="16.42578125" style="62" bestFit="1" customWidth="1"/>
    <col min="4377" max="4377" width="8" style="62" customWidth="1"/>
    <col min="4378" max="4378" width="3.5703125" style="62" customWidth="1"/>
    <col min="4379" max="4379" width="6.140625" style="62" customWidth="1"/>
    <col min="4380" max="4380" width="16.42578125" style="62" bestFit="1" customWidth="1"/>
    <col min="4381" max="4381" width="10.140625" style="62" customWidth="1"/>
    <col min="4382" max="4382" width="2.85546875" style="62" customWidth="1"/>
    <col min="4383" max="4383" width="3.42578125" style="62" customWidth="1"/>
    <col min="4384" max="4384" width="16.42578125" style="62" bestFit="1" customWidth="1"/>
    <col min="4385" max="4385" width="2.7109375" style="62" customWidth="1"/>
    <col min="4386" max="4386" width="3.85546875" style="62" customWidth="1"/>
    <col min="4387" max="4387" width="5.28515625" style="62" customWidth="1"/>
    <col min="4388" max="4388" width="16.42578125" style="62" bestFit="1" customWidth="1"/>
    <col min="4389" max="4389" width="7.140625" style="62" customWidth="1"/>
    <col min="4390" max="4390" width="4.140625" style="62" customWidth="1"/>
    <col min="4391" max="4391" width="6.28515625" style="62" customWidth="1"/>
    <col min="4392" max="4392" width="16.42578125" style="62" bestFit="1" customWidth="1"/>
    <col min="4393" max="4393" width="7.42578125" style="62" customWidth="1"/>
    <col min="4394" max="4394" width="4.7109375" style="62" customWidth="1"/>
    <col min="4395" max="4395" width="5.42578125" style="62" customWidth="1"/>
    <col min="4396" max="4396" width="16.42578125" style="62" bestFit="1" customWidth="1"/>
    <col min="4397" max="4397" width="8.85546875" style="62" customWidth="1"/>
    <col min="4398" max="4398" width="2.140625" style="62" customWidth="1"/>
    <col min="4399" max="4399" width="7.5703125" style="62" customWidth="1"/>
    <col min="4400" max="4400" width="16.42578125" style="62" bestFit="1" customWidth="1"/>
    <col min="4401" max="4401" width="9.7109375" style="62" customWidth="1"/>
    <col min="4402" max="4402" width="4.140625" style="62" customWidth="1"/>
    <col min="4403" max="4403" width="2.140625" style="62" customWidth="1"/>
    <col min="4404" max="4404" width="16.42578125" style="62" bestFit="1" customWidth="1"/>
    <col min="4405" max="4405" width="6.85546875" style="62" customWidth="1"/>
    <col min="4406" max="4406" width="4.140625" style="62" customWidth="1"/>
    <col min="4407" max="4407" width="5.5703125" style="62" customWidth="1"/>
    <col min="4408" max="4408" width="16.42578125" style="62" bestFit="1" customWidth="1"/>
    <col min="4409" max="4409" width="8.5703125" style="62" customWidth="1"/>
    <col min="4410" max="4411" width="12.140625" style="62"/>
    <col min="4412" max="4412" width="7.42578125" style="62" customWidth="1"/>
    <col min="4413" max="4413" width="12.140625" style="62"/>
    <col min="4414" max="4414" width="1.5703125" style="62" customWidth="1"/>
    <col min="4415" max="4416" width="1" style="62" customWidth="1"/>
    <col min="4417" max="4417" width="0.85546875" style="62" customWidth="1"/>
    <col min="4418" max="4418" width="12.140625" style="62"/>
    <col min="4419" max="4422" width="1" style="62" customWidth="1"/>
    <col min="4423" max="4423" width="12.140625" style="62"/>
    <col min="4424" max="4424" width="0.85546875" style="62" customWidth="1"/>
    <col min="4425" max="4425" width="0.28515625" style="62" customWidth="1"/>
    <col min="4426" max="4426" width="1" style="62" customWidth="1"/>
    <col min="4427" max="4427" width="0.5703125" style="62" customWidth="1"/>
    <col min="4428" max="4428" width="12.140625" style="62"/>
    <col min="4429" max="4431" width="1" style="62" customWidth="1"/>
    <col min="4432" max="4432" width="1.140625" style="62" customWidth="1"/>
    <col min="4433" max="4433" width="9.42578125" style="62" customWidth="1"/>
    <col min="4434" max="4434" width="1.7109375" style="62" customWidth="1"/>
    <col min="4435" max="4435" width="0.5703125" style="62" customWidth="1"/>
    <col min="4436" max="4437" width="1.42578125" style="62" customWidth="1"/>
    <col min="4438" max="4438" width="8.5703125" style="62" customWidth="1"/>
    <col min="4439" max="4439" width="1.28515625" style="62" customWidth="1"/>
    <col min="4440" max="4440" width="1.42578125" style="62" customWidth="1"/>
    <col min="4441" max="4441" width="1.5703125" style="62" customWidth="1"/>
    <col min="4442" max="4442" width="1.7109375" style="62" customWidth="1"/>
    <col min="4443" max="4443" width="12.140625" style="62"/>
    <col min="4444" max="4445" width="1.28515625" style="62" customWidth="1"/>
    <col min="4446" max="4446" width="0.85546875" style="62" customWidth="1"/>
    <col min="4447" max="4447" width="1.42578125" style="62" customWidth="1"/>
    <col min="4448" max="4448" width="12.140625" style="62"/>
    <col min="4449" max="4449" width="1.28515625" style="62" customWidth="1"/>
    <col min="4450" max="4451" width="1.5703125" style="62" customWidth="1"/>
    <col min="4452" max="4452" width="1.28515625" style="62" customWidth="1"/>
    <col min="4453" max="4453" width="12.140625" style="62"/>
    <col min="4454" max="4455" width="0.85546875" style="62" customWidth="1"/>
    <col min="4456" max="4456" width="1" style="62" customWidth="1"/>
    <col min="4457" max="4457" width="1.28515625" style="62" customWidth="1"/>
    <col min="4458" max="4458" width="12.140625" style="62"/>
    <col min="4459" max="4459" width="1.28515625" style="62" customWidth="1"/>
    <col min="4460" max="4460" width="0.140625" style="62" customWidth="1"/>
    <col min="4461" max="4461" width="0.5703125" style="62" customWidth="1"/>
    <col min="4462" max="4462" width="1.140625" style="62" customWidth="1"/>
    <col min="4463" max="4463" width="12.140625" style="62"/>
    <col min="4464" max="4464" width="1" style="62" customWidth="1"/>
    <col min="4465" max="4465" width="1.140625" style="62" customWidth="1"/>
    <col min="4466" max="4466" width="0.85546875" style="62" customWidth="1"/>
    <col min="4467" max="4467" width="1" style="62" customWidth="1"/>
    <col min="4468" max="4468" width="12.140625" style="62"/>
    <col min="4469" max="4469" width="1" style="62" customWidth="1"/>
    <col min="4470" max="4470" width="0.85546875" style="62" customWidth="1"/>
    <col min="4471" max="4471" width="1.140625" style="62" customWidth="1"/>
    <col min="4472" max="4472" width="0.85546875" style="62" customWidth="1"/>
    <col min="4473" max="4473" width="12.140625" style="62"/>
    <col min="4474" max="4475" width="1" style="62" customWidth="1"/>
    <col min="4476" max="4476" width="0.5703125" style="62" customWidth="1"/>
    <col min="4477" max="4477" width="1.42578125" style="62" customWidth="1"/>
    <col min="4478" max="4557" width="12.140625" style="62"/>
    <col min="4558" max="4559" width="2.5703125" style="62" customWidth="1"/>
    <col min="4560" max="4608" width="12.140625" style="62"/>
    <col min="4609" max="4609" width="17.42578125" style="62" customWidth="1"/>
    <col min="4610" max="4610" width="10.42578125" style="62" customWidth="1"/>
    <col min="4611" max="4611" width="10.5703125" style="62" customWidth="1"/>
    <col min="4612" max="4612" width="24.140625" style="62" customWidth="1"/>
    <col min="4613" max="4613" width="4.85546875" style="62" customWidth="1"/>
    <col min="4614" max="4614" width="8.28515625" style="62" customWidth="1"/>
    <col min="4615" max="4615" width="4.42578125" style="62" customWidth="1"/>
    <col min="4616" max="4616" width="16.42578125" style="62" bestFit="1" customWidth="1"/>
    <col min="4617" max="4617" width="11.28515625" style="62" customWidth="1"/>
    <col min="4618" max="4618" width="2.42578125" style="62" customWidth="1"/>
    <col min="4619" max="4619" width="7.140625" style="62" customWidth="1"/>
    <col min="4620" max="4620" width="16.42578125" style="62" bestFit="1" customWidth="1"/>
    <col min="4621" max="4621" width="8.5703125" style="62" customWidth="1"/>
    <col min="4622" max="4622" width="4.42578125" style="62" customWidth="1"/>
    <col min="4623" max="4623" width="2.140625" style="62" customWidth="1"/>
    <col min="4624" max="4624" width="16.42578125" style="62" bestFit="1" customWidth="1"/>
    <col min="4625" max="4625" width="5.42578125" style="62" customWidth="1"/>
    <col min="4626" max="4626" width="5.5703125" style="62" customWidth="1"/>
    <col min="4627" max="4627" width="3" style="62" customWidth="1"/>
    <col min="4628" max="4628" width="19.28515625" style="62" customWidth="1"/>
    <col min="4629" max="4629" width="5.85546875" style="62" customWidth="1"/>
    <col min="4630" max="4630" width="7.140625" style="62" customWidth="1"/>
    <col min="4631" max="4631" width="4.7109375" style="62" customWidth="1"/>
    <col min="4632" max="4632" width="16.42578125" style="62" bestFit="1" customWidth="1"/>
    <col min="4633" max="4633" width="8" style="62" customWidth="1"/>
    <col min="4634" max="4634" width="3.5703125" style="62" customWidth="1"/>
    <col min="4635" max="4635" width="6.140625" style="62" customWidth="1"/>
    <col min="4636" max="4636" width="16.42578125" style="62" bestFit="1" customWidth="1"/>
    <col min="4637" max="4637" width="10.140625" style="62" customWidth="1"/>
    <col min="4638" max="4638" width="2.85546875" style="62" customWidth="1"/>
    <col min="4639" max="4639" width="3.42578125" style="62" customWidth="1"/>
    <col min="4640" max="4640" width="16.42578125" style="62" bestFit="1" customWidth="1"/>
    <col min="4641" max="4641" width="2.7109375" style="62" customWidth="1"/>
    <col min="4642" max="4642" width="3.85546875" style="62" customWidth="1"/>
    <col min="4643" max="4643" width="5.28515625" style="62" customWidth="1"/>
    <col min="4644" max="4644" width="16.42578125" style="62" bestFit="1" customWidth="1"/>
    <col min="4645" max="4645" width="7.140625" style="62" customWidth="1"/>
    <col min="4646" max="4646" width="4.140625" style="62" customWidth="1"/>
    <col min="4647" max="4647" width="6.28515625" style="62" customWidth="1"/>
    <col min="4648" max="4648" width="16.42578125" style="62" bestFit="1" customWidth="1"/>
    <col min="4649" max="4649" width="7.42578125" style="62" customWidth="1"/>
    <col min="4650" max="4650" width="4.7109375" style="62" customWidth="1"/>
    <col min="4651" max="4651" width="5.42578125" style="62" customWidth="1"/>
    <col min="4652" max="4652" width="16.42578125" style="62" bestFit="1" customWidth="1"/>
    <col min="4653" max="4653" width="8.85546875" style="62" customWidth="1"/>
    <col min="4654" max="4654" width="2.140625" style="62" customWidth="1"/>
    <col min="4655" max="4655" width="7.5703125" style="62" customWidth="1"/>
    <col min="4656" max="4656" width="16.42578125" style="62" bestFit="1" customWidth="1"/>
    <col min="4657" max="4657" width="9.7109375" style="62" customWidth="1"/>
    <col min="4658" max="4658" width="4.140625" style="62" customWidth="1"/>
    <col min="4659" max="4659" width="2.140625" style="62" customWidth="1"/>
    <col min="4660" max="4660" width="16.42578125" style="62" bestFit="1" customWidth="1"/>
    <col min="4661" max="4661" width="6.85546875" style="62" customWidth="1"/>
    <col min="4662" max="4662" width="4.140625" style="62" customWidth="1"/>
    <col min="4663" max="4663" width="5.5703125" style="62" customWidth="1"/>
    <col min="4664" max="4664" width="16.42578125" style="62" bestFit="1" customWidth="1"/>
    <col min="4665" max="4665" width="8.5703125" style="62" customWidth="1"/>
    <col min="4666" max="4667" width="12.140625" style="62"/>
    <col min="4668" max="4668" width="7.42578125" style="62" customWidth="1"/>
    <col min="4669" max="4669" width="12.140625" style="62"/>
    <col min="4670" max="4670" width="1.5703125" style="62" customWidth="1"/>
    <col min="4671" max="4672" width="1" style="62" customWidth="1"/>
    <col min="4673" max="4673" width="0.85546875" style="62" customWidth="1"/>
    <col min="4674" max="4674" width="12.140625" style="62"/>
    <col min="4675" max="4678" width="1" style="62" customWidth="1"/>
    <col min="4679" max="4679" width="12.140625" style="62"/>
    <col min="4680" max="4680" width="0.85546875" style="62" customWidth="1"/>
    <col min="4681" max="4681" width="0.28515625" style="62" customWidth="1"/>
    <col min="4682" max="4682" width="1" style="62" customWidth="1"/>
    <col min="4683" max="4683" width="0.5703125" style="62" customWidth="1"/>
    <col min="4684" max="4684" width="12.140625" style="62"/>
    <col min="4685" max="4687" width="1" style="62" customWidth="1"/>
    <col min="4688" max="4688" width="1.140625" style="62" customWidth="1"/>
    <col min="4689" max="4689" width="9.42578125" style="62" customWidth="1"/>
    <col min="4690" max="4690" width="1.7109375" style="62" customWidth="1"/>
    <col min="4691" max="4691" width="0.5703125" style="62" customWidth="1"/>
    <col min="4692" max="4693" width="1.42578125" style="62" customWidth="1"/>
    <col min="4694" max="4694" width="8.5703125" style="62" customWidth="1"/>
    <col min="4695" max="4695" width="1.28515625" style="62" customWidth="1"/>
    <col min="4696" max="4696" width="1.42578125" style="62" customWidth="1"/>
    <col min="4697" max="4697" width="1.5703125" style="62" customWidth="1"/>
    <col min="4698" max="4698" width="1.7109375" style="62" customWidth="1"/>
    <col min="4699" max="4699" width="12.140625" style="62"/>
    <col min="4700" max="4701" width="1.28515625" style="62" customWidth="1"/>
    <col min="4702" max="4702" width="0.85546875" style="62" customWidth="1"/>
    <col min="4703" max="4703" width="1.42578125" style="62" customWidth="1"/>
    <col min="4704" max="4704" width="12.140625" style="62"/>
    <col min="4705" max="4705" width="1.28515625" style="62" customWidth="1"/>
    <col min="4706" max="4707" width="1.5703125" style="62" customWidth="1"/>
    <col min="4708" max="4708" width="1.28515625" style="62" customWidth="1"/>
    <col min="4709" max="4709" width="12.140625" style="62"/>
    <col min="4710" max="4711" width="0.85546875" style="62" customWidth="1"/>
    <col min="4712" max="4712" width="1" style="62" customWidth="1"/>
    <col min="4713" max="4713" width="1.28515625" style="62" customWidth="1"/>
    <col min="4714" max="4714" width="12.140625" style="62"/>
    <col min="4715" max="4715" width="1.28515625" style="62" customWidth="1"/>
    <col min="4716" max="4716" width="0.140625" style="62" customWidth="1"/>
    <col min="4717" max="4717" width="0.5703125" style="62" customWidth="1"/>
    <col min="4718" max="4718" width="1.140625" style="62" customWidth="1"/>
    <col min="4719" max="4719" width="12.140625" style="62"/>
    <col min="4720" max="4720" width="1" style="62" customWidth="1"/>
    <col min="4721" max="4721" width="1.140625" style="62" customWidth="1"/>
    <col min="4722" max="4722" width="0.85546875" style="62" customWidth="1"/>
    <col min="4723" max="4723" width="1" style="62" customWidth="1"/>
    <col min="4724" max="4724" width="12.140625" style="62"/>
    <col min="4725" max="4725" width="1" style="62" customWidth="1"/>
    <col min="4726" max="4726" width="0.85546875" style="62" customWidth="1"/>
    <col min="4727" max="4727" width="1.140625" style="62" customWidth="1"/>
    <col min="4728" max="4728" width="0.85546875" style="62" customWidth="1"/>
    <col min="4729" max="4729" width="12.140625" style="62"/>
    <col min="4730" max="4731" width="1" style="62" customWidth="1"/>
    <col min="4732" max="4732" width="0.5703125" style="62" customWidth="1"/>
    <col min="4733" max="4733" width="1.42578125" style="62" customWidth="1"/>
    <col min="4734" max="4813" width="12.140625" style="62"/>
    <col min="4814" max="4815" width="2.5703125" style="62" customWidth="1"/>
    <col min="4816" max="4864" width="12.140625" style="62"/>
    <col min="4865" max="4865" width="17.42578125" style="62" customWidth="1"/>
    <col min="4866" max="4866" width="10.42578125" style="62" customWidth="1"/>
    <col min="4867" max="4867" width="10.5703125" style="62" customWidth="1"/>
    <col min="4868" max="4868" width="24.140625" style="62" customWidth="1"/>
    <col min="4869" max="4869" width="4.85546875" style="62" customWidth="1"/>
    <col min="4870" max="4870" width="8.28515625" style="62" customWidth="1"/>
    <col min="4871" max="4871" width="4.42578125" style="62" customWidth="1"/>
    <col min="4872" max="4872" width="16.42578125" style="62" bestFit="1" customWidth="1"/>
    <col min="4873" max="4873" width="11.28515625" style="62" customWidth="1"/>
    <col min="4874" max="4874" width="2.42578125" style="62" customWidth="1"/>
    <col min="4875" max="4875" width="7.140625" style="62" customWidth="1"/>
    <col min="4876" max="4876" width="16.42578125" style="62" bestFit="1" customWidth="1"/>
    <col min="4877" max="4877" width="8.5703125" style="62" customWidth="1"/>
    <col min="4878" max="4878" width="4.42578125" style="62" customWidth="1"/>
    <col min="4879" max="4879" width="2.140625" style="62" customWidth="1"/>
    <col min="4880" max="4880" width="16.42578125" style="62" bestFit="1" customWidth="1"/>
    <col min="4881" max="4881" width="5.42578125" style="62" customWidth="1"/>
    <col min="4882" max="4882" width="5.5703125" style="62" customWidth="1"/>
    <col min="4883" max="4883" width="3" style="62" customWidth="1"/>
    <col min="4884" max="4884" width="19.28515625" style="62" customWidth="1"/>
    <col min="4885" max="4885" width="5.85546875" style="62" customWidth="1"/>
    <col min="4886" max="4886" width="7.140625" style="62" customWidth="1"/>
    <col min="4887" max="4887" width="4.7109375" style="62" customWidth="1"/>
    <col min="4888" max="4888" width="16.42578125" style="62" bestFit="1" customWidth="1"/>
    <col min="4889" max="4889" width="8" style="62" customWidth="1"/>
    <col min="4890" max="4890" width="3.5703125" style="62" customWidth="1"/>
    <col min="4891" max="4891" width="6.140625" style="62" customWidth="1"/>
    <col min="4892" max="4892" width="16.42578125" style="62" bestFit="1" customWidth="1"/>
    <col min="4893" max="4893" width="10.140625" style="62" customWidth="1"/>
    <col min="4894" max="4894" width="2.85546875" style="62" customWidth="1"/>
    <col min="4895" max="4895" width="3.42578125" style="62" customWidth="1"/>
    <col min="4896" max="4896" width="16.42578125" style="62" bestFit="1" customWidth="1"/>
    <col min="4897" max="4897" width="2.7109375" style="62" customWidth="1"/>
    <col min="4898" max="4898" width="3.85546875" style="62" customWidth="1"/>
    <col min="4899" max="4899" width="5.28515625" style="62" customWidth="1"/>
    <col min="4900" max="4900" width="16.42578125" style="62" bestFit="1" customWidth="1"/>
    <col min="4901" max="4901" width="7.140625" style="62" customWidth="1"/>
    <col min="4902" max="4902" width="4.140625" style="62" customWidth="1"/>
    <col min="4903" max="4903" width="6.28515625" style="62" customWidth="1"/>
    <col min="4904" max="4904" width="16.42578125" style="62" bestFit="1" customWidth="1"/>
    <col min="4905" max="4905" width="7.42578125" style="62" customWidth="1"/>
    <col min="4906" max="4906" width="4.7109375" style="62" customWidth="1"/>
    <col min="4907" max="4907" width="5.42578125" style="62" customWidth="1"/>
    <col min="4908" max="4908" width="16.42578125" style="62" bestFit="1" customWidth="1"/>
    <col min="4909" max="4909" width="8.85546875" style="62" customWidth="1"/>
    <col min="4910" max="4910" width="2.140625" style="62" customWidth="1"/>
    <col min="4911" max="4911" width="7.5703125" style="62" customWidth="1"/>
    <col min="4912" max="4912" width="16.42578125" style="62" bestFit="1" customWidth="1"/>
    <col min="4913" max="4913" width="9.7109375" style="62" customWidth="1"/>
    <col min="4914" max="4914" width="4.140625" style="62" customWidth="1"/>
    <col min="4915" max="4915" width="2.140625" style="62" customWidth="1"/>
    <col min="4916" max="4916" width="16.42578125" style="62" bestFit="1" customWidth="1"/>
    <col min="4917" max="4917" width="6.85546875" style="62" customWidth="1"/>
    <col min="4918" max="4918" width="4.140625" style="62" customWidth="1"/>
    <col min="4919" max="4919" width="5.5703125" style="62" customWidth="1"/>
    <col min="4920" max="4920" width="16.42578125" style="62" bestFit="1" customWidth="1"/>
    <col min="4921" max="4921" width="8.5703125" style="62" customWidth="1"/>
    <col min="4922" max="4923" width="12.140625" style="62"/>
    <col min="4924" max="4924" width="7.42578125" style="62" customWidth="1"/>
    <col min="4925" max="4925" width="12.140625" style="62"/>
    <col min="4926" max="4926" width="1.5703125" style="62" customWidth="1"/>
    <col min="4927" max="4928" width="1" style="62" customWidth="1"/>
    <col min="4929" max="4929" width="0.85546875" style="62" customWidth="1"/>
    <col min="4930" max="4930" width="12.140625" style="62"/>
    <col min="4931" max="4934" width="1" style="62" customWidth="1"/>
    <col min="4935" max="4935" width="12.140625" style="62"/>
    <col min="4936" max="4936" width="0.85546875" style="62" customWidth="1"/>
    <col min="4937" max="4937" width="0.28515625" style="62" customWidth="1"/>
    <col min="4938" max="4938" width="1" style="62" customWidth="1"/>
    <col min="4939" max="4939" width="0.5703125" style="62" customWidth="1"/>
    <col min="4940" max="4940" width="12.140625" style="62"/>
    <col min="4941" max="4943" width="1" style="62" customWidth="1"/>
    <col min="4944" max="4944" width="1.140625" style="62" customWidth="1"/>
    <col min="4945" max="4945" width="9.42578125" style="62" customWidth="1"/>
    <col min="4946" max="4946" width="1.7109375" style="62" customWidth="1"/>
    <col min="4947" max="4947" width="0.5703125" style="62" customWidth="1"/>
    <col min="4948" max="4949" width="1.42578125" style="62" customWidth="1"/>
    <col min="4950" max="4950" width="8.5703125" style="62" customWidth="1"/>
    <col min="4951" max="4951" width="1.28515625" style="62" customWidth="1"/>
    <col min="4952" max="4952" width="1.42578125" style="62" customWidth="1"/>
    <col min="4953" max="4953" width="1.5703125" style="62" customWidth="1"/>
    <col min="4954" max="4954" width="1.7109375" style="62" customWidth="1"/>
    <col min="4955" max="4955" width="12.140625" style="62"/>
    <col min="4956" max="4957" width="1.28515625" style="62" customWidth="1"/>
    <col min="4958" max="4958" width="0.85546875" style="62" customWidth="1"/>
    <col min="4959" max="4959" width="1.42578125" style="62" customWidth="1"/>
    <col min="4960" max="4960" width="12.140625" style="62"/>
    <col min="4961" max="4961" width="1.28515625" style="62" customWidth="1"/>
    <col min="4962" max="4963" width="1.5703125" style="62" customWidth="1"/>
    <col min="4964" max="4964" width="1.28515625" style="62" customWidth="1"/>
    <col min="4965" max="4965" width="12.140625" style="62"/>
    <col min="4966" max="4967" width="0.85546875" style="62" customWidth="1"/>
    <col min="4968" max="4968" width="1" style="62" customWidth="1"/>
    <col min="4969" max="4969" width="1.28515625" style="62" customWidth="1"/>
    <col min="4970" max="4970" width="12.140625" style="62"/>
    <col min="4971" max="4971" width="1.28515625" style="62" customWidth="1"/>
    <col min="4972" max="4972" width="0.140625" style="62" customWidth="1"/>
    <col min="4973" max="4973" width="0.5703125" style="62" customWidth="1"/>
    <col min="4974" max="4974" width="1.140625" style="62" customWidth="1"/>
    <col min="4975" max="4975" width="12.140625" style="62"/>
    <col min="4976" max="4976" width="1" style="62" customWidth="1"/>
    <col min="4977" max="4977" width="1.140625" style="62" customWidth="1"/>
    <col min="4978" max="4978" width="0.85546875" style="62" customWidth="1"/>
    <col min="4979" max="4979" width="1" style="62" customWidth="1"/>
    <col min="4980" max="4980" width="12.140625" style="62"/>
    <col min="4981" max="4981" width="1" style="62" customWidth="1"/>
    <col min="4982" max="4982" width="0.85546875" style="62" customWidth="1"/>
    <col min="4983" max="4983" width="1.140625" style="62" customWidth="1"/>
    <col min="4984" max="4984" width="0.85546875" style="62" customWidth="1"/>
    <col min="4985" max="4985" width="12.140625" style="62"/>
    <col min="4986" max="4987" width="1" style="62" customWidth="1"/>
    <col min="4988" max="4988" width="0.5703125" style="62" customWidth="1"/>
    <col min="4989" max="4989" width="1.42578125" style="62" customWidth="1"/>
    <col min="4990" max="5069" width="12.140625" style="62"/>
    <col min="5070" max="5071" width="2.5703125" style="62" customWidth="1"/>
    <col min="5072" max="5120" width="12.140625" style="62"/>
    <col min="5121" max="5121" width="17.42578125" style="62" customWidth="1"/>
    <col min="5122" max="5122" width="10.42578125" style="62" customWidth="1"/>
    <col min="5123" max="5123" width="10.5703125" style="62" customWidth="1"/>
    <col min="5124" max="5124" width="24.140625" style="62" customWidth="1"/>
    <col min="5125" max="5125" width="4.85546875" style="62" customWidth="1"/>
    <col min="5126" max="5126" width="8.28515625" style="62" customWidth="1"/>
    <col min="5127" max="5127" width="4.42578125" style="62" customWidth="1"/>
    <col min="5128" max="5128" width="16.42578125" style="62" bestFit="1" customWidth="1"/>
    <col min="5129" max="5129" width="11.28515625" style="62" customWidth="1"/>
    <col min="5130" max="5130" width="2.42578125" style="62" customWidth="1"/>
    <col min="5131" max="5131" width="7.140625" style="62" customWidth="1"/>
    <col min="5132" max="5132" width="16.42578125" style="62" bestFit="1" customWidth="1"/>
    <col min="5133" max="5133" width="8.5703125" style="62" customWidth="1"/>
    <col min="5134" max="5134" width="4.42578125" style="62" customWidth="1"/>
    <col min="5135" max="5135" width="2.140625" style="62" customWidth="1"/>
    <col min="5136" max="5136" width="16.42578125" style="62" bestFit="1" customWidth="1"/>
    <col min="5137" max="5137" width="5.42578125" style="62" customWidth="1"/>
    <col min="5138" max="5138" width="5.5703125" style="62" customWidth="1"/>
    <col min="5139" max="5139" width="3" style="62" customWidth="1"/>
    <col min="5140" max="5140" width="19.28515625" style="62" customWidth="1"/>
    <col min="5141" max="5141" width="5.85546875" style="62" customWidth="1"/>
    <col min="5142" max="5142" width="7.140625" style="62" customWidth="1"/>
    <col min="5143" max="5143" width="4.7109375" style="62" customWidth="1"/>
    <col min="5144" max="5144" width="16.42578125" style="62" bestFit="1" customWidth="1"/>
    <col min="5145" max="5145" width="8" style="62" customWidth="1"/>
    <col min="5146" max="5146" width="3.5703125" style="62" customWidth="1"/>
    <col min="5147" max="5147" width="6.140625" style="62" customWidth="1"/>
    <col min="5148" max="5148" width="16.42578125" style="62" bestFit="1" customWidth="1"/>
    <col min="5149" max="5149" width="10.140625" style="62" customWidth="1"/>
    <col min="5150" max="5150" width="2.85546875" style="62" customWidth="1"/>
    <col min="5151" max="5151" width="3.42578125" style="62" customWidth="1"/>
    <col min="5152" max="5152" width="16.42578125" style="62" bestFit="1" customWidth="1"/>
    <col min="5153" max="5153" width="2.7109375" style="62" customWidth="1"/>
    <col min="5154" max="5154" width="3.85546875" style="62" customWidth="1"/>
    <col min="5155" max="5155" width="5.28515625" style="62" customWidth="1"/>
    <col min="5156" max="5156" width="16.42578125" style="62" bestFit="1" customWidth="1"/>
    <col min="5157" max="5157" width="7.140625" style="62" customWidth="1"/>
    <col min="5158" max="5158" width="4.140625" style="62" customWidth="1"/>
    <col min="5159" max="5159" width="6.28515625" style="62" customWidth="1"/>
    <col min="5160" max="5160" width="16.42578125" style="62" bestFit="1" customWidth="1"/>
    <col min="5161" max="5161" width="7.42578125" style="62" customWidth="1"/>
    <col min="5162" max="5162" width="4.7109375" style="62" customWidth="1"/>
    <col min="5163" max="5163" width="5.42578125" style="62" customWidth="1"/>
    <col min="5164" max="5164" width="16.42578125" style="62" bestFit="1" customWidth="1"/>
    <col min="5165" max="5165" width="8.85546875" style="62" customWidth="1"/>
    <col min="5166" max="5166" width="2.140625" style="62" customWidth="1"/>
    <col min="5167" max="5167" width="7.5703125" style="62" customWidth="1"/>
    <col min="5168" max="5168" width="16.42578125" style="62" bestFit="1" customWidth="1"/>
    <col min="5169" max="5169" width="9.7109375" style="62" customWidth="1"/>
    <col min="5170" max="5170" width="4.140625" style="62" customWidth="1"/>
    <col min="5171" max="5171" width="2.140625" style="62" customWidth="1"/>
    <col min="5172" max="5172" width="16.42578125" style="62" bestFit="1" customWidth="1"/>
    <col min="5173" max="5173" width="6.85546875" style="62" customWidth="1"/>
    <col min="5174" max="5174" width="4.140625" style="62" customWidth="1"/>
    <col min="5175" max="5175" width="5.5703125" style="62" customWidth="1"/>
    <col min="5176" max="5176" width="16.42578125" style="62" bestFit="1" customWidth="1"/>
    <col min="5177" max="5177" width="8.5703125" style="62" customWidth="1"/>
    <col min="5178" max="5179" width="12.140625" style="62"/>
    <col min="5180" max="5180" width="7.42578125" style="62" customWidth="1"/>
    <col min="5181" max="5181" width="12.140625" style="62"/>
    <col min="5182" max="5182" width="1.5703125" style="62" customWidth="1"/>
    <col min="5183" max="5184" width="1" style="62" customWidth="1"/>
    <col min="5185" max="5185" width="0.85546875" style="62" customWidth="1"/>
    <col min="5186" max="5186" width="12.140625" style="62"/>
    <col min="5187" max="5190" width="1" style="62" customWidth="1"/>
    <col min="5191" max="5191" width="12.140625" style="62"/>
    <col min="5192" max="5192" width="0.85546875" style="62" customWidth="1"/>
    <col min="5193" max="5193" width="0.28515625" style="62" customWidth="1"/>
    <col min="5194" max="5194" width="1" style="62" customWidth="1"/>
    <col min="5195" max="5195" width="0.5703125" style="62" customWidth="1"/>
    <col min="5196" max="5196" width="12.140625" style="62"/>
    <col min="5197" max="5199" width="1" style="62" customWidth="1"/>
    <col min="5200" max="5200" width="1.140625" style="62" customWidth="1"/>
    <col min="5201" max="5201" width="9.42578125" style="62" customWidth="1"/>
    <col min="5202" max="5202" width="1.7109375" style="62" customWidth="1"/>
    <col min="5203" max="5203" width="0.5703125" style="62" customWidth="1"/>
    <col min="5204" max="5205" width="1.42578125" style="62" customWidth="1"/>
    <col min="5206" max="5206" width="8.5703125" style="62" customWidth="1"/>
    <col min="5207" max="5207" width="1.28515625" style="62" customWidth="1"/>
    <col min="5208" max="5208" width="1.42578125" style="62" customWidth="1"/>
    <col min="5209" max="5209" width="1.5703125" style="62" customWidth="1"/>
    <col min="5210" max="5210" width="1.7109375" style="62" customWidth="1"/>
    <col min="5211" max="5211" width="12.140625" style="62"/>
    <col min="5212" max="5213" width="1.28515625" style="62" customWidth="1"/>
    <col min="5214" max="5214" width="0.85546875" style="62" customWidth="1"/>
    <col min="5215" max="5215" width="1.42578125" style="62" customWidth="1"/>
    <col min="5216" max="5216" width="12.140625" style="62"/>
    <col min="5217" max="5217" width="1.28515625" style="62" customWidth="1"/>
    <col min="5218" max="5219" width="1.5703125" style="62" customWidth="1"/>
    <col min="5220" max="5220" width="1.28515625" style="62" customWidth="1"/>
    <col min="5221" max="5221" width="12.140625" style="62"/>
    <col min="5222" max="5223" width="0.85546875" style="62" customWidth="1"/>
    <col min="5224" max="5224" width="1" style="62" customWidth="1"/>
    <col min="5225" max="5225" width="1.28515625" style="62" customWidth="1"/>
    <col min="5226" max="5226" width="12.140625" style="62"/>
    <col min="5227" max="5227" width="1.28515625" style="62" customWidth="1"/>
    <col min="5228" max="5228" width="0.140625" style="62" customWidth="1"/>
    <col min="5229" max="5229" width="0.5703125" style="62" customWidth="1"/>
    <col min="5230" max="5230" width="1.140625" style="62" customWidth="1"/>
    <col min="5231" max="5231" width="12.140625" style="62"/>
    <col min="5232" max="5232" width="1" style="62" customWidth="1"/>
    <col min="5233" max="5233" width="1.140625" style="62" customWidth="1"/>
    <col min="5234" max="5234" width="0.85546875" style="62" customWidth="1"/>
    <col min="5235" max="5235" width="1" style="62" customWidth="1"/>
    <col min="5236" max="5236" width="12.140625" style="62"/>
    <col min="5237" max="5237" width="1" style="62" customWidth="1"/>
    <col min="5238" max="5238" width="0.85546875" style="62" customWidth="1"/>
    <col min="5239" max="5239" width="1.140625" style="62" customWidth="1"/>
    <col min="5240" max="5240" width="0.85546875" style="62" customWidth="1"/>
    <col min="5241" max="5241" width="12.140625" style="62"/>
    <col min="5242" max="5243" width="1" style="62" customWidth="1"/>
    <col min="5244" max="5244" width="0.5703125" style="62" customWidth="1"/>
    <col min="5245" max="5245" width="1.42578125" style="62" customWidth="1"/>
    <col min="5246" max="5325" width="12.140625" style="62"/>
    <col min="5326" max="5327" width="2.5703125" style="62" customWidth="1"/>
    <col min="5328" max="5376" width="12.140625" style="62"/>
    <col min="5377" max="5377" width="17.42578125" style="62" customWidth="1"/>
    <col min="5378" max="5378" width="10.42578125" style="62" customWidth="1"/>
    <col min="5379" max="5379" width="10.5703125" style="62" customWidth="1"/>
    <col min="5380" max="5380" width="24.140625" style="62" customWidth="1"/>
    <col min="5381" max="5381" width="4.85546875" style="62" customWidth="1"/>
    <col min="5382" max="5382" width="8.28515625" style="62" customWidth="1"/>
    <col min="5383" max="5383" width="4.42578125" style="62" customWidth="1"/>
    <col min="5384" max="5384" width="16.42578125" style="62" bestFit="1" customWidth="1"/>
    <col min="5385" max="5385" width="11.28515625" style="62" customWidth="1"/>
    <col min="5386" max="5386" width="2.42578125" style="62" customWidth="1"/>
    <col min="5387" max="5387" width="7.140625" style="62" customWidth="1"/>
    <col min="5388" max="5388" width="16.42578125" style="62" bestFit="1" customWidth="1"/>
    <col min="5389" max="5389" width="8.5703125" style="62" customWidth="1"/>
    <col min="5390" max="5390" width="4.42578125" style="62" customWidth="1"/>
    <col min="5391" max="5391" width="2.140625" style="62" customWidth="1"/>
    <col min="5392" max="5392" width="16.42578125" style="62" bestFit="1" customWidth="1"/>
    <col min="5393" max="5393" width="5.42578125" style="62" customWidth="1"/>
    <col min="5394" max="5394" width="5.5703125" style="62" customWidth="1"/>
    <col min="5395" max="5395" width="3" style="62" customWidth="1"/>
    <col min="5396" max="5396" width="19.28515625" style="62" customWidth="1"/>
    <col min="5397" max="5397" width="5.85546875" style="62" customWidth="1"/>
    <col min="5398" max="5398" width="7.140625" style="62" customWidth="1"/>
    <col min="5399" max="5399" width="4.7109375" style="62" customWidth="1"/>
    <col min="5400" max="5400" width="16.42578125" style="62" bestFit="1" customWidth="1"/>
    <col min="5401" max="5401" width="8" style="62" customWidth="1"/>
    <col min="5402" max="5402" width="3.5703125" style="62" customWidth="1"/>
    <col min="5403" max="5403" width="6.140625" style="62" customWidth="1"/>
    <col min="5404" max="5404" width="16.42578125" style="62" bestFit="1" customWidth="1"/>
    <col min="5405" max="5405" width="10.140625" style="62" customWidth="1"/>
    <col min="5406" max="5406" width="2.85546875" style="62" customWidth="1"/>
    <col min="5407" max="5407" width="3.42578125" style="62" customWidth="1"/>
    <col min="5408" max="5408" width="16.42578125" style="62" bestFit="1" customWidth="1"/>
    <col min="5409" max="5409" width="2.7109375" style="62" customWidth="1"/>
    <col min="5410" max="5410" width="3.85546875" style="62" customWidth="1"/>
    <col min="5411" max="5411" width="5.28515625" style="62" customWidth="1"/>
    <col min="5412" max="5412" width="16.42578125" style="62" bestFit="1" customWidth="1"/>
    <col min="5413" max="5413" width="7.140625" style="62" customWidth="1"/>
    <col min="5414" max="5414" width="4.140625" style="62" customWidth="1"/>
    <col min="5415" max="5415" width="6.28515625" style="62" customWidth="1"/>
    <col min="5416" max="5416" width="16.42578125" style="62" bestFit="1" customWidth="1"/>
    <col min="5417" max="5417" width="7.42578125" style="62" customWidth="1"/>
    <col min="5418" max="5418" width="4.7109375" style="62" customWidth="1"/>
    <col min="5419" max="5419" width="5.42578125" style="62" customWidth="1"/>
    <col min="5420" max="5420" width="16.42578125" style="62" bestFit="1" customWidth="1"/>
    <col min="5421" max="5421" width="8.85546875" style="62" customWidth="1"/>
    <col min="5422" max="5422" width="2.140625" style="62" customWidth="1"/>
    <col min="5423" max="5423" width="7.5703125" style="62" customWidth="1"/>
    <col min="5424" max="5424" width="16.42578125" style="62" bestFit="1" customWidth="1"/>
    <col min="5425" max="5425" width="9.7109375" style="62" customWidth="1"/>
    <col min="5426" max="5426" width="4.140625" style="62" customWidth="1"/>
    <col min="5427" max="5427" width="2.140625" style="62" customWidth="1"/>
    <col min="5428" max="5428" width="16.42578125" style="62" bestFit="1" customWidth="1"/>
    <col min="5429" max="5429" width="6.85546875" style="62" customWidth="1"/>
    <col min="5430" max="5430" width="4.140625" style="62" customWidth="1"/>
    <col min="5431" max="5431" width="5.5703125" style="62" customWidth="1"/>
    <col min="5432" max="5432" width="16.42578125" style="62" bestFit="1" customWidth="1"/>
    <col min="5433" max="5433" width="8.5703125" style="62" customWidth="1"/>
    <col min="5434" max="5435" width="12.140625" style="62"/>
    <col min="5436" max="5436" width="7.42578125" style="62" customWidth="1"/>
    <col min="5437" max="5437" width="12.140625" style="62"/>
    <col min="5438" max="5438" width="1.5703125" style="62" customWidth="1"/>
    <col min="5439" max="5440" width="1" style="62" customWidth="1"/>
    <col min="5441" max="5441" width="0.85546875" style="62" customWidth="1"/>
    <col min="5442" max="5442" width="12.140625" style="62"/>
    <col min="5443" max="5446" width="1" style="62" customWidth="1"/>
    <col min="5447" max="5447" width="12.140625" style="62"/>
    <col min="5448" max="5448" width="0.85546875" style="62" customWidth="1"/>
    <col min="5449" max="5449" width="0.28515625" style="62" customWidth="1"/>
    <col min="5450" max="5450" width="1" style="62" customWidth="1"/>
    <col min="5451" max="5451" width="0.5703125" style="62" customWidth="1"/>
    <col min="5452" max="5452" width="12.140625" style="62"/>
    <col min="5453" max="5455" width="1" style="62" customWidth="1"/>
    <col min="5456" max="5456" width="1.140625" style="62" customWidth="1"/>
    <col min="5457" max="5457" width="9.42578125" style="62" customWidth="1"/>
    <col min="5458" max="5458" width="1.7109375" style="62" customWidth="1"/>
    <col min="5459" max="5459" width="0.5703125" style="62" customWidth="1"/>
    <col min="5460" max="5461" width="1.42578125" style="62" customWidth="1"/>
    <col min="5462" max="5462" width="8.5703125" style="62" customWidth="1"/>
    <col min="5463" max="5463" width="1.28515625" style="62" customWidth="1"/>
    <col min="5464" max="5464" width="1.42578125" style="62" customWidth="1"/>
    <col min="5465" max="5465" width="1.5703125" style="62" customWidth="1"/>
    <col min="5466" max="5466" width="1.7109375" style="62" customWidth="1"/>
    <col min="5467" max="5467" width="12.140625" style="62"/>
    <col min="5468" max="5469" width="1.28515625" style="62" customWidth="1"/>
    <col min="5470" max="5470" width="0.85546875" style="62" customWidth="1"/>
    <col min="5471" max="5471" width="1.42578125" style="62" customWidth="1"/>
    <col min="5472" max="5472" width="12.140625" style="62"/>
    <col min="5473" max="5473" width="1.28515625" style="62" customWidth="1"/>
    <col min="5474" max="5475" width="1.5703125" style="62" customWidth="1"/>
    <col min="5476" max="5476" width="1.28515625" style="62" customWidth="1"/>
    <col min="5477" max="5477" width="12.140625" style="62"/>
    <col min="5478" max="5479" width="0.85546875" style="62" customWidth="1"/>
    <col min="5480" max="5480" width="1" style="62" customWidth="1"/>
    <col min="5481" max="5481" width="1.28515625" style="62" customWidth="1"/>
    <col min="5482" max="5482" width="12.140625" style="62"/>
    <col min="5483" max="5483" width="1.28515625" style="62" customWidth="1"/>
    <col min="5484" max="5484" width="0.140625" style="62" customWidth="1"/>
    <col min="5485" max="5485" width="0.5703125" style="62" customWidth="1"/>
    <col min="5486" max="5486" width="1.140625" style="62" customWidth="1"/>
    <col min="5487" max="5487" width="12.140625" style="62"/>
    <col min="5488" max="5488" width="1" style="62" customWidth="1"/>
    <col min="5489" max="5489" width="1.140625" style="62" customWidth="1"/>
    <col min="5490" max="5490" width="0.85546875" style="62" customWidth="1"/>
    <col min="5491" max="5491" width="1" style="62" customWidth="1"/>
    <col min="5492" max="5492" width="12.140625" style="62"/>
    <col min="5493" max="5493" width="1" style="62" customWidth="1"/>
    <col min="5494" max="5494" width="0.85546875" style="62" customWidth="1"/>
    <col min="5495" max="5495" width="1.140625" style="62" customWidth="1"/>
    <col min="5496" max="5496" width="0.85546875" style="62" customWidth="1"/>
    <col min="5497" max="5497" width="12.140625" style="62"/>
    <col min="5498" max="5499" width="1" style="62" customWidth="1"/>
    <col min="5500" max="5500" width="0.5703125" style="62" customWidth="1"/>
    <col min="5501" max="5501" width="1.42578125" style="62" customWidth="1"/>
    <col min="5502" max="5581" width="12.140625" style="62"/>
    <col min="5582" max="5583" width="2.5703125" style="62" customWidth="1"/>
    <col min="5584" max="5632" width="12.140625" style="62"/>
    <col min="5633" max="5633" width="17.42578125" style="62" customWidth="1"/>
    <col min="5634" max="5634" width="10.42578125" style="62" customWidth="1"/>
    <col min="5635" max="5635" width="10.5703125" style="62" customWidth="1"/>
    <col min="5636" max="5636" width="24.140625" style="62" customWidth="1"/>
    <col min="5637" max="5637" width="4.85546875" style="62" customWidth="1"/>
    <col min="5638" max="5638" width="8.28515625" style="62" customWidth="1"/>
    <col min="5639" max="5639" width="4.42578125" style="62" customWidth="1"/>
    <col min="5640" max="5640" width="16.42578125" style="62" bestFit="1" customWidth="1"/>
    <col min="5641" max="5641" width="11.28515625" style="62" customWidth="1"/>
    <col min="5642" max="5642" width="2.42578125" style="62" customWidth="1"/>
    <col min="5643" max="5643" width="7.140625" style="62" customWidth="1"/>
    <col min="5644" max="5644" width="16.42578125" style="62" bestFit="1" customWidth="1"/>
    <col min="5645" max="5645" width="8.5703125" style="62" customWidth="1"/>
    <col min="5646" max="5646" width="4.42578125" style="62" customWidth="1"/>
    <col min="5647" max="5647" width="2.140625" style="62" customWidth="1"/>
    <col min="5648" max="5648" width="16.42578125" style="62" bestFit="1" customWidth="1"/>
    <col min="5649" max="5649" width="5.42578125" style="62" customWidth="1"/>
    <col min="5650" max="5650" width="5.5703125" style="62" customWidth="1"/>
    <col min="5651" max="5651" width="3" style="62" customWidth="1"/>
    <col min="5652" max="5652" width="19.28515625" style="62" customWidth="1"/>
    <col min="5653" max="5653" width="5.85546875" style="62" customWidth="1"/>
    <col min="5654" max="5654" width="7.140625" style="62" customWidth="1"/>
    <col min="5655" max="5655" width="4.7109375" style="62" customWidth="1"/>
    <col min="5656" max="5656" width="16.42578125" style="62" bestFit="1" customWidth="1"/>
    <col min="5657" max="5657" width="8" style="62" customWidth="1"/>
    <col min="5658" max="5658" width="3.5703125" style="62" customWidth="1"/>
    <col min="5659" max="5659" width="6.140625" style="62" customWidth="1"/>
    <col min="5660" max="5660" width="16.42578125" style="62" bestFit="1" customWidth="1"/>
    <col min="5661" max="5661" width="10.140625" style="62" customWidth="1"/>
    <col min="5662" max="5662" width="2.85546875" style="62" customWidth="1"/>
    <col min="5663" max="5663" width="3.42578125" style="62" customWidth="1"/>
    <col min="5664" max="5664" width="16.42578125" style="62" bestFit="1" customWidth="1"/>
    <col min="5665" max="5665" width="2.7109375" style="62" customWidth="1"/>
    <col min="5666" max="5666" width="3.85546875" style="62" customWidth="1"/>
    <col min="5667" max="5667" width="5.28515625" style="62" customWidth="1"/>
    <col min="5668" max="5668" width="16.42578125" style="62" bestFit="1" customWidth="1"/>
    <col min="5669" max="5669" width="7.140625" style="62" customWidth="1"/>
    <col min="5670" max="5670" width="4.140625" style="62" customWidth="1"/>
    <col min="5671" max="5671" width="6.28515625" style="62" customWidth="1"/>
    <col min="5672" max="5672" width="16.42578125" style="62" bestFit="1" customWidth="1"/>
    <col min="5673" max="5673" width="7.42578125" style="62" customWidth="1"/>
    <col min="5674" max="5674" width="4.7109375" style="62" customWidth="1"/>
    <col min="5675" max="5675" width="5.42578125" style="62" customWidth="1"/>
    <col min="5676" max="5676" width="16.42578125" style="62" bestFit="1" customWidth="1"/>
    <col min="5677" max="5677" width="8.85546875" style="62" customWidth="1"/>
    <col min="5678" max="5678" width="2.140625" style="62" customWidth="1"/>
    <col min="5679" max="5679" width="7.5703125" style="62" customWidth="1"/>
    <col min="5680" max="5680" width="16.42578125" style="62" bestFit="1" customWidth="1"/>
    <col min="5681" max="5681" width="9.7109375" style="62" customWidth="1"/>
    <col min="5682" max="5682" width="4.140625" style="62" customWidth="1"/>
    <col min="5683" max="5683" width="2.140625" style="62" customWidth="1"/>
    <col min="5684" max="5684" width="16.42578125" style="62" bestFit="1" customWidth="1"/>
    <col min="5685" max="5685" width="6.85546875" style="62" customWidth="1"/>
    <col min="5686" max="5686" width="4.140625" style="62" customWidth="1"/>
    <col min="5687" max="5687" width="5.5703125" style="62" customWidth="1"/>
    <col min="5688" max="5688" width="16.42578125" style="62" bestFit="1" customWidth="1"/>
    <col min="5689" max="5689" width="8.5703125" style="62" customWidth="1"/>
    <col min="5690" max="5691" width="12.140625" style="62"/>
    <col min="5692" max="5692" width="7.42578125" style="62" customWidth="1"/>
    <col min="5693" max="5693" width="12.140625" style="62"/>
    <col min="5694" max="5694" width="1.5703125" style="62" customWidth="1"/>
    <col min="5695" max="5696" width="1" style="62" customWidth="1"/>
    <col min="5697" max="5697" width="0.85546875" style="62" customWidth="1"/>
    <col min="5698" max="5698" width="12.140625" style="62"/>
    <col min="5699" max="5702" width="1" style="62" customWidth="1"/>
    <col min="5703" max="5703" width="12.140625" style="62"/>
    <col min="5704" max="5704" width="0.85546875" style="62" customWidth="1"/>
    <col min="5705" max="5705" width="0.28515625" style="62" customWidth="1"/>
    <col min="5706" max="5706" width="1" style="62" customWidth="1"/>
    <col min="5707" max="5707" width="0.5703125" style="62" customWidth="1"/>
    <col min="5708" max="5708" width="12.140625" style="62"/>
    <col min="5709" max="5711" width="1" style="62" customWidth="1"/>
    <col min="5712" max="5712" width="1.140625" style="62" customWidth="1"/>
    <col min="5713" max="5713" width="9.42578125" style="62" customWidth="1"/>
    <col min="5714" max="5714" width="1.7109375" style="62" customWidth="1"/>
    <col min="5715" max="5715" width="0.5703125" style="62" customWidth="1"/>
    <col min="5716" max="5717" width="1.42578125" style="62" customWidth="1"/>
    <col min="5718" max="5718" width="8.5703125" style="62" customWidth="1"/>
    <col min="5719" max="5719" width="1.28515625" style="62" customWidth="1"/>
    <col min="5720" max="5720" width="1.42578125" style="62" customWidth="1"/>
    <col min="5721" max="5721" width="1.5703125" style="62" customWidth="1"/>
    <col min="5722" max="5722" width="1.7109375" style="62" customWidth="1"/>
    <col min="5723" max="5723" width="12.140625" style="62"/>
    <col min="5724" max="5725" width="1.28515625" style="62" customWidth="1"/>
    <col min="5726" max="5726" width="0.85546875" style="62" customWidth="1"/>
    <col min="5727" max="5727" width="1.42578125" style="62" customWidth="1"/>
    <col min="5728" max="5728" width="12.140625" style="62"/>
    <col min="5729" max="5729" width="1.28515625" style="62" customWidth="1"/>
    <col min="5730" max="5731" width="1.5703125" style="62" customWidth="1"/>
    <col min="5732" max="5732" width="1.28515625" style="62" customWidth="1"/>
    <col min="5733" max="5733" width="12.140625" style="62"/>
    <col min="5734" max="5735" width="0.85546875" style="62" customWidth="1"/>
    <col min="5736" max="5736" width="1" style="62" customWidth="1"/>
    <col min="5737" max="5737" width="1.28515625" style="62" customWidth="1"/>
    <col min="5738" max="5738" width="12.140625" style="62"/>
    <col min="5739" max="5739" width="1.28515625" style="62" customWidth="1"/>
    <col min="5740" max="5740" width="0.140625" style="62" customWidth="1"/>
    <col min="5741" max="5741" width="0.5703125" style="62" customWidth="1"/>
    <col min="5742" max="5742" width="1.140625" style="62" customWidth="1"/>
    <col min="5743" max="5743" width="12.140625" style="62"/>
    <col min="5744" max="5744" width="1" style="62" customWidth="1"/>
    <col min="5745" max="5745" width="1.140625" style="62" customWidth="1"/>
    <col min="5746" max="5746" width="0.85546875" style="62" customWidth="1"/>
    <col min="5747" max="5747" width="1" style="62" customWidth="1"/>
    <col min="5748" max="5748" width="12.140625" style="62"/>
    <col min="5749" max="5749" width="1" style="62" customWidth="1"/>
    <col min="5750" max="5750" width="0.85546875" style="62" customWidth="1"/>
    <col min="5751" max="5751" width="1.140625" style="62" customWidth="1"/>
    <col min="5752" max="5752" width="0.85546875" style="62" customWidth="1"/>
    <col min="5753" max="5753" width="12.140625" style="62"/>
    <col min="5754" max="5755" width="1" style="62" customWidth="1"/>
    <col min="5756" max="5756" width="0.5703125" style="62" customWidth="1"/>
    <col min="5757" max="5757" width="1.42578125" style="62" customWidth="1"/>
    <col min="5758" max="5837" width="12.140625" style="62"/>
    <col min="5838" max="5839" width="2.5703125" style="62" customWidth="1"/>
    <col min="5840" max="5888" width="12.140625" style="62"/>
    <col min="5889" max="5889" width="17.42578125" style="62" customWidth="1"/>
    <col min="5890" max="5890" width="10.42578125" style="62" customWidth="1"/>
    <col min="5891" max="5891" width="10.5703125" style="62" customWidth="1"/>
    <col min="5892" max="5892" width="24.140625" style="62" customWidth="1"/>
    <col min="5893" max="5893" width="4.85546875" style="62" customWidth="1"/>
    <col min="5894" max="5894" width="8.28515625" style="62" customWidth="1"/>
    <col min="5895" max="5895" width="4.42578125" style="62" customWidth="1"/>
    <col min="5896" max="5896" width="16.42578125" style="62" bestFit="1" customWidth="1"/>
    <col min="5897" max="5897" width="11.28515625" style="62" customWidth="1"/>
    <col min="5898" max="5898" width="2.42578125" style="62" customWidth="1"/>
    <col min="5899" max="5899" width="7.140625" style="62" customWidth="1"/>
    <col min="5900" max="5900" width="16.42578125" style="62" bestFit="1" customWidth="1"/>
    <col min="5901" max="5901" width="8.5703125" style="62" customWidth="1"/>
    <col min="5902" max="5902" width="4.42578125" style="62" customWidth="1"/>
    <col min="5903" max="5903" width="2.140625" style="62" customWidth="1"/>
    <col min="5904" max="5904" width="16.42578125" style="62" bestFit="1" customWidth="1"/>
    <col min="5905" max="5905" width="5.42578125" style="62" customWidth="1"/>
    <col min="5906" max="5906" width="5.5703125" style="62" customWidth="1"/>
    <col min="5907" max="5907" width="3" style="62" customWidth="1"/>
    <col min="5908" max="5908" width="19.28515625" style="62" customWidth="1"/>
    <col min="5909" max="5909" width="5.85546875" style="62" customWidth="1"/>
    <col min="5910" max="5910" width="7.140625" style="62" customWidth="1"/>
    <col min="5911" max="5911" width="4.7109375" style="62" customWidth="1"/>
    <col min="5912" max="5912" width="16.42578125" style="62" bestFit="1" customWidth="1"/>
    <col min="5913" max="5913" width="8" style="62" customWidth="1"/>
    <col min="5914" max="5914" width="3.5703125" style="62" customWidth="1"/>
    <col min="5915" max="5915" width="6.140625" style="62" customWidth="1"/>
    <col min="5916" max="5916" width="16.42578125" style="62" bestFit="1" customWidth="1"/>
    <col min="5917" max="5917" width="10.140625" style="62" customWidth="1"/>
    <col min="5918" max="5918" width="2.85546875" style="62" customWidth="1"/>
    <col min="5919" max="5919" width="3.42578125" style="62" customWidth="1"/>
    <col min="5920" max="5920" width="16.42578125" style="62" bestFit="1" customWidth="1"/>
    <col min="5921" max="5921" width="2.7109375" style="62" customWidth="1"/>
    <col min="5922" max="5922" width="3.85546875" style="62" customWidth="1"/>
    <col min="5923" max="5923" width="5.28515625" style="62" customWidth="1"/>
    <col min="5924" max="5924" width="16.42578125" style="62" bestFit="1" customWidth="1"/>
    <col min="5925" max="5925" width="7.140625" style="62" customWidth="1"/>
    <col min="5926" max="5926" width="4.140625" style="62" customWidth="1"/>
    <col min="5927" max="5927" width="6.28515625" style="62" customWidth="1"/>
    <col min="5928" max="5928" width="16.42578125" style="62" bestFit="1" customWidth="1"/>
    <col min="5929" max="5929" width="7.42578125" style="62" customWidth="1"/>
    <col min="5930" max="5930" width="4.7109375" style="62" customWidth="1"/>
    <col min="5931" max="5931" width="5.42578125" style="62" customWidth="1"/>
    <col min="5932" max="5932" width="16.42578125" style="62" bestFit="1" customWidth="1"/>
    <col min="5933" max="5933" width="8.85546875" style="62" customWidth="1"/>
    <col min="5934" max="5934" width="2.140625" style="62" customWidth="1"/>
    <col min="5935" max="5935" width="7.5703125" style="62" customWidth="1"/>
    <col min="5936" max="5936" width="16.42578125" style="62" bestFit="1" customWidth="1"/>
    <col min="5937" max="5937" width="9.7109375" style="62" customWidth="1"/>
    <col min="5938" max="5938" width="4.140625" style="62" customWidth="1"/>
    <col min="5939" max="5939" width="2.140625" style="62" customWidth="1"/>
    <col min="5940" max="5940" width="16.42578125" style="62" bestFit="1" customWidth="1"/>
    <col min="5941" max="5941" width="6.85546875" style="62" customWidth="1"/>
    <col min="5942" max="5942" width="4.140625" style="62" customWidth="1"/>
    <col min="5943" max="5943" width="5.5703125" style="62" customWidth="1"/>
    <col min="5944" max="5944" width="16.42578125" style="62" bestFit="1" customWidth="1"/>
    <col min="5945" max="5945" width="8.5703125" style="62" customWidth="1"/>
    <col min="5946" max="5947" width="12.140625" style="62"/>
    <col min="5948" max="5948" width="7.42578125" style="62" customWidth="1"/>
    <col min="5949" max="5949" width="12.140625" style="62"/>
    <col min="5950" max="5950" width="1.5703125" style="62" customWidth="1"/>
    <col min="5951" max="5952" width="1" style="62" customWidth="1"/>
    <col min="5953" max="5953" width="0.85546875" style="62" customWidth="1"/>
    <col min="5954" max="5954" width="12.140625" style="62"/>
    <col min="5955" max="5958" width="1" style="62" customWidth="1"/>
    <col min="5959" max="5959" width="12.140625" style="62"/>
    <col min="5960" max="5960" width="0.85546875" style="62" customWidth="1"/>
    <col min="5961" max="5961" width="0.28515625" style="62" customWidth="1"/>
    <col min="5962" max="5962" width="1" style="62" customWidth="1"/>
    <col min="5963" max="5963" width="0.5703125" style="62" customWidth="1"/>
    <col min="5964" max="5964" width="12.140625" style="62"/>
    <col min="5965" max="5967" width="1" style="62" customWidth="1"/>
    <col min="5968" max="5968" width="1.140625" style="62" customWidth="1"/>
    <col min="5969" max="5969" width="9.42578125" style="62" customWidth="1"/>
    <col min="5970" max="5970" width="1.7109375" style="62" customWidth="1"/>
    <col min="5971" max="5971" width="0.5703125" style="62" customWidth="1"/>
    <col min="5972" max="5973" width="1.42578125" style="62" customWidth="1"/>
    <col min="5974" max="5974" width="8.5703125" style="62" customWidth="1"/>
    <col min="5975" max="5975" width="1.28515625" style="62" customWidth="1"/>
    <col min="5976" max="5976" width="1.42578125" style="62" customWidth="1"/>
    <col min="5977" max="5977" width="1.5703125" style="62" customWidth="1"/>
    <col min="5978" max="5978" width="1.7109375" style="62" customWidth="1"/>
    <col min="5979" max="5979" width="12.140625" style="62"/>
    <col min="5980" max="5981" width="1.28515625" style="62" customWidth="1"/>
    <col min="5982" max="5982" width="0.85546875" style="62" customWidth="1"/>
    <col min="5983" max="5983" width="1.42578125" style="62" customWidth="1"/>
    <col min="5984" max="5984" width="12.140625" style="62"/>
    <col min="5985" max="5985" width="1.28515625" style="62" customWidth="1"/>
    <col min="5986" max="5987" width="1.5703125" style="62" customWidth="1"/>
    <col min="5988" max="5988" width="1.28515625" style="62" customWidth="1"/>
    <col min="5989" max="5989" width="12.140625" style="62"/>
    <col min="5990" max="5991" width="0.85546875" style="62" customWidth="1"/>
    <col min="5992" max="5992" width="1" style="62" customWidth="1"/>
    <col min="5993" max="5993" width="1.28515625" style="62" customWidth="1"/>
    <col min="5994" max="5994" width="12.140625" style="62"/>
    <col min="5995" max="5995" width="1.28515625" style="62" customWidth="1"/>
    <col min="5996" max="5996" width="0.140625" style="62" customWidth="1"/>
    <col min="5997" max="5997" width="0.5703125" style="62" customWidth="1"/>
    <col min="5998" max="5998" width="1.140625" style="62" customWidth="1"/>
    <col min="5999" max="5999" width="12.140625" style="62"/>
    <col min="6000" max="6000" width="1" style="62" customWidth="1"/>
    <col min="6001" max="6001" width="1.140625" style="62" customWidth="1"/>
    <col min="6002" max="6002" width="0.85546875" style="62" customWidth="1"/>
    <col min="6003" max="6003" width="1" style="62" customWidth="1"/>
    <col min="6004" max="6004" width="12.140625" style="62"/>
    <col min="6005" max="6005" width="1" style="62" customWidth="1"/>
    <col min="6006" max="6006" width="0.85546875" style="62" customWidth="1"/>
    <col min="6007" max="6007" width="1.140625" style="62" customWidth="1"/>
    <col min="6008" max="6008" width="0.85546875" style="62" customWidth="1"/>
    <col min="6009" max="6009" width="12.140625" style="62"/>
    <col min="6010" max="6011" width="1" style="62" customWidth="1"/>
    <col min="6012" max="6012" width="0.5703125" style="62" customWidth="1"/>
    <col min="6013" max="6013" width="1.42578125" style="62" customWidth="1"/>
    <col min="6014" max="6093" width="12.140625" style="62"/>
    <col min="6094" max="6095" width="2.5703125" style="62" customWidth="1"/>
    <col min="6096" max="6144" width="12.140625" style="62"/>
    <col min="6145" max="6145" width="17.42578125" style="62" customWidth="1"/>
    <col min="6146" max="6146" width="10.42578125" style="62" customWidth="1"/>
    <col min="6147" max="6147" width="10.5703125" style="62" customWidth="1"/>
    <col min="6148" max="6148" width="24.140625" style="62" customWidth="1"/>
    <col min="6149" max="6149" width="4.85546875" style="62" customWidth="1"/>
    <col min="6150" max="6150" width="8.28515625" style="62" customWidth="1"/>
    <col min="6151" max="6151" width="4.42578125" style="62" customWidth="1"/>
    <col min="6152" max="6152" width="16.42578125" style="62" bestFit="1" customWidth="1"/>
    <col min="6153" max="6153" width="11.28515625" style="62" customWidth="1"/>
    <col min="6154" max="6154" width="2.42578125" style="62" customWidth="1"/>
    <col min="6155" max="6155" width="7.140625" style="62" customWidth="1"/>
    <col min="6156" max="6156" width="16.42578125" style="62" bestFit="1" customWidth="1"/>
    <col min="6157" max="6157" width="8.5703125" style="62" customWidth="1"/>
    <col min="6158" max="6158" width="4.42578125" style="62" customWidth="1"/>
    <col min="6159" max="6159" width="2.140625" style="62" customWidth="1"/>
    <col min="6160" max="6160" width="16.42578125" style="62" bestFit="1" customWidth="1"/>
    <col min="6161" max="6161" width="5.42578125" style="62" customWidth="1"/>
    <col min="6162" max="6162" width="5.5703125" style="62" customWidth="1"/>
    <col min="6163" max="6163" width="3" style="62" customWidth="1"/>
    <col min="6164" max="6164" width="19.28515625" style="62" customWidth="1"/>
    <col min="6165" max="6165" width="5.85546875" style="62" customWidth="1"/>
    <col min="6166" max="6166" width="7.140625" style="62" customWidth="1"/>
    <col min="6167" max="6167" width="4.7109375" style="62" customWidth="1"/>
    <col min="6168" max="6168" width="16.42578125" style="62" bestFit="1" customWidth="1"/>
    <col min="6169" max="6169" width="8" style="62" customWidth="1"/>
    <col min="6170" max="6170" width="3.5703125" style="62" customWidth="1"/>
    <col min="6171" max="6171" width="6.140625" style="62" customWidth="1"/>
    <col min="6172" max="6172" width="16.42578125" style="62" bestFit="1" customWidth="1"/>
    <col min="6173" max="6173" width="10.140625" style="62" customWidth="1"/>
    <col min="6174" max="6174" width="2.85546875" style="62" customWidth="1"/>
    <col min="6175" max="6175" width="3.42578125" style="62" customWidth="1"/>
    <col min="6176" max="6176" width="16.42578125" style="62" bestFit="1" customWidth="1"/>
    <col min="6177" max="6177" width="2.7109375" style="62" customWidth="1"/>
    <col min="6178" max="6178" width="3.85546875" style="62" customWidth="1"/>
    <col min="6179" max="6179" width="5.28515625" style="62" customWidth="1"/>
    <col min="6180" max="6180" width="16.42578125" style="62" bestFit="1" customWidth="1"/>
    <col min="6181" max="6181" width="7.140625" style="62" customWidth="1"/>
    <col min="6182" max="6182" width="4.140625" style="62" customWidth="1"/>
    <col min="6183" max="6183" width="6.28515625" style="62" customWidth="1"/>
    <col min="6184" max="6184" width="16.42578125" style="62" bestFit="1" customWidth="1"/>
    <col min="6185" max="6185" width="7.42578125" style="62" customWidth="1"/>
    <col min="6186" max="6186" width="4.7109375" style="62" customWidth="1"/>
    <col min="6187" max="6187" width="5.42578125" style="62" customWidth="1"/>
    <col min="6188" max="6188" width="16.42578125" style="62" bestFit="1" customWidth="1"/>
    <col min="6189" max="6189" width="8.85546875" style="62" customWidth="1"/>
    <col min="6190" max="6190" width="2.140625" style="62" customWidth="1"/>
    <col min="6191" max="6191" width="7.5703125" style="62" customWidth="1"/>
    <col min="6192" max="6192" width="16.42578125" style="62" bestFit="1" customWidth="1"/>
    <col min="6193" max="6193" width="9.7109375" style="62" customWidth="1"/>
    <col min="6194" max="6194" width="4.140625" style="62" customWidth="1"/>
    <col min="6195" max="6195" width="2.140625" style="62" customWidth="1"/>
    <col min="6196" max="6196" width="16.42578125" style="62" bestFit="1" customWidth="1"/>
    <col min="6197" max="6197" width="6.85546875" style="62" customWidth="1"/>
    <col min="6198" max="6198" width="4.140625" style="62" customWidth="1"/>
    <col min="6199" max="6199" width="5.5703125" style="62" customWidth="1"/>
    <col min="6200" max="6200" width="16.42578125" style="62" bestFit="1" customWidth="1"/>
    <col min="6201" max="6201" width="8.5703125" style="62" customWidth="1"/>
    <col min="6202" max="6203" width="12.140625" style="62"/>
    <col min="6204" max="6204" width="7.42578125" style="62" customWidth="1"/>
    <col min="6205" max="6205" width="12.140625" style="62"/>
    <col min="6206" max="6206" width="1.5703125" style="62" customWidth="1"/>
    <col min="6207" max="6208" width="1" style="62" customWidth="1"/>
    <col min="6209" max="6209" width="0.85546875" style="62" customWidth="1"/>
    <col min="6210" max="6210" width="12.140625" style="62"/>
    <col min="6211" max="6214" width="1" style="62" customWidth="1"/>
    <col min="6215" max="6215" width="12.140625" style="62"/>
    <col min="6216" max="6216" width="0.85546875" style="62" customWidth="1"/>
    <col min="6217" max="6217" width="0.28515625" style="62" customWidth="1"/>
    <col min="6218" max="6218" width="1" style="62" customWidth="1"/>
    <col min="6219" max="6219" width="0.5703125" style="62" customWidth="1"/>
    <col min="6220" max="6220" width="12.140625" style="62"/>
    <col min="6221" max="6223" width="1" style="62" customWidth="1"/>
    <col min="6224" max="6224" width="1.140625" style="62" customWidth="1"/>
    <col min="6225" max="6225" width="9.42578125" style="62" customWidth="1"/>
    <col min="6226" max="6226" width="1.7109375" style="62" customWidth="1"/>
    <col min="6227" max="6227" width="0.5703125" style="62" customWidth="1"/>
    <col min="6228" max="6229" width="1.42578125" style="62" customWidth="1"/>
    <col min="6230" max="6230" width="8.5703125" style="62" customWidth="1"/>
    <col min="6231" max="6231" width="1.28515625" style="62" customWidth="1"/>
    <col min="6232" max="6232" width="1.42578125" style="62" customWidth="1"/>
    <col min="6233" max="6233" width="1.5703125" style="62" customWidth="1"/>
    <col min="6234" max="6234" width="1.7109375" style="62" customWidth="1"/>
    <col min="6235" max="6235" width="12.140625" style="62"/>
    <col min="6236" max="6237" width="1.28515625" style="62" customWidth="1"/>
    <col min="6238" max="6238" width="0.85546875" style="62" customWidth="1"/>
    <col min="6239" max="6239" width="1.42578125" style="62" customWidth="1"/>
    <col min="6240" max="6240" width="12.140625" style="62"/>
    <col min="6241" max="6241" width="1.28515625" style="62" customWidth="1"/>
    <col min="6242" max="6243" width="1.5703125" style="62" customWidth="1"/>
    <col min="6244" max="6244" width="1.28515625" style="62" customWidth="1"/>
    <col min="6245" max="6245" width="12.140625" style="62"/>
    <col min="6246" max="6247" width="0.85546875" style="62" customWidth="1"/>
    <col min="6248" max="6248" width="1" style="62" customWidth="1"/>
    <col min="6249" max="6249" width="1.28515625" style="62" customWidth="1"/>
    <col min="6250" max="6250" width="12.140625" style="62"/>
    <col min="6251" max="6251" width="1.28515625" style="62" customWidth="1"/>
    <col min="6252" max="6252" width="0.140625" style="62" customWidth="1"/>
    <col min="6253" max="6253" width="0.5703125" style="62" customWidth="1"/>
    <col min="6254" max="6254" width="1.140625" style="62" customWidth="1"/>
    <col min="6255" max="6255" width="12.140625" style="62"/>
    <col min="6256" max="6256" width="1" style="62" customWidth="1"/>
    <col min="6257" max="6257" width="1.140625" style="62" customWidth="1"/>
    <col min="6258" max="6258" width="0.85546875" style="62" customWidth="1"/>
    <col min="6259" max="6259" width="1" style="62" customWidth="1"/>
    <col min="6260" max="6260" width="12.140625" style="62"/>
    <col min="6261" max="6261" width="1" style="62" customWidth="1"/>
    <col min="6262" max="6262" width="0.85546875" style="62" customWidth="1"/>
    <col min="6263" max="6263" width="1.140625" style="62" customWidth="1"/>
    <col min="6264" max="6264" width="0.85546875" style="62" customWidth="1"/>
    <col min="6265" max="6265" width="12.140625" style="62"/>
    <col min="6266" max="6267" width="1" style="62" customWidth="1"/>
    <col min="6268" max="6268" width="0.5703125" style="62" customWidth="1"/>
    <col min="6269" max="6269" width="1.42578125" style="62" customWidth="1"/>
    <col min="6270" max="6349" width="12.140625" style="62"/>
    <col min="6350" max="6351" width="2.5703125" style="62" customWidth="1"/>
    <col min="6352" max="6400" width="12.140625" style="62"/>
    <col min="6401" max="6401" width="17.42578125" style="62" customWidth="1"/>
    <col min="6402" max="6402" width="10.42578125" style="62" customWidth="1"/>
    <col min="6403" max="6403" width="10.5703125" style="62" customWidth="1"/>
    <col min="6404" max="6404" width="24.140625" style="62" customWidth="1"/>
    <col min="6405" max="6405" width="4.85546875" style="62" customWidth="1"/>
    <col min="6406" max="6406" width="8.28515625" style="62" customWidth="1"/>
    <col min="6407" max="6407" width="4.42578125" style="62" customWidth="1"/>
    <col min="6408" max="6408" width="16.42578125" style="62" bestFit="1" customWidth="1"/>
    <col min="6409" max="6409" width="11.28515625" style="62" customWidth="1"/>
    <col min="6410" max="6410" width="2.42578125" style="62" customWidth="1"/>
    <col min="6411" max="6411" width="7.140625" style="62" customWidth="1"/>
    <col min="6412" max="6412" width="16.42578125" style="62" bestFit="1" customWidth="1"/>
    <col min="6413" max="6413" width="8.5703125" style="62" customWidth="1"/>
    <col min="6414" max="6414" width="4.42578125" style="62" customWidth="1"/>
    <col min="6415" max="6415" width="2.140625" style="62" customWidth="1"/>
    <col min="6416" max="6416" width="16.42578125" style="62" bestFit="1" customWidth="1"/>
    <col min="6417" max="6417" width="5.42578125" style="62" customWidth="1"/>
    <col min="6418" max="6418" width="5.5703125" style="62" customWidth="1"/>
    <col min="6419" max="6419" width="3" style="62" customWidth="1"/>
    <col min="6420" max="6420" width="19.28515625" style="62" customWidth="1"/>
    <col min="6421" max="6421" width="5.85546875" style="62" customWidth="1"/>
    <col min="6422" max="6422" width="7.140625" style="62" customWidth="1"/>
    <col min="6423" max="6423" width="4.7109375" style="62" customWidth="1"/>
    <col min="6424" max="6424" width="16.42578125" style="62" bestFit="1" customWidth="1"/>
    <col min="6425" max="6425" width="8" style="62" customWidth="1"/>
    <col min="6426" max="6426" width="3.5703125" style="62" customWidth="1"/>
    <col min="6427" max="6427" width="6.140625" style="62" customWidth="1"/>
    <col min="6428" max="6428" width="16.42578125" style="62" bestFit="1" customWidth="1"/>
    <col min="6429" max="6429" width="10.140625" style="62" customWidth="1"/>
    <col min="6430" max="6430" width="2.85546875" style="62" customWidth="1"/>
    <col min="6431" max="6431" width="3.42578125" style="62" customWidth="1"/>
    <col min="6432" max="6432" width="16.42578125" style="62" bestFit="1" customWidth="1"/>
    <col min="6433" max="6433" width="2.7109375" style="62" customWidth="1"/>
    <col min="6434" max="6434" width="3.85546875" style="62" customWidth="1"/>
    <col min="6435" max="6435" width="5.28515625" style="62" customWidth="1"/>
    <col min="6436" max="6436" width="16.42578125" style="62" bestFit="1" customWidth="1"/>
    <col min="6437" max="6437" width="7.140625" style="62" customWidth="1"/>
    <col min="6438" max="6438" width="4.140625" style="62" customWidth="1"/>
    <col min="6439" max="6439" width="6.28515625" style="62" customWidth="1"/>
    <col min="6440" max="6440" width="16.42578125" style="62" bestFit="1" customWidth="1"/>
    <col min="6441" max="6441" width="7.42578125" style="62" customWidth="1"/>
    <col min="6442" max="6442" width="4.7109375" style="62" customWidth="1"/>
    <col min="6443" max="6443" width="5.42578125" style="62" customWidth="1"/>
    <col min="6444" max="6444" width="16.42578125" style="62" bestFit="1" customWidth="1"/>
    <col min="6445" max="6445" width="8.85546875" style="62" customWidth="1"/>
    <col min="6446" max="6446" width="2.140625" style="62" customWidth="1"/>
    <col min="6447" max="6447" width="7.5703125" style="62" customWidth="1"/>
    <col min="6448" max="6448" width="16.42578125" style="62" bestFit="1" customWidth="1"/>
    <col min="6449" max="6449" width="9.7109375" style="62" customWidth="1"/>
    <col min="6450" max="6450" width="4.140625" style="62" customWidth="1"/>
    <col min="6451" max="6451" width="2.140625" style="62" customWidth="1"/>
    <col min="6452" max="6452" width="16.42578125" style="62" bestFit="1" customWidth="1"/>
    <col min="6453" max="6453" width="6.85546875" style="62" customWidth="1"/>
    <col min="6454" max="6454" width="4.140625" style="62" customWidth="1"/>
    <col min="6455" max="6455" width="5.5703125" style="62" customWidth="1"/>
    <col min="6456" max="6456" width="16.42578125" style="62" bestFit="1" customWidth="1"/>
    <col min="6457" max="6457" width="8.5703125" style="62" customWidth="1"/>
    <col min="6458" max="6459" width="12.140625" style="62"/>
    <col min="6460" max="6460" width="7.42578125" style="62" customWidth="1"/>
    <col min="6461" max="6461" width="12.140625" style="62"/>
    <col min="6462" max="6462" width="1.5703125" style="62" customWidth="1"/>
    <col min="6463" max="6464" width="1" style="62" customWidth="1"/>
    <col min="6465" max="6465" width="0.85546875" style="62" customWidth="1"/>
    <col min="6466" max="6466" width="12.140625" style="62"/>
    <col min="6467" max="6470" width="1" style="62" customWidth="1"/>
    <col min="6471" max="6471" width="12.140625" style="62"/>
    <col min="6472" max="6472" width="0.85546875" style="62" customWidth="1"/>
    <col min="6473" max="6473" width="0.28515625" style="62" customWidth="1"/>
    <col min="6474" max="6474" width="1" style="62" customWidth="1"/>
    <col min="6475" max="6475" width="0.5703125" style="62" customWidth="1"/>
    <col min="6476" max="6476" width="12.140625" style="62"/>
    <col min="6477" max="6479" width="1" style="62" customWidth="1"/>
    <col min="6480" max="6480" width="1.140625" style="62" customWidth="1"/>
    <col min="6481" max="6481" width="9.42578125" style="62" customWidth="1"/>
    <col min="6482" max="6482" width="1.7109375" style="62" customWidth="1"/>
    <col min="6483" max="6483" width="0.5703125" style="62" customWidth="1"/>
    <col min="6484" max="6485" width="1.42578125" style="62" customWidth="1"/>
    <col min="6486" max="6486" width="8.5703125" style="62" customWidth="1"/>
    <col min="6487" max="6487" width="1.28515625" style="62" customWidth="1"/>
    <col min="6488" max="6488" width="1.42578125" style="62" customWidth="1"/>
    <col min="6489" max="6489" width="1.5703125" style="62" customWidth="1"/>
    <col min="6490" max="6490" width="1.7109375" style="62" customWidth="1"/>
    <col min="6491" max="6491" width="12.140625" style="62"/>
    <col min="6492" max="6493" width="1.28515625" style="62" customWidth="1"/>
    <col min="6494" max="6494" width="0.85546875" style="62" customWidth="1"/>
    <col min="6495" max="6495" width="1.42578125" style="62" customWidth="1"/>
    <col min="6496" max="6496" width="12.140625" style="62"/>
    <col min="6497" max="6497" width="1.28515625" style="62" customWidth="1"/>
    <col min="6498" max="6499" width="1.5703125" style="62" customWidth="1"/>
    <col min="6500" max="6500" width="1.28515625" style="62" customWidth="1"/>
    <col min="6501" max="6501" width="12.140625" style="62"/>
    <col min="6502" max="6503" width="0.85546875" style="62" customWidth="1"/>
    <col min="6504" max="6504" width="1" style="62" customWidth="1"/>
    <col min="6505" max="6505" width="1.28515625" style="62" customWidth="1"/>
    <col min="6506" max="6506" width="12.140625" style="62"/>
    <col min="6507" max="6507" width="1.28515625" style="62" customWidth="1"/>
    <col min="6508" max="6508" width="0.140625" style="62" customWidth="1"/>
    <col min="6509" max="6509" width="0.5703125" style="62" customWidth="1"/>
    <col min="6510" max="6510" width="1.140625" style="62" customWidth="1"/>
    <col min="6511" max="6511" width="12.140625" style="62"/>
    <col min="6512" max="6512" width="1" style="62" customWidth="1"/>
    <col min="6513" max="6513" width="1.140625" style="62" customWidth="1"/>
    <col min="6514" max="6514" width="0.85546875" style="62" customWidth="1"/>
    <col min="6515" max="6515" width="1" style="62" customWidth="1"/>
    <col min="6516" max="6516" width="12.140625" style="62"/>
    <col min="6517" max="6517" width="1" style="62" customWidth="1"/>
    <col min="6518" max="6518" width="0.85546875" style="62" customWidth="1"/>
    <col min="6519" max="6519" width="1.140625" style="62" customWidth="1"/>
    <col min="6520" max="6520" width="0.85546875" style="62" customWidth="1"/>
    <col min="6521" max="6521" width="12.140625" style="62"/>
    <col min="6522" max="6523" width="1" style="62" customWidth="1"/>
    <col min="6524" max="6524" width="0.5703125" style="62" customWidth="1"/>
    <col min="6525" max="6525" width="1.42578125" style="62" customWidth="1"/>
    <col min="6526" max="6605" width="12.140625" style="62"/>
    <col min="6606" max="6607" width="2.5703125" style="62" customWidth="1"/>
    <col min="6608" max="6656" width="12.140625" style="62"/>
    <col min="6657" max="6657" width="17.42578125" style="62" customWidth="1"/>
    <col min="6658" max="6658" width="10.42578125" style="62" customWidth="1"/>
    <col min="6659" max="6659" width="10.5703125" style="62" customWidth="1"/>
    <col min="6660" max="6660" width="24.140625" style="62" customWidth="1"/>
    <col min="6661" max="6661" width="4.85546875" style="62" customWidth="1"/>
    <col min="6662" max="6662" width="8.28515625" style="62" customWidth="1"/>
    <col min="6663" max="6663" width="4.42578125" style="62" customWidth="1"/>
    <col min="6664" max="6664" width="16.42578125" style="62" bestFit="1" customWidth="1"/>
    <col min="6665" max="6665" width="11.28515625" style="62" customWidth="1"/>
    <col min="6666" max="6666" width="2.42578125" style="62" customWidth="1"/>
    <col min="6667" max="6667" width="7.140625" style="62" customWidth="1"/>
    <col min="6668" max="6668" width="16.42578125" style="62" bestFit="1" customWidth="1"/>
    <col min="6669" max="6669" width="8.5703125" style="62" customWidth="1"/>
    <col min="6670" max="6670" width="4.42578125" style="62" customWidth="1"/>
    <col min="6671" max="6671" width="2.140625" style="62" customWidth="1"/>
    <col min="6672" max="6672" width="16.42578125" style="62" bestFit="1" customWidth="1"/>
    <col min="6673" max="6673" width="5.42578125" style="62" customWidth="1"/>
    <col min="6674" max="6674" width="5.5703125" style="62" customWidth="1"/>
    <col min="6675" max="6675" width="3" style="62" customWidth="1"/>
    <col min="6676" max="6676" width="19.28515625" style="62" customWidth="1"/>
    <col min="6677" max="6677" width="5.85546875" style="62" customWidth="1"/>
    <col min="6678" max="6678" width="7.140625" style="62" customWidth="1"/>
    <col min="6679" max="6679" width="4.7109375" style="62" customWidth="1"/>
    <col min="6680" max="6680" width="16.42578125" style="62" bestFit="1" customWidth="1"/>
    <col min="6681" max="6681" width="8" style="62" customWidth="1"/>
    <col min="6682" max="6682" width="3.5703125" style="62" customWidth="1"/>
    <col min="6683" max="6683" width="6.140625" style="62" customWidth="1"/>
    <col min="6684" max="6684" width="16.42578125" style="62" bestFit="1" customWidth="1"/>
    <col min="6685" max="6685" width="10.140625" style="62" customWidth="1"/>
    <col min="6686" max="6686" width="2.85546875" style="62" customWidth="1"/>
    <col min="6687" max="6687" width="3.42578125" style="62" customWidth="1"/>
    <col min="6688" max="6688" width="16.42578125" style="62" bestFit="1" customWidth="1"/>
    <col min="6689" max="6689" width="2.7109375" style="62" customWidth="1"/>
    <col min="6690" max="6690" width="3.85546875" style="62" customWidth="1"/>
    <col min="6691" max="6691" width="5.28515625" style="62" customWidth="1"/>
    <col min="6692" max="6692" width="16.42578125" style="62" bestFit="1" customWidth="1"/>
    <col min="6693" max="6693" width="7.140625" style="62" customWidth="1"/>
    <col min="6694" max="6694" width="4.140625" style="62" customWidth="1"/>
    <col min="6695" max="6695" width="6.28515625" style="62" customWidth="1"/>
    <col min="6696" max="6696" width="16.42578125" style="62" bestFit="1" customWidth="1"/>
    <col min="6697" max="6697" width="7.42578125" style="62" customWidth="1"/>
    <col min="6698" max="6698" width="4.7109375" style="62" customWidth="1"/>
    <col min="6699" max="6699" width="5.42578125" style="62" customWidth="1"/>
    <col min="6700" max="6700" width="16.42578125" style="62" bestFit="1" customWidth="1"/>
    <col min="6701" max="6701" width="8.85546875" style="62" customWidth="1"/>
    <col min="6702" max="6702" width="2.140625" style="62" customWidth="1"/>
    <col min="6703" max="6703" width="7.5703125" style="62" customWidth="1"/>
    <col min="6704" max="6704" width="16.42578125" style="62" bestFit="1" customWidth="1"/>
    <col min="6705" max="6705" width="9.7109375" style="62" customWidth="1"/>
    <col min="6706" max="6706" width="4.140625" style="62" customWidth="1"/>
    <col min="6707" max="6707" width="2.140625" style="62" customWidth="1"/>
    <col min="6708" max="6708" width="16.42578125" style="62" bestFit="1" customWidth="1"/>
    <col min="6709" max="6709" width="6.85546875" style="62" customWidth="1"/>
    <col min="6710" max="6710" width="4.140625" style="62" customWidth="1"/>
    <col min="6711" max="6711" width="5.5703125" style="62" customWidth="1"/>
    <col min="6712" max="6712" width="16.42578125" style="62" bestFit="1" customWidth="1"/>
    <col min="6713" max="6713" width="8.5703125" style="62" customWidth="1"/>
    <col min="6714" max="6715" width="12.140625" style="62"/>
    <col min="6716" max="6716" width="7.42578125" style="62" customWidth="1"/>
    <col min="6717" max="6717" width="12.140625" style="62"/>
    <col min="6718" max="6718" width="1.5703125" style="62" customWidth="1"/>
    <col min="6719" max="6720" width="1" style="62" customWidth="1"/>
    <col min="6721" max="6721" width="0.85546875" style="62" customWidth="1"/>
    <col min="6722" max="6722" width="12.140625" style="62"/>
    <col min="6723" max="6726" width="1" style="62" customWidth="1"/>
    <col min="6727" max="6727" width="12.140625" style="62"/>
    <col min="6728" max="6728" width="0.85546875" style="62" customWidth="1"/>
    <col min="6729" max="6729" width="0.28515625" style="62" customWidth="1"/>
    <col min="6730" max="6730" width="1" style="62" customWidth="1"/>
    <col min="6731" max="6731" width="0.5703125" style="62" customWidth="1"/>
    <col min="6732" max="6732" width="12.140625" style="62"/>
    <col min="6733" max="6735" width="1" style="62" customWidth="1"/>
    <col min="6736" max="6736" width="1.140625" style="62" customWidth="1"/>
    <col min="6737" max="6737" width="9.42578125" style="62" customWidth="1"/>
    <col min="6738" max="6738" width="1.7109375" style="62" customWidth="1"/>
    <col min="6739" max="6739" width="0.5703125" style="62" customWidth="1"/>
    <col min="6740" max="6741" width="1.42578125" style="62" customWidth="1"/>
    <col min="6742" max="6742" width="8.5703125" style="62" customWidth="1"/>
    <col min="6743" max="6743" width="1.28515625" style="62" customWidth="1"/>
    <col min="6744" max="6744" width="1.42578125" style="62" customWidth="1"/>
    <col min="6745" max="6745" width="1.5703125" style="62" customWidth="1"/>
    <col min="6746" max="6746" width="1.7109375" style="62" customWidth="1"/>
    <col min="6747" max="6747" width="12.140625" style="62"/>
    <col min="6748" max="6749" width="1.28515625" style="62" customWidth="1"/>
    <col min="6750" max="6750" width="0.85546875" style="62" customWidth="1"/>
    <col min="6751" max="6751" width="1.42578125" style="62" customWidth="1"/>
    <col min="6752" max="6752" width="12.140625" style="62"/>
    <col min="6753" max="6753" width="1.28515625" style="62" customWidth="1"/>
    <col min="6754" max="6755" width="1.5703125" style="62" customWidth="1"/>
    <col min="6756" max="6756" width="1.28515625" style="62" customWidth="1"/>
    <col min="6757" max="6757" width="12.140625" style="62"/>
    <col min="6758" max="6759" width="0.85546875" style="62" customWidth="1"/>
    <col min="6760" max="6760" width="1" style="62" customWidth="1"/>
    <col min="6761" max="6761" width="1.28515625" style="62" customWidth="1"/>
    <col min="6762" max="6762" width="12.140625" style="62"/>
    <col min="6763" max="6763" width="1.28515625" style="62" customWidth="1"/>
    <col min="6764" max="6764" width="0.140625" style="62" customWidth="1"/>
    <col min="6765" max="6765" width="0.5703125" style="62" customWidth="1"/>
    <col min="6766" max="6766" width="1.140625" style="62" customWidth="1"/>
    <col min="6767" max="6767" width="12.140625" style="62"/>
    <col min="6768" max="6768" width="1" style="62" customWidth="1"/>
    <col min="6769" max="6769" width="1.140625" style="62" customWidth="1"/>
    <col min="6770" max="6770" width="0.85546875" style="62" customWidth="1"/>
    <col min="6771" max="6771" width="1" style="62" customWidth="1"/>
    <col min="6772" max="6772" width="12.140625" style="62"/>
    <col min="6773" max="6773" width="1" style="62" customWidth="1"/>
    <col min="6774" max="6774" width="0.85546875" style="62" customWidth="1"/>
    <col min="6775" max="6775" width="1.140625" style="62" customWidth="1"/>
    <col min="6776" max="6776" width="0.85546875" style="62" customWidth="1"/>
    <col min="6777" max="6777" width="12.140625" style="62"/>
    <col min="6778" max="6779" width="1" style="62" customWidth="1"/>
    <col min="6780" max="6780" width="0.5703125" style="62" customWidth="1"/>
    <col min="6781" max="6781" width="1.42578125" style="62" customWidth="1"/>
    <col min="6782" max="6861" width="12.140625" style="62"/>
    <col min="6862" max="6863" width="2.5703125" style="62" customWidth="1"/>
    <col min="6864" max="6912" width="12.140625" style="62"/>
    <col min="6913" max="6913" width="17.42578125" style="62" customWidth="1"/>
    <col min="6914" max="6914" width="10.42578125" style="62" customWidth="1"/>
    <col min="6915" max="6915" width="10.5703125" style="62" customWidth="1"/>
    <col min="6916" max="6916" width="24.140625" style="62" customWidth="1"/>
    <col min="6917" max="6917" width="4.85546875" style="62" customWidth="1"/>
    <col min="6918" max="6918" width="8.28515625" style="62" customWidth="1"/>
    <col min="6919" max="6919" width="4.42578125" style="62" customWidth="1"/>
    <col min="6920" max="6920" width="16.42578125" style="62" bestFit="1" customWidth="1"/>
    <col min="6921" max="6921" width="11.28515625" style="62" customWidth="1"/>
    <col min="6922" max="6922" width="2.42578125" style="62" customWidth="1"/>
    <col min="6923" max="6923" width="7.140625" style="62" customWidth="1"/>
    <col min="6924" max="6924" width="16.42578125" style="62" bestFit="1" customWidth="1"/>
    <col min="6925" max="6925" width="8.5703125" style="62" customWidth="1"/>
    <col min="6926" max="6926" width="4.42578125" style="62" customWidth="1"/>
    <col min="6927" max="6927" width="2.140625" style="62" customWidth="1"/>
    <col min="6928" max="6928" width="16.42578125" style="62" bestFit="1" customWidth="1"/>
    <col min="6929" max="6929" width="5.42578125" style="62" customWidth="1"/>
    <col min="6930" max="6930" width="5.5703125" style="62" customWidth="1"/>
    <col min="6931" max="6931" width="3" style="62" customWidth="1"/>
    <col min="6932" max="6932" width="19.28515625" style="62" customWidth="1"/>
    <col min="6933" max="6933" width="5.85546875" style="62" customWidth="1"/>
    <col min="6934" max="6934" width="7.140625" style="62" customWidth="1"/>
    <col min="6935" max="6935" width="4.7109375" style="62" customWidth="1"/>
    <col min="6936" max="6936" width="16.42578125" style="62" bestFit="1" customWidth="1"/>
    <col min="6937" max="6937" width="8" style="62" customWidth="1"/>
    <col min="6938" max="6938" width="3.5703125" style="62" customWidth="1"/>
    <col min="6939" max="6939" width="6.140625" style="62" customWidth="1"/>
    <col min="6940" max="6940" width="16.42578125" style="62" bestFit="1" customWidth="1"/>
    <col min="6941" max="6941" width="10.140625" style="62" customWidth="1"/>
    <col min="6942" max="6942" width="2.85546875" style="62" customWidth="1"/>
    <col min="6943" max="6943" width="3.42578125" style="62" customWidth="1"/>
    <col min="6944" max="6944" width="16.42578125" style="62" bestFit="1" customWidth="1"/>
    <col min="6945" max="6945" width="2.7109375" style="62" customWidth="1"/>
    <col min="6946" max="6946" width="3.85546875" style="62" customWidth="1"/>
    <col min="6947" max="6947" width="5.28515625" style="62" customWidth="1"/>
    <col min="6948" max="6948" width="16.42578125" style="62" bestFit="1" customWidth="1"/>
    <col min="6949" max="6949" width="7.140625" style="62" customWidth="1"/>
    <col min="6950" max="6950" width="4.140625" style="62" customWidth="1"/>
    <col min="6951" max="6951" width="6.28515625" style="62" customWidth="1"/>
    <col min="6952" max="6952" width="16.42578125" style="62" bestFit="1" customWidth="1"/>
    <col min="6953" max="6953" width="7.42578125" style="62" customWidth="1"/>
    <col min="6954" max="6954" width="4.7109375" style="62" customWidth="1"/>
    <col min="6955" max="6955" width="5.42578125" style="62" customWidth="1"/>
    <col min="6956" max="6956" width="16.42578125" style="62" bestFit="1" customWidth="1"/>
    <col min="6957" max="6957" width="8.85546875" style="62" customWidth="1"/>
    <col min="6958" max="6958" width="2.140625" style="62" customWidth="1"/>
    <col min="6959" max="6959" width="7.5703125" style="62" customWidth="1"/>
    <col min="6960" max="6960" width="16.42578125" style="62" bestFit="1" customWidth="1"/>
    <col min="6961" max="6961" width="9.7109375" style="62" customWidth="1"/>
    <col min="6962" max="6962" width="4.140625" style="62" customWidth="1"/>
    <col min="6963" max="6963" width="2.140625" style="62" customWidth="1"/>
    <col min="6964" max="6964" width="16.42578125" style="62" bestFit="1" customWidth="1"/>
    <col min="6965" max="6965" width="6.85546875" style="62" customWidth="1"/>
    <col min="6966" max="6966" width="4.140625" style="62" customWidth="1"/>
    <col min="6967" max="6967" width="5.5703125" style="62" customWidth="1"/>
    <col min="6968" max="6968" width="16.42578125" style="62" bestFit="1" customWidth="1"/>
    <col min="6969" max="6969" width="8.5703125" style="62" customWidth="1"/>
    <col min="6970" max="6971" width="12.140625" style="62"/>
    <col min="6972" max="6972" width="7.42578125" style="62" customWidth="1"/>
    <col min="6973" max="6973" width="12.140625" style="62"/>
    <col min="6974" max="6974" width="1.5703125" style="62" customWidth="1"/>
    <col min="6975" max="6976" width="1" style="62" customWidth="1"/>
    <col min="6977" max="6977" width="0.85546875" style="62" customWidth="1"/>
    <col min="6978" max="6978" width="12.140625" style="62"/>
    <col min="6979" max="6982" width="1" style="62" customWidth="1"/>
    <col min="6983" max="6983" width="12.140625" style="62"/>
    <col min="6984" max="6984" width="0.85546875" style="62" customWidth="1"/>
    <col min="6985" max="6985" width="0.28515625" style="62" customWidth="1"/>
    <col min="6986" max="6986" width="1" style="62" customWidth="1"/>
    <col min="6987" max="6987" width="0.5703125" style="62" customWidth="1"/>
    <col min="6988" max="6988" width="12.140625" style="62"/>
    <col min="6989" max="6991" width="1" style="62" customWidth="1"/>
    <col min="6992" max="6992" width="1.140625" style="62" customWidth="1"/>
    <col min="6993" max="6993" width="9.42578125" style="62" customWidth="1"/>
    <col min="6994" max="6994" width="1.7109375" style="62" customWidth="1"/>
    <col min="6995" max="6995" width="0.5703125" style="62" customWidth="1"/>
    <col min="6996" max="6997" width="1.42578125" style="62" customWidth="1"/>
    <col min="6998" max="6998" width="8.5703125" style="62" customWidth="1"/>
    <col min="6999" max="6999" width="1.28515625" style="62" customWidth="1"/>
    <col min="7000" max="7000" width="1.42578125" style="62" customWidth="1"/>
    <col min="7001" max="7001" width="1.5703125" style="62" customWidth="1"/>
    <col min="7002" max="7002" width="1.7109375" style="62" customWidth="1"/>
    <col min="7003" max="7003" width="12.140625" style="62"/>
    <col min="7004" max="7005" width="1.28515625" style="62" customWidth="1"/>
    <col min="7006" max="7006" width="0.85546875" style="62" customWidth="1"/>
    <col min="7007" max="7007" width="1.42578125" style="62" customWidth="1"/>
    <col min="7008" max="7008" width="12.140625" style="62"/>
    <col min="7009" max="7009" width="1.28515625" style="62" customWidth="1"/>
    <col min="7010" max="7011" width="1.5703125" style="62" customWidth="1"/>
    <col min="7012" max="7012" width="1.28515625" style="62" customWidth="1"/>
    <col min="7013" max="7013" width="12.140625" style="62"/>
    <col min="7014" max="7015" width="0.85546875" style="62" customWidth="1"/>
    <col min="7016" max="7016" width="1" style="62" customWidth="1"/>
    <col min="7017" max="7017" width="1.28515625" style="62" customWidth="1"/>
    <col min="7018" max="7018" width="12.140625" style="62"/>
    <col min="7019" max="7019" width="1.28515625" style="62" customWidth="1"/>
    <col min="7020" max="7020" width="0.140625" style="62" customWidth="1"/>
    <col min="7021" max="7021" width="0.5703125" style="62" customWidth="1"/>
    <col min="7022" max="7022" width="1.140625" style="62" customWidth="1"/>
    <col min="7023" max="7023" width="12.140625" style="62"/>
    <col min="7024" max="7024" width="1" style="62" customWidth="1"/>
    <col min="7025" max="7025" width="1.140625" style="62" customWidth="1"/>
    <col min="7026" max="7026" width="0.85546875" style="62" customWidth="1"/>
    <col min="7027" max="7027" width="1" style="62" customWidth="1"/>
    <col min="7028" max="7028" width="12.140625" style="62"/>
    <col min="7029" max="7029" width="1" style="62" customWidth="1"/>
    <col min="7030" max="7030" width="0.85546875" style="62" customWidth="1"/>
    <col min="7031" max="7031" width="1.140625" style="62" customWidth="1"/>
    <col min="7032" max="7032" width="0.85546875" style="62" customWidth="1"/>
    <col min="7033" max="7033" width="12.140625" style="62"/>
    <col min="7034" max="7035" width="1" style="62" customWidth="1"/>
    <col min="7036" max="7036" width="0.5703125" style="62" customWidth="1"/>
    <col min="7037" max="7037" width="1.42578125" style="62" customWidth="1"/>
    <col min="7038" max="7117" width="12.140625" style="62"/>
    <col min="7118" max="7119" width="2.5703125" style="62" customWidth="1"/>
    <col min="7120" max="7168" width="12.140625" style="62"/>
    <col min="7169" max="7169" width="17.42578125" style="62" customWidth="1"/>
    <col min="7170" max="7170" width="10.42578125" style="62" customWidth="1"/>
    <col min="7171" max="7171" width="10.5703125" style="62" customWidth="1"/>
    <col min="7172" max="7172" width="24.140625" style="62" customWidth="1"/>
    <col min="7173" max="7173" width="4.85546875" style="62" customWidth="1"/>
    <col min="7174" max="7174" width="8.28515625" style="62" customWidth="1"/>
    <col min="7175" max="7175" width="4.42578125" style="62" customWidth="1"/>
    <col min="7176" max="7176" width="16.42578125" style="62" bestFit="1" customWidth="1"/>
    <col min="7177" max="7177" width="11.28515625" style="62" customWidth="1"/>
    <col min="7178" max="7178" width="2.42578125" style="62" customWidth="1"/>
    <col min="7179" max="7179" width="7.140625" style="62" customWidth="1"/>
    <col min="7180" max="7180" width="16.42578125" style="62" bestFit="1" customWidth="1"/>
    <col min="7181" max="7181" width="8.5703125" style="62" customWidth="1"/>
    <col min="7182" max="7182" width="4.42578125" style="62" customWidth="1"/>
    <col min="7183" max="7183" width="2.140625" style="62" customWidth="1"/>
    <col min="7184" max="7184" width="16.42578125" style="62" bestFit="1" customWidth="1"/>
    <col min="7185" max="7185" width="5.42578125" style="62" customWidth="1"/>
    <col min="7186" max="7186" width="5.5703125" style="62" customWidth="1"/>
    <col min="7187" max="7187" width="3" style="62" customWidth="1"/>
    <col min="7188" max="7188" width="19.28515625" style="62" customWidth="1"/>
    <col min="7189" max="7189" width="5.85546875" style="62" customWidth="1"/>
    <col min="7190" max="7190" width="7.140625" style="62" customWidth="1"/>
    <col min="7191" max="7191" width="4.7109375" style="62" customWidth="1"/>
    <col min="7192" max="7192" width="16.42578125" style="62" bestFit="1" customWidth="1"/>
    <col min="7193" max="7193" width="8" style="62" customWidth="1"/>
    <col min="7194" max="7194" width="3.5703125" style="62" customWidth="1"/>
    <col min="7195" max="7195" width="6.140625" style="62" customWidth="1"/>
    <col min="7196" max="7196" width="16.42578125" style="62" bestFit="1" customWidth="1"/>
    <col min="7197" max="7197" width="10.140625" style="62" customWidth="1"/>
    <col min="7198" max="7198" width="2.85546875" style="62" customWidth="1"/>
    <col min="7199" max="7199" width="3.42578125" style="62" customWidth="1"/>
    <col min="7200" max="7200" width="16.42578125" style="62" bestFit="1" customWidth="1"/>
    <col min="7201" max="7201" width="2.7109375" style="62" customWidth="1"/>
    <col min="7202" max="7202" width="3.85546875" style="62" customWidth="1"/>
    <col min="7203" max="7203" width="5.28515625" style="62" customWidth="1"/>
    <col min="7204" max="7204" width="16.42578125" style="62" bestFit="1" customWidth="1"/>
    <col min="7205" max="7205" width="7.140625" style="62" customWidth="1"/>
    <col min="7206" max="7206" width="4.140625" style="62" customWidth="1"/>
    <col min="7207" max="7207" width="6.28515625" style="62" customWidth="1"/>
    <col min="7208" max="7208" width="16.42578125" style="62" bestFit="1" customWidth="1"/>
    <col min="7209" max="7209" width="7.42578125" style="62" customWidth="1"/>
    <col min="7210" max="7210" width="4.7109375" style="62" customWidth="1"/>
    <col min="7211" max="7211" width="5.42578125" style="62" customWidth="1"/>
    <col min="7212" max="7212" width="16.42578125" style="62" bestFit="1" customWidth="1"/>
    <col min="7213" max="7213" width="8.85546875" style="62" customWidth="1"/>
    <col min="7214" max="7214" width="2.140625" style="62" customWidth="1"/>
    <col min="7215" max="7215" width="7.5703125" style="62" customWidth="1"/>
    <col min="7216" max="7216" width="16.42578125" style="62" bestFit="1" customWidth="1"/>
    <col min="7217" max="7217" width="9.7109375" style="62" customWidth="1"/>
    <col min="7218" max="7218" width="4.140625" style="62" customWidth="1"/>
    <col min="7219" max="7219" width="2.140625" style="62" customWidth="1"/>
    <col min="7220" max="7220" width="16.42578125" style="62" bestFit="1" customWidth="1"/>
    <col min="7221" max="7221" width="6.85546875" style="62" customWidth="1"/>
    <col min="7222" max="7222" width="4.140625" style="62" customWidth="1"/>
    <col min="7223" max="7223" width="5.5703125" style="62" customWidth="1"/>
    <col min="7224" max="7224" width="16.42578125" style="62" bestFit="1" customWidth="1"/>
    <col min="7225" max="7225" width="8.5703125" style="62" customWidth="1"/>
    <col min="7226" max="7227" width="12.140625" style="62"/>
    <col min="7228" max="7228" width="7.42578125" style="62" customWidth="1"/>
    <col min="7229" max="7229" width="12.140625" style="62"/>
    <col min="7230" max="7230" width="1.5703125" style="62" customWidth="1"/>
    <col min="7231" max="7232" width="1" style="62" customWidth="1"/>
    <col min="7233" max="7233" width="0.85546875" style="62" customWidth="1"/>
    <col min="7234" max="7234" width="12.140625" style="62"/>
    <col min="7235" max="7238" width="1" style="62" customWidth="1"/>
    <col min="7239" max="7239" width="12.140625" style="62"/>
    <col min="7240" max="7240" width="0.85546875" style="62" customWidth="1"/>
    <col min="7241" max="7241" width="0.28515625" style="62" customWidth="1"/>
    <col min="7242" max="7242" width="1" style="62" customWidth="1"/>
    <col min="7243" max="7243" width="0.5703125" style="62" customWidth="1"/>
    <col min="7244" max="7244" width="12.140625" style="62"/>
    <col min="7245" max="7247" width="1" style="62" customWidth="1"/>
    <col min="7248" max="7248" width="1.140625" style="62" customWidth="1"/>
    <col min="7249" max="7249" width="9.42578125" style="62" customWidth="1"/>
    <col min="7250" max="7250" width="1.7109375" style="62" customWidth="1"/>
    <col min="7251" max="7251" width="0.5703125" style="62" customWidth="1"/>
    <col min="7252" max="7253" width="1.42578125" style="62" customWidth="1"/>
    <col min="7254" max="7254" width="8.5703125" style="62" customWidth="1"/>
    <col min="7255" max="7255" width="1.28515625" style="62" customWidth="1"/>
    <col min="7256" max="7256" width="1.42578125" style="62" customWidth="1"/>
    <col min="7257" max="7257" width="1.5703125" style="62" customWidth="1"/>
    <col min="7258" max="7258" width="1.7109375" style="62" customWidth="1"/>
    <col min="7259" max="7259" width="12.140625" style="62"/>
    <col min="7260" max="7261" width="1.28515625" style="62" customWidth="1"/>
    <col min="7262" max="7262" width="0.85546875" style="62" customWidth="1"/>
    <col min="7263" max="7263" width="1.42578125" style="62" customWidth="1"/>
    <col min="7264" max="7264" width="12.140625" style="62"/>
    <col min="7265" max="7265" width="1.28515625" style="62" customWidth="1"/>
    <col min="7266" max="7267" width="1.5703125" style="62" customWidth="1"/>
    <col min="7268" max="7268" width="1.28515625" style="62" customWidth="1"/>
    <col min="7269" max="7269" width="12.140625" style="62"/>
    <col min="7270" max="7271" width="0.85546875" style="62" customWidth="1"/>
    <col min="7272" max="7272" width="1" style="62" customWidth="1"/>
    <col min="7273" max="7273" width="1.28515625" style="62" customWidth="1"/>
    <col min="7274" max="7274" width="12.140625" style="62"/>
    <col min="7275" max="7275" width="1.28515625" style="62" customWidth="1"/>
    <col min="7276" max="7276" width="0.140625" style="62" customWidth="1"/>
    <col min="7277" max="7277" width="0.5703125" style="62" customWidth="1"/>
    <col min="7278" max="7278" width="1.140625" style="62" customWidth="1"/>
    <col min="7279" max="7279" width="12.140625" style="62"/>
    <col min="7280" max="7280" width="1" style="62" customWidth="1"/>
    <col min="7281" max="7281" width="1.140625" style="62" customWidth="1"/>
    <col min="7282" max="7282" width="0.85546875" style="62" customWidth="1"/>
    <col min="7283" max="7283" width="1" style="62" customWidth="1"/>
    <col min="7284" max="7284" width="12.140625" style="62"/>
    <col min="7285" max="7285" width="1" style="62" customWidth="1"/>
    <col min="7286" max="7286" width="0.85546875" style="62" customWidth="1"/>
    <col min="7287" max="7287" width="1.140625" style="62" customWidth="1"/>
    <col min="7288" max="7288" width="0.85546875" style="62" customWidth="1"/>
    <col min="7289" max="7289" width="12.140625" style="62"/>
    <col min="7290" max="7291" width="1" style="62" customWidth="1"/>
    <col min="7292" max="7292" width="0.5703125" style="62" customWidth="1"/>
    <col min="7293" max="7293" width="1.42578125" style="62" customWidth="1"/>
    <col min="7294" max="7373" width="12.140625" style="62"/>
    <col min="7374" max="7375" width="2.5703125" style="62" customWidth="1"/>
    <col min="7376" max="7424" width="12.140625" style="62"/>
    <col min="7425" max="7425" width="17.42578125" style="62" customWidth="1"/>
    <col min="7426" max="7426" width="10.42578125" style="62" customWidth="1"/>
    <col min="7427" max="7427" width="10.5703125" style="62" customWidth="1"/>
    <col min="7428" max="7428" width="24.140625" style="62" customWidth="1"/>
    <col min="7429" max="7429" width="4.85546875" style="62" customWidth="1"/>
    <col min="7430" max="7430" width="8.28515625" style="62" customWidth="1"/>
    <col min="7431" max="7431" width="4.42578125" style="62" customWidth="1"/>
    <col min="7432" max="7432" width="16.42578125" style="62" bestFit="1" customWidth="1"/>
    <col min="7433" max="7433" width="11.28515625" style="62" customWidth="1"/>
    <col min="7434" max="7434" width="2.42578125" style="62" customWidth="1"/>
    <col min="7435" max="7435" width="7.140625" style="62" customWidth="1"/>
    <col min="7436" max="7436" width="16.42578125" style="62" bestFit="1" customWidth="1"/>
    <col min="7437" max="7437" width="8.5703125" style="62" customWidth="1"/>
    <col min="7438" max="7438" width="4.42578125" style="62" customWidth="1"/>
    <col min="7439" max="7439" width="2.140625" style="62" customWidth="1"/>
    <col min="7440" max="7440" width="16.42578125" style="62" bestFit="1" customWidth="1"/>
    <col min="7441" max="7441" width="5.42578125" style="62" customWidth="1"/>
    <col min="7442" max="7442" width="5.5703125" style="62" customWidth="1"/>
    <col min="7443" max="7443" width="3" style="62" customWidth="1"/>
    <col min="7444" max="7444" width="19.28515625" style="62" customWidth="1"/>
    <col min="7445" max="7445" width="5.85546875" style="62" customWidth="1"/>
    <col min="7446" max="7446" width="7.140625" style="62" customWidth="1"/>
    <col min="7447" max="7447" width="4.7109375" style="62" customWidth="1"/>
    <col min="7448" max="7448" width="16.42578125" style="62" bestFit="1" customWidth="1"/>
    <col min="7449" max="7449" width="8" style="62" customWidth="1"/>
    <col min="7450" max="7450" width="3.5703125" style="62" customWidth="1"/>
    <col min="7451" max="7451" width="6.140625" style="62" customWidth="1"/>
    <col min="7452" max="7452" width="16.42578125" style="62" bestFit="1" customWidth="1"/>
    <col min="7453" max="7453" width="10.140625" style="62" customWidth="1"/>
    <col min="7454" max="7454" width="2.85546875" style="62" customWidth="1"/>
    <col min="7455" max="7455" width="3.42578125" style="62" customWidth="1"/>
    <col min="7456" max="7456" width="16.42578125" style="62" bestFit="1" customWidth="1"/>
    <col min="7457" max="7457" width="2.7109375" style="62" customWidth="1"/>
    <col min="7458" max="7458" width="3.85546875" style="62" customWidth="1"/>
    <col min="7459" max="7459" width="5.28515625" style="62" customWidth="1"/>
    <col min="7460" max="7460" width="16.42578125" style="62" bestFit="1" customWidth="1"/>
    <col min="7461" max="7461" width="7.140625" style="62" customWidth="1"/>
    <col min="7462" max="7462" width="4.140625" style="62" customWidth="1"/>
    <col min="7463" max="7463" width="6.28515625" style="62" customWidth="1"/>
    <col min="7464" max="7464" width="16.42578125" style="62" bestFit="1" customWidth="1"/>
    <col min="7465" max="7465" width="7.42578125" style="62" customWidth="1"/>
    <col min="7466" max="7466" width="4.7109375" style="62" customWidth="1"/>
    <col min="7467" max="7467" width="5.42578125" style="62" customWidth="1"/>
    <col min="7468" max="7468" width="16.42578125" style="62" bestFit="1" customWidth="1"/>
    <col min="7469" max="7469" width="8.85546875" style="62" customWidth="1"/>
    <col min="7470" max="7470" width="2.140625" style="62" customWidth="1"/>
    <col min="7471" max="7471" width="7.5703125" style="62" customWidth="1"/>
    <col min="7472" max="7472" width="16.42578125" style="62" bestFit="1" customWidth="1"/>
    <col min="7473" max="7473" width="9.7109375" style="62" customWidth="1"/>
    <col min="7474" max="7474" width="4.140625" style="62" customWidth="1"/>
    <col min="7475" max="7475" width="2.140625" style="62" customWidth="1"/>
    <col min="7476" max="7476" width="16.42578125" style="62" bestFit="1" customWidth="1"/>
    <col min="7477" max="7477" width="6.85546875" style="62" customWidth="1"/>
    <col min="7478" max="7478" width="4.140625" style="62" customWidth="1"/>
    <col min="7479" max="7479" width="5.5703125" style="62" customWidth="1"/>
    <col min="7480" max="7480" width="16.42578125" style="62" bestFit="1" customWidth="1"/>
    <col min="7481" max="7481" width="8.5703125" style="62" customWidth="1"/>
    <col min="7482" max="7483" width="12.140625" style="62"/>
    <col min="7484" max="7484" width="7.42578125" style="62" customWidth="1"/>
    <col min="7485" max="7485" width="12.140625" style="62"/>
    <col min="7486" max="7486" width="1.5703125" style="62" customWidth="1"/>
    <col min="7487" max="7488" width="1" style="62" customWidth="1"/>
    <col min="7489" max="7489" width="0.85546875" style="62" customWidth="1"/>
    <col min="7490" max="7490" width="12.140625" style="62"/>
    <col min="7491" max="7494" width="1" style="62" customWidth="1"/>
    <col min="7495" max="7495" width="12.140625" style="62"/>
    <col min="7496" max="7496" width="0.85546875" style="62" customWidth="1"/>
    <col min="7497" max="7497" width="0.28515625" style="62" customWidth="1"/>
    <col min="7498" max="7498" width="1" style="62" customWidth="1"/>
    <col min="7499" max="7499" width="0.5703125" style="62" customWidth="1"/>
    <col min="7500" max="7500" width="12.140625" style="62"/>
    <col min="7501" max="7503" width="1" style="62" customWidth="1"/>
    <col min="7504" max="7504" width="1.140625" style="62" customWidth="1"/>
    <col min="7505" max="7505" width="9.42578125" style="62" customWidth="1"/>
    <col min="7506" max="7506" width="1.7109375" style="62" customWidth="1"/>
    <col min="7507" max="7507" width="0.5703125" style="62" customWidth="1"/>
    <col min="7508" max="7509" width="1.42578125" style="62" customWidth="1"/>
    <col min="7510" max="7510" width="8.5703125" style="62" customWidth="1"/>
    <col min="7511" max="7511" width="1.28515625" style="62" customWidth="1"/>
    <col min="7512" max="7512" width="1.42578125" style="62" customWidth="1"/>
    <col min="7513" max="7513" width="1.5703125" style="62" customWidth="1"/>
    <col min="7514" max="7514" width="1.7109375" style="62" customWidth="1"/>
    <col min="7515" max="7515" width="12.140625" style="62"/>
    <col min="7516" max="7517" width="1.28515625" style="62" customWidth="1"/>
    <col min="7518" max="7518" width="0.85546875" style="62" customWidth="1"/>
    <col min="7519" max="7519" width="1.42578125" style="62" customWidth="1"/>
    <col min="7520" max="7520" width="12.140625" style="62"/>
    <col min="7521" max="7521" width="1.28515625" style="62" customWidth="1"/>
    <col min="7522" max="7523" width="1.5703125" style="62" customWidth="1"/>
    <col min="7524" max="7524" width="1.28515625" style="62" customWidth="1"/>
    <col min="7525" max="7525" width="12.140625" style="62"/>
    <col min="7526" max="7527" width="0.85546875" style="62" customWidth="1"/>
    <col min="7528" max="7528" width="1" style="62" customWidth="1"/>
    <col min="7529" max="7529" width="1.28515625" style="62" customWidth="1"/>
    <col min="7530" max="7530" width="12.140625" style="62"/>
    <col min="7531" max="7531" width="1.28515625" style="62" customWidth="1"/>
    <col min="7532" max="7532" width="0.140625" style="62" customWidth="1"/>
    <col min="7533" max="7533" width="0.5703125" style="62" customWidth="1"/>
    <col min="7534" max="7534" width="1.140625" style="62" customWidth="1"/>
    <col min="7535" max="7535" width="12.140625" style="62"/>
    <col min="7536" max="7536" width="1" style="62" customWidth="1"/>
    <col min="7537" max="7537" width="1.140625" style="62" customWidth="1"/>
    <col min="7538" max="7538" width="0.85546875" style="62" customWidth="1"/>
    <col min="7539" max="7539" width="1" style="62" customWidth="1"/>
    <col min="7540" max="7540" width="12.140625" style="62"/>
    <col min="7541" max="7541" width="1" style="62" customWidth="1"/>
    <col min="7542" max="7542" width="0.85546875" style="62" customWidth="1"/>
    <col min="7543" max="7543" width="1.140625" style="62" customWidth="1"/>
    <col min="7544" max="7544" width="0.85546875" style="62" customWidth="1"/>
    <col min="7545" max="7545" width="12.140625" style="62"/>
    <col min="7546" max="7547" width="1" style="62" customWidth="1"/>
    <col min="7548" max="7548" width="0.5703125" style="62" customWidth="1"/>
    <col min="7549" max="7549" width="1.42578125" style="62" customWidth="1"/>
    <col min="7550" max="7629" width="12.140625" style="62"/>
    <col min="7630" max="7631" width="2.5703125" style="62" customWidth="1"/>
    <col min="7632" max="7680" width="12.140625" style="62"/>
    <col min="7681" max="7681" width="17.42578125" style="62" customWidth="1"/>
    <col min="7682" max="7682" width="10.42578125" style="62" customWidth="1"/>
    <col min="7683" max="7683" width="10.5703125" style="62" customWidth="1"/>
    <col min="7684" max="7684" width="24.140625" style="62" customWidth="1"/>
    <col min="7685" max="7685" width="4.85546875" style="62" customWidth="1"/>
    <col min="7686" max="7686" width="8.28515625" style="62" customWidth="1"/>
    <col min="7687" max="7687" width="4.42578125" style="62" customWidth="1"/>
    <col min="7688" max="7688" width="16.42578125" style="62" bestFit="1" customWidth="1"/>
    <col min="7689" max="7689" width="11.28515625" style="62" customWidth="1"/>
    <col min="7690" max="7690" width="2.42578125" style="62" customWidth="1"/>
    <col min="7691" max="7691" width="7.140625" style="62" customWidth="1"/>
    <col min="7692" max="7692" width="16.42578125" style="62" bestFit="1" customWidth="1"/>
    <col min="7693" max="7693" width="8.5703125" style="62" customWidth="1"/>
    <col min="7694" max="7694" width="4.42578125" style="62" customWidth="1"/>
    <col min="7695" max="7695" width="2.140625" style="62" customWidth="1"/>
    <col min="7696" max="7696" width="16.42578125" style="62" bestFit="1" customWidth="1"/>
    <col min="7697" max="7697" width="5.42578125" style="62" customWidth="1"/>
    <col min="7698" max="7698" width="5.5703125" style="62" customWidth="1"/>
    <col min="7699" max="7699" width="3" style="62" customWidth="1"/>
    <col min="7700" max="7700" width="19.28515625" style="62" customWidth="1"/>
    <col min="7701" max="7701" width="5.85546875" style="62" customWidth="1"/>
    <col min="7702" max="7702" width="7.140625" style="62" customWidth="1"/>
    <col min="7703" max="7703" width="4.7109375" style="62" customWidth="1"/>
    <col min="7704" max="7704" width="16.42578125" style="62" bestFit="1" customWidth="1"/>
    <col min="7705" max="7705" width="8" style="62" customWidth="1"/>
    <col min="7706" max="7706" width="3.5703125" style="62" customWidth="1"/>
    <col min="7707" max="7707" width="6.140625" style="62" customWidth="1"/>
    <col min="7708" max="7708" width="16.42578125" style="62" bestFit="1" customWidth="1"/>
    <col min="7709" max="7709" width="10.140625" style="62" customWidth="1"/>
    <col min="7710" max="7710" width="2.85546875" style="62" customWidth="1"/>
    <col min="7711" max="7711" width="3.42578125" style="62" customWidth="1"/>
    <col min="7712" max="7712" width="16.42578125" style="62" bestFit="1" customWidth="1"/>
    <col min="7713" max="7713" width="2.7109375" style="62" customWidth="1"/>
    <col min="7714" max="7714" width="3.85546875" style="62" customWidth="1"/>
    <col min="7715" max="7715" width="5.28515625" style="62" customWidth="1"/>
    <col min="7716" max="7716" width="16.42578125" style="62" bestFit="1" customWidth="1"/>
    <col min="7717" max="7717" width="7.140625" style="62" customWidth="1"/>
    <col min="7718" max="7718" width="4.140625" style="62" customWidth="1"/>
    <col min="7719" max="7719" width="6.28515625" style="62" customWidth="1"/>
    <col min="7720" max="7720" width="16.42578125" style="62" bestFit="1" customWidth="1"/>
    <col min="7721" max="7721" width="7.42578125" style="62" customWidth="1"/>
    <col min="7722" max="7722" width="4.7109375" style="62" customWidth="1"/>
    <col min="7723" max="7723" width="5.42578125" style="62" customWidth="1"/>
    <col min="7724" max="7724" width="16.42578125" style="62" bestFit="1" customWidth="1"/>
    <col min="7725" max="7725" width="8.85546875" style="62" customWidth="1"/>
    <col min="7726" max="7726" width="2.140625" style="62" customWidth="1"/>
    <col min="7727" max="7727" width="7.5703125" style="62" customWidth="1"/>
    <col min="7728" max="7728" width="16.42578125" style="62" bestFit="1" customWidth="1"/>
    <col min="7729" max="7729" width="9.7109375" style="62" customWidth="1"/>
    <col min="7730" max="7730" width="4.140625" style="62" customWidth="1"/>
    <col min="7731" max="7731" width="2.140625" style="62" customWidth="1"/>
    <col min="7732" max="7732" width="16.42578125" style="62" bestFit="1" customWidth="1"/>
    <col min="7733" max="7733" width="6.85546875" style="62" customWidth="1"/>
    <col min="7734" max="7734" width="4.140625" style="62" customWidth="1"/>
    <col min="7735" max="7735" width="5.5703125" style="62" customWidth="1"/>
    <col min="7736" max="7736" width="16.42578125" style="62" bestFit="1" customWidth="1"/>
    <col min="7737" max="7737" width="8.5703125" style="62" customWidth="1"/>
    <col min="7738" max="7739" width="12.140625" style="62"/>
    <col min="7740" max="7740" width="7.42578125" style="62" customWidth="1"/>
    <col min="7741" max="7741" width="12.140625" style="62"/>
    <col min="7742" max="7742" width="1.5703125" style="62" customWidth="1"/>
    <col min="7743" max="7744" width="1" style="62" customWidth="1"/>
    <col min="7745" max="7745" width="0.85546875" style="62" customWidth="1"/>
    <col min="7746" max="7746" width="12.140625" style="62"/>
    <col min="7747" max="7750" width="1" style="62" customWidth="1"/>
    <col min="7751" max="7751" width="12.140625" style="62"/>
    <col min="7752" max="7752" width="0.85546875" style="62" customWidth="1"/>
    <col min="7753" max="7753" width="0.28515625" style="62" customWidth="1"/>
    <col min="7754" max="7754" width="1" style="62" customWidth="1"/>
    <col min="7755" max="7755" width="0.5703125" style="62" customWidth="1"/>
    <col min="7756" max="7756" width="12.140625" style="62"/>
    <col min="7757" max="7759" width="1" style="62" customWidth="1"/>
    <col min="7760" max="7760" width="1.140625" style="62" customWidth="1"/>
    <col min="7761" max="7761" width="9.42578125" style="62" customWidth="1"/>
    <col min="7762" max="7762" width="1.7109375" style="62" customWidth="1"/>
    <col min="7763" max="7763" width="0.5703125" style="62" customWidth="1"/>
    <col min="7764" max="7765" width="1.42578125" style="62" customWidth="1"/>
    <col min="7766" max="7766" width="8.5703125" style="62" customWidth="1"/>
    <col min="7767" max="7767" width="1.28515625" style="62" customWidth="1"/>
    <col min="7768" max="7768" width="1.42578125" style="62" customWidth="1"/>
    <col min="7769" max="7769" width="1.5703125" style="62" customWidth="1"/>
    <col min="7770" max="7770" width="1.7109375" style="62" customWidth="1"/>
    <col min="7771" max="7771" width="12.140625" style="62"/>
    <col min="7772" max="7773" width="1.28515625" style="62" customWidth="1"/>
    <col min="7774" max="7774" width="0.85546875" style="62" customWidth="1"/>
    <col min="7775" max="7775" width="1.42578125" style="62" customWidth="1"/>
    <col min="7776" max="7776" width="12.140625" style="62"/>
    <col min="7777" max="7777" width="1.28515625" style="62" customWidth="1"/>
    <col min="7778" max="7779" width="1.5703125" style="62" customWidth="1"/>
    <col min="7780" max="7780" width="1.28515625" style="62" customWidth="1"/>
    <col min="7781" max="7781" width="12.140625" style="62"/>
    <col min="7782" max="7783" width="0.85546875" style="62" customWidth="1"/>
    <col min="7784" max="7784" width="1" style="62" customWidth="1"/>
    <col min="7785" max="7785" width="1.28515625" style="62" customWidth="1"/>
    <col min="7786" max="7786" width="12.140625" style="62"/>
    <col min="7787" max="7787" width="1.28515625" style="62" customWidth="1"/>
    <col min="7788" max="7788" width="0.140625" style="62" customWidth="1"/>
    <col min="7789" max="7789" width="0.5703125" style="62" customWidth="1"/>
    <col min="7790" max="7790" width="1.140625" style="62" customWidth="1"/>
    <col min="7791" max="7791" width="12.140625" style="62"/>
    <col min="7792" max="7792" width="1" style="62" customWidth="1"/>
    <col min="7793" max="7793" width="1.140625" style="62" customWidth="1"/>
    <col min="7794" max="7794" width="0.85546875" style="62" customWidth="1"/>
    <col min="7795" max="7795" width="1" style="62" customWidth="1"/>
    <col min="7796" max="7796" width="12.140625" style="62"/>
    <col min="7797" max="7797" width="1" style="62" customWidth="1"/>
    <col min="7798" max="7798" width="0.85546875" style="62" customWidth="1"/>
    <col min="7799" max="7799" width="1.140625" style="62" customWidth="1"/>
    <col min="7800" max="7800" width="0.85546875" style="62" customWidth="1"/>
    <col min="7801" max="7801" width="12.140625" style="62"/>
    <col min="7802" max="7803" width="1" style="62" customWidth="1"/>
    <col min="7804" max="7804" width="0.5703125" style="62" customWidth="1"/>
    <col min="7805" max="7805" width="1.42578125" style="62" customWidth="1"/>
    <col min="7806" max="7885" width="12.140625" style="62"/>
    <col min="7886" max="7887" width="2.5703125" style="62" customWidth="1"/>
    <col min="7888" max="7936" width="12.140625" style="62"/>
    <col min="7937" max="7937" width="17.42578125" style="62" customWidth="1"/>
    <col min="7938" max="7938" width="10.42578125" style="62" customWidth="1"/>
    <col min="7939" max="7939" width="10.5703125" style="62" customWidth="1"/>
    <col min="7940" max="7940" width="24.140625" style="62" customWidth="1"/>
    <col min="7941" max="7941" width="4.85546875" style="62" customWidth="1"/>
    <col min="7942" max="7942" width="8.28515625" style="62" customWidth="1"/>
    <col min="7943" max="7943" width="4.42578125" style="62" customWidth="1"/>
    <col min="7944" max="7944" width="16.42578125" style="62" bestFit="1" customWidth="1"/>
    <col min="7945" max="7945" width="11.28515625" style="62" customWidth="1"/>
    <col min="7946" max="7946" width="2.42578125" style="62" customWidth="1"/>
    <col min="7947" max="7947" width="7.140625" style="62" customWidth="1"/>
    <col min="7948" max="7948" width="16.42578125" style="62" bestFit="1" customWidth="1"/>
    <col min="7949" max="7949" width="8.5703125" style="62" customWidth="1"/>
    <col min="7950" max="7950" width="4.42578125" style="62" customWidth="1"/>
    <col min="7951" max="7951" width="2.140625" style="62" customWidth="1"/>
    <col min="7952" max="7952" width="16.42578125" style="62" bestFit="1" customWidth="1"/>
    <col min="7953" max="7953" width="5.42578125" style="62" customWidth="1"/>
    <col min="7954" max="7954" width="5.5703125" style="62" customWidth="1"/>
    <col min="7955" max="7955" width="3" style="62" customWidth="1"/>
    <col min="7956" max="7956" width="19.28515625" style="62" customWidth="1"/>
    <col min="7957" max="7957" width="5.85546875" style="62" customWidth="1"/>
    <col min="7958" max="7958" width="7.140625" style="62" customWidth="1"/>
    <col min="7959" max="7959" width="4.7109375" style="62" customWidth="1"/>
    <col min="7960" max="7960" width="16.42578125" style="62" bestFit="1" customWidth="1"/>
    <col min="7961" max="7961" width="8" style="62" customWidth="1"/>
    <col min="7962" max="7962" width="3.5703125" style="62" customWidth="1"/>
    <col min="7963" max="7963" width="6.140625" style="62" customWidth="1"/>
    <col min="7964" max="7964" width="16.42578125" style="62" bestFit="1" customWidth="1"/>
    <col min="7965" max="7965" width="10.140625" style="62" customWidth="1"/>
    <col min="7966" max="7966" width="2.85546875" style="62" customWidth="1"/>
    <col min="7967" max="7967" width="3.42578125" style="62" customWidth="1"/>
    <col min="7968" max="7968" width="16.42578125" style="62" bestFit="1" customWidth="1"/>
    <col min="7969" max="7969" width="2.7109375" style="62" customWidth="1"/>
    <col min="7970" max="7970" width="3.85546875" style="62" customWidth="1"/>
    <col min="7971" max="7971" width="5.28515625" style="62" customWidth="1"/>
    <col min="7972" max="7972" width="16.42578125" style="62" bestFit="1" customWidth="1"/>
    <col min="7973" max="7973" width="7.140625" style="62" customWidth="1"/>
    <col min="7974" max="7974" width="4.140625" style="62" customWidth="1"/>
    <col min="7975" max="7975" width="6.28515625" style="62" customWidth="1"/>
    <col min="7976" max="7976" width="16.42578125" style="62" bestFit="1" customWidth="1"/>
    <col min="7977" max="7977" width="7.42578125" style="62" customWidth="1"/>
    <col min="7978" max="7978" width="4.7109375" style="62" customWidth="1"/>
    <col min="7979" max="7979" width="5.42578125" style="62" customWidth="1"/>
    <col min="7980" max="7980" width="16.42578125" style="62" bestFit="1" customWidth="1"/>
    <col min="7981" max="7981" width="8.85546875" style="62" customWidth="1"/>
    <col min="7982" max="7982" width="2.140625" style="62" customWidth="1"/>
    <col min="7983" max="7983" width="7.5703125" style="62" customWidth="1"/>
    <col min="7984" max="7984" width="16.42578125" style="62" bestFit="1" customWidth="1"/>
    <col min="7985" max="7985" width="9.7109375" style="62" customWidth="1"/>
    <col min="7986" max="7986" width="4.140625" style="62" customWidth="1"/>
    <col min="7987" max="7987" width="2.140625" style="62" customWidth="1"/>
    <col min="7988" max="7988" width="16.42578125" style="62" bestFit="1" customWidth="1"/>
    <col min="7989" max="7989" width="6.85546875" style="62" customWidth="1"/>
    <col min="7990" max="7990" width="4.140625" style="62" customWidth="1"/>
    <col min="7991" max="7991" width="5.5703125" style="62" customWidth="1"/>
    <col min="7992" max="7992" width="16.42578125" style="62" bestFit="1" customWidth="1"/>
    <col min="7993" max="7993" width="8.5703125" style="62" customWidth="1"/>
    <col min="7994" max="7995" width="12.140625" style="62"/>
    <col min="7996" max="7996" width="7.42578125" style="62" customWidth="1"/>
    <col min="7997" max="7997" width="12.140625" style="62"/>
    <col min="7998" max="7998" width="1.5703125" style="62" customWidth="1"/>
    <col min="7999" max="8000" width="1" style="62" customWidth="1"/>
    <col min="8001" max="8001" width="0.85546875" style="62" customWidth="1"/>
    <col min="8002" max="8002" width="12.140625" style="62"/>
    <col min="8003" max="8006" width="1" style="62" customWidth="1"/>
    <col min="8007" max="8007" width="12.140625" style="62"/>
    <col min="8008" max="8008" width="0.85546875" style="62" customWidth="1"/>
    <col min="8009" max="8009" width="0.28515625" style="62" customWidth="1"/>
    <col min="8010" max="8010" width="1" style="62" customWidth="1"/>
    <col min="8011" max="8011" width="0.5703125" style="62" customWidth="1"/>
    <col min="8012" max="8012" width="12.140625" style="62"/>
    <col min="8013" max="8015" width="1" style="62" customWidth="1"/>
    <col min="8016" max="8016" width="1.140625" style="62" customWidth="1"/>
    <col min="8017" max="8017" width="9.42578125" style="62" customWidth="1"/>
    <col min="8018" max="8018" width="1.7109375" style="62" customWidth="1"/>
    <col min="8019" max="8019" width="0.5703125" style="62" customWidth="1"/>
    <col min="8020" max="8021" width="1.42578125" style="62" customWidth="1"/>
    <col min="8022" max="8022" width="8.5703125" style="62" customWidth="1"/>
    <col min="8023" max="8023" width="1.28515625" style="62" customWidth="1"/>
    <col min="8024" max="8024" width="1.42578125" style="62" customWidth="1"/>
    <col min="8025" max="8025" width="1.5703125" style="62" customWidth="1"/>
    <col min="8026" max="8026" width="1.7109375" style="62" customWidth="1"/>
    <col min="8027" max="8027" width="12.140625" style="62"/>
    <col min="8028" max="8029" width="1.28515625" style="62" customWidth="1"/>
    <col min="8030" max="8030" width="0.85546875" style="62" customWidth="1"/>
    <col min="8031" max="8031" width="1.42578125" style="62" customWidth="1"/>
    <col min="8032" max="8032" width="12.140625" style="62"/>
    <col min="8033" max="8033" width="1.28515625" style="62" customWidth="1"/>
    <col min="8034" max="8035" width="1.5703125" style="62" customWidth="1"/>
    <col min="8036" max="8036" width="1.28515625" style="62" customWidth="1"/>
    <col min="8037" max="8037" width="12.140625" style="62"/>
    <col min="8038" max="8039" width="0.85546875" style="62" customWidth="1"/>
    <col min="8040" max="8040" width="1" style="62" customWidth="1"/>
    <col min="8041" max="8041" width="1.28515625" style="62" customWidth="1"/>
    <col min="8042" max="8042" width="12.140625" style="62"/>
    <col min="8043" max="8043" width="1.28515625" style="62" customWidth="1"/>
    <col min="8044" max="8044" width="0.140625" style="62" customWidth="1"/>
    <col min="8045" max="8045" width="0.5703125" style="62" customWidth="1"/>
    <col min="8046" max="8046" width="1.140625" style="62" customWidth="1"/>
    <col min="8047" max="8047" width="12.140625" style="62"/>
    <col min="8048" max="8048" width="1" style="62" customWidth="1"/>
    <col min="8049" max="8049" width="1.140625" style="62" customWidth="1"/>
    <col min="8050" max="8050" width="0.85546875" style="62" customWidth="1"/>
    <col min="8051" max="8051" width="1" style="62" customWidth="1"/>
    <col min="8052" max="8052" width="12.140625" style="62"/>
    <col min="8053" max="8053" width="1" style="62" customWidth="1"/>
    <col min="8054" max="8054" width="0.85546875" style="62" customWidth="1"/>
    <col min="8055" max="8055" width="1.140625" style="62" customWidth="1"/>
    <col min="8056" max="8056" width="0.85546875" style="62" customWidth="1"/>
    <col min="8057" max="8057" width="12.140625" style="62"/>
    <col min="8058" max="8059" width="1" style="62" customWidth="1"/>
    <col min="8060" max="8060" width="0.5703125" style="62" customWidth="1"/>
    <col min="8061" max="8061" width="1.42578125" style="62" customWidth="1"/>
    <col min="8062" max="8141" width="12.140625" style="62"/>
    <col min="8142" max="8143" width="2.5703125" style="62" customWidth="1"/>
    <col min="8144" max="8192" width="12.140625" style="62"/>
    <col min="8193" max="8193" width="17.42578125" style="62" customWidth="1"/>
    <col min="8194" max="8194" width="10.42578125" style="62" customWidth="1"/>
    <col min="8195" max="8195" width="10.5703125" style="62" customWidth="1"/>
    <col min="8196" max="8196" width="24.140625" style="62" customWidth="1"/>
    <col min="8197" max="8197" width="4.85546875" style="62" customWidth="1"/>
    <col min="8198" max="8198" width="8.28515625" style="62" customWidth="1"/>
    <col min="8199" max="8199" width="4.42578125" style="62" customWidth="1"/>
    <col min="8200" max="8200" width="16.42578125" style="62" bestFit="1" customWidth="1"/>
    <col min="8201" max="8201" width="11.28515625" style="62" customWidth="1"/>
    <col min="8202" max="8202" width="2.42578125" style="62" customWidth="1"/>
    <col min="8203" max="8203" width="7.140625" style="62" customWidth="1"/>
    <col min="8204" max="8204" width="16.42578125" style="62" bestFit="1" customWidth="1"/>
    <col min="8205" max="8205" width="8.5703125" style="62" customWidth="1"/>
    <col min="8206" max="8206" width="4.42578125" style="62" customWidth="1"/>
    <col min="8207" max="8207" width="2.140625" style="62" customWidth="1"/>
    <col min="8208" max="8208" width="16.42578125" style="62" bestFit="1" customWidth="1"/>
    <col min="8209" max="8209" width="5.42578125" style="62" customWidth="1"/>
    <col min="8210" max="8210" width="5.5703125" style="62" customWidth="1"/>
    <col min="8211" max="8211" width="3" style="62" customWidth="1"/>
    <col min="8212" max="8212" width="19.28515625" style="62" customWidth="1"/>
    <col min="8213" max="8213" width="5.85546875" style="62" customWidth="1"/>
    <col min="8214" max="8214" width="7.140625" style="62" customWidth="1"/>
    <col min="8215" max="8215" width="4.7109375" style="62" customWidth="1"/>
    <col min="8216" max="8216" width="16.42578125" style="62" bestFit="1" customWidth="1"/>
    <col min="8217" max="8217" width="8" style="62" customWidth="1"/>
    <col min="8218" max="8218" width="3.5703125" style="62" customWidth="1"/>
    <col min="8219" max="8219" width="6.140625" style="62" customWidth="1"/>
    <col min="8220" max="8220" width="16.42578125" style="62" bestFit="1" customWidth="1"/>
    <col min="8221" max="8221" width="10.140625" style="62" customWidth="1"/>
    <col min="8222" max="8222" width="2.85546875" style="62" customWidth="1"/>
    <col min="8223" max="8223" width="3.42578125" style="62" customWidth="1"/>
    <col min="8224" max="8224" width="16.42578125" style="62" bestFit="1" customWidth="1"/>
    <col min="8225" max="8225" width="2.7109375" style="62" customWidth="1"/>
    <col min="8226" max="8226" width="3.85546875" style="62" customWidth="1"/>
    <col min="8227" max="8227" width="5.28515625" style="62" customWidth="1"/>
    <col min="8228" max="8228" width="16.42578125" style="62" bestFit="1" customWidth="1"/>
    <col min="8229" max="8229" width="7.140625" style="62" customWidth="1"/>
    <col min="8230" max="8230" width="4.140625" style="62" customWidth="1"/>
    <col min="8231" max="8231" width="6.28515625" style="62" customWidth="1"/>
    <col min="8232" max="8232" width="16.42578125" style="62" bestFit="1" customWidth="1"/>
    <col min="8233" max="8233" width="7.42578125" style="62" customWidth="1"/>
    <col min="8234" max="8234" width="4.7109375" style="62" customWidth="1"/>
    <col min="8235" max="8235" width="5.42578125" style="62" customWidth="1"/>
    <col min="8236" max="8236" width="16.42578125" style="62" bestFit="1" customWidth="1"/>
    <col min="8237" max="8237" width="8.85546875" style="62" customWidth="1"/>
    <col min="8238" max="8238" width="2.140625" style="62" customWidth="1"/>
    <col min="8239" max="8239" width="7.5703125" style="62" customWidth="1"/>
    <col min="8240" max="8240" width="16.42578125" style="62" bestFit="1" customWidth="1"/>
    <col min="8241" max="8241" width="9.7109375" style="62" customWidth="1"/>
    <col min="8242" max="8242" width="4.140625" style="62" customWidth="1"/>
    <col min="8243" max="8243" width="2.140625" style="62" customWidth="1"/>
    <col min="8244" max="8244" width="16.42578125" style="62" bestFit="1" customWidth="1"/>
    <col min="8245" max="8245" width="6.85546875" style="62" customWidth="1"/>
    <col min="8246" max="8246" width="4.140625" style="62" customWidth="1"/>
    <col min="8247" max="8247" width="5.5703125" style="62" customWidth="1"/>
    <col min="8248" max="8248" width="16.42578125" style="62" bestFit="1" customWidth="1"/>
    <col min="8249" max="8249" width="8.5703125" style="62" customWidth="1"/>
    <col min="8250" max="8251" width="12.140625" style="62"/>
    <col min="8252" max="8252" width="7.42578125" style="62" customWidth="1"/>
    <col min="8253" max="8253" width="12.140625" style="62"/>
    <col min="8254" max="8254" width="1.5703125" style="62" customWidth="1"/>
    <col min="8255" max="8256" width="1" style="62" customWidth="1"/>
    <col min="8257" max="8257" width="0.85546875" style="62" customWidth="1"/>
    <col min="8258" max="8258" width="12.140625" style="62"/>
    <col min="8259" max="8262" width="1" style="62" customWidth="1"/>
    <col min="8263" max="8263" width="12.140625" style="62"/>
    <col min="8264" max="8264" width="0.85546875" style="62" customWidth="1"/>
    <col min="8265" max="8265" width="0.28515625" style="62" customWidth="1"/>
    <col min="8266" max="8266" width="1" style="62" customWidth="1"/>
    <col min="8267" max="8267" width="0.5703125" style="62" customWidth="1"/>
    <col min="8268" max="8268" width="12.140625" style="62"/>
    <col min="8269" max="8271" width="1" style="62" customWidth="1"/>
    <col min="8272" max="8272" width="1.140625" style="62" customWidth="1"/>
    <col min="8273" max="8273" width="9.42578125" style="62" customWidth="1"/>
    <col min="8274" max="8274" width="1.7109375" style="62" customWidth="1"/>
    <col min="8275" max="8275" width="0.5703125" style="62" customWidth="1"/>
    <col min="8276" max="8277" width="1.42578125" style="62" customWidth="1"/>
    <col min="8278" max="8278" width="8.5703125" style="62" customWidth="1"/>
    <col min="8279" max="8279" width="1.28515625" style="62" customWidth="1"/>
    <col min="8280" max="8280" width="1.42578125" style="62" customWidth="1"/>
    <col min="8281" max="8281" width="1.5703125" style="62" customWidth="1"/>
    <col min="8282" max="8282" width="1.7109375" style="62" customWidth="1"/>
    <col min="8283" max="8283" width="12.140625" style="62"/>
    <col min="8284" max="8285" width="1.28515625" style="62" customWidth="1"/>
    <col min="8286" max="8286" width="0.85546875" style="62" customWidth="1"/>
    <col min="8287" max="8287" width="1.42578125" style="62" customWidth="1"/>
    <col min="8288" max="8288" width="12.140625" style="62"/>
    <col min="8289" max="8289" width="1.28515625" style="62" customWidth="1"/>
    <col min="8290" max="8291" width="1.5703125" style="62" customWidth="1"/>
    <col min="8292" max="8292" width="1.28515625" style="62" customWidth="1"/>
    <col min="8293" max="8293" width="12.140625" style="62"/>
    <col min="8294" max="8295" width="0.85546875" style="62" customWidth="1"/>
    <col min="8296" max="8296" width="1" style="62" customWidth="1"/>
    <col min="8297" max="8297" width="1.28515625" style="62" customWidth="1"/>
    <col min="8298" max="8298" width="12.140625" style="62"/>
    <col min="8299" max="8299" width="1.28515625" style="62" customWidth="1"/>
    <col min="8300" max="8300" width="0.140625" style="62" customWidth="1"/>
    <col min="8301" max="8301" width="0.5703125" style="62" customWidth="1"/>
    <col min="8302" max="8302" width="1.140625" style="62" customWidth="1"/>
    <col min="8303" max="8303" width="12.140625" style="62"/>
    <col min="8304" max="8304" width="1" style="62" customWidth="1"/>
    <col min="8305" max="8305" width="1.140625" style="62" customWidth="1"/>
    <col min="8306" max="8306" width="0.85546875" style="62" customWidth="1"/>
    <col min="8307" max="8307" width="1" style="62" customWidth="1"/>
    <col min="8308" max="8308" width="12.140625" style="62"/>
    <col min="8309" max="8309" width="1" style="62" customWidth="1"/>
    <col min="8310" max="8310" width="0.85546875" style="62" customWidth="1"/>
    <col min="8311" max="8311" width="1.140625" style="62" customWidth="1"/>
    <col min="8312" max="8312" width="0.85546875" style="62" customWidth="1"/>
    <col min="8313" max="8313" width="12.140625" style="62"/>
    <col min="8314" max="8315" width="1" style="62" customWidth="1"/>
    <col min="8316" max="8316" width="0.5703125" style="62" customWidth="1"/>
    <col min="8317" max="8317" width="1.42578125" style="62" customWidth="1"/>
    <col min="8318" max="8397" width="12.140625" style="62"/>
    <col min="8398" max="8399" width="2.5703125" style="62" customWidth="1"/>
    <col min="8400" max="8448" width="12.140625" style="62"/>
    <col min="8449" max="8449" width="17.42578125" style="62" customWidth="1"/>
    <col min="8450" max="8450" width="10.42578125" style="62" customWidth="1"/>
    <col min="8451" max="8451" width="10.5703125" style="62" customWidth="1"/>
    <col min="8452" max="8452" width="24.140625" style="62" customWidth="1"/>
    <col min="8453" max="8453" width="4.85546875" style="62" customWidth="1"/>
    <col min="8454" max="8454" width="8.28515625" style="62" customWidth="1"/>
    <col min="8455" max="8455" width="4.42578125" style="62" customWidth="1"/>
    <col min="8456" max="8456" width="16.42578125" style="62" bestFit="1" customWidth="1"/>
    <col min="8457" max="8457" width="11.28515625" style="62" customWidth="1"/>
    <col min="8458" max="8458" width="2.42578125" style="62" customWidth="1"/>
    <col min="8459" max="8459" width="7.140625" style="62" customWidth="1"/>
    <col min="8460" max="8460" width="16.42578125" style="62" bestFit="1" customWidth="1"/>
    <col min="8461" max="8461" width="8.5703125" style="62" customWidth="1"/>
    <col min="8462" max="8462" width="4.42578125" style="62" customWidth="1"/>
    <col min="8463" max="8463" width="2.140625" style="62" customWidth="1"/>
    <col min="8464" max="8464" width="16.42578125" style="62" bestFit="1" customWidth="1"/>
    <col min="8465" max="8465" width="5.42578125" style="62" customWidth="1"/>
    <col min="8466" max="8466" width="5.5703125" style="62" customWidth="1"/>
    <col min="8467" max="8467" width="3" style="62" customWidth="1"/>
    <col min="8468" max="8468" width="19.28515625" style="62" customWidth="1"/>
    <col min="8469" max="8469" width="5.85546875" style="62" customWidth="1"/>
    <col min="8470" max="8470" width="7.140625" style="62" customWidth="1"/>
    <col min="8471" max="8471" width="4.7109375" style="62" customWidth="1"/>
    <col min="8472" max="8472" width="16.42578125" style="62" bestFit="1" customWidth="1"/>
    <col min="8473" max="8473" width="8" style="62" customWidth="1"/>
    <col min="8474" max="8474" width="3.5703125" style="62" customWidth="1"/>
    <col min="8475" max="8475" width="6.140625" style="62" customWidth="1"/>
    <col min="8476" max="8476" width="16.42578125" style="62" bestFit="1" customWidth="1"/>
    <col min="8477" max="8477" width="10.140625" style="62" customWidth="1"/>
    <col min="8478" max="8478" width="2.85546875" style="62" customWidth="1"/>
    <col min="8479" max="8479" width="3.42578125" style="62" customWidth="1"/>
    <col min="8480" max="8480" width="16.42578125" style="62" bestFit="1" customWidth="1"/>
    <col min="8481" max="8481" width="2.7109375" style="62" customWidth="1"/>
    <col min="8482" max="8482" width="3.85546875" style="62" customWidth="1"/>
    <col min="8483" max="8483" width="5.28515625" style="62" customWidth="1"/>
    <col min="8484" max="8484" width="16.42578125" style="62" bestFit="1" customWidth="1"/>
    <col min="8485" max="8485" width="7.140625" style="62" customWidth="1"/>
    <col min="8486" max="8486" width="4.140625" style="62" customWidth="1"/>
    <col min="8487" max="8487" width="6.28515625" style="62" customWidth="1"/>
    <col min="8488" max="8488" width="16.42578125" style="62" bestFit="1" customWidth="1"/>
    <col min="8489" max="8489" width="7.42578125" style="62" customWidth="1"/>
    <col min="8490" max="8490" width="4.7109375" style="62" customWidth="1"/>
    <col min="8491" max="8491" width="5.42578125" style="62" customWidth="1"/>
    <col min="8492" max="8492" width="16.42578125" style="62" bestFit="1" customWidth="1"/>
    <col min="8493" max="8493" width="8.85546875" style="62" customWidth="1"/>
    <col min="8494" max="8494" width="2.140625" style="62" customWidth="1"/>
    <col min="8495" max="8495" width="7.5703125" style="62" customWidth="1"/>
    <col min="8496" max="8496" width="16.42578125" style="62" bestFit="1" customWidth="1"/>
    <col min="8497" max="8497" width="9.7109375" style="62" customWidth="1"/>
    <col min="8498" max="8498" width="4.140625" style="62" customWidth="1"/>
    <col min="8499" max="8499" width="2.140625" style="62" customWidth="1"/>
    <col min="8500" max="8500" width="16.42578125" style="62" bestFit="1" customWidth="1"/>
    <col min="8501" max="8501" width="6.85546875" style="62" customWidth="1"/>
    <col min="8502" max="8502" width="4.140625" style="62" customWidth="1"/>
    <col min="8503" max="8503" width="5.5703125" style="62" customWidth="1"/>
    <col min="8504" max="8504" width="16.42578125" style="62" bestFit="1" customWidth="1"/>
    <col min="8505" max="8505" width="8.5703125" style="62" customWidth="1"/>
    <col min="8506" max="8507" width="12.140625" style="62"/>
    <col min="8508" max="8508" width="7.42578125" style="62" customWidth="1"/>
    <col min="8509" max="8509" width="12.140625" style="62"/>
    <col min="8510" max="8510" width="1.5703125" style="62" customWidth="1"/>
    <col min="8511" max="8512" width="1" style="62" customWidth="1"/>
    <col min="8513" max="8513" width="0.85546875" style="62" customWidth="1"/>
    <col min="8514" max="8514" width="12.140625" style="62"/>
    <col min="8515" max="8518" width="1" style="62" customWidth="1"/>
    <col min="8519" max="8519" width="12.140625" style="62"/>
    <col min="8520" max="8520" width="0.85546875" style="62" customWidth="1"/>
    <col min="8521" max="8521" width="0.28515625" style="62" customWidth="1"/>
    <col min="8522" max="8522" width="1" style="62" customWidth="1"/>
    <col min="8523" max="8523" width="0.5703125" style="62" customWidth="1"/>
    <col min="8524" max="8524" width="12.140625" style="62"/>
    <col min="8525" max="8527" width="1" style="62" customWidth="1"/>
    <col min="8528" max="8528" width="1.140625" style="62" customWidth="1"/>
    <col min="8529" max="8529" width="9.42578125" style="62" customWidth="1"/>
    <col min="8530" max="8530" width="1.7109375" style="62" customWidth="1"/>
    <col min="8531" max="8531" width="0.5703125" style="62" customWidth="1"/>
    <col min="8532" max="8533" width="1.42578125" style="62" customWidth="1"/>
    <col min="8534" max="8534" width="8.5703125" style="62" customWidth="1"/>
    <col min="8535" max="8535" width="1.28515625" style="62" customWidth="1"/>
    <col min="8536" max="8536" width="1.42578125" style="62" customWidth="1"/>
    <col min="8537" max="8537" width="1.5703125" style="62" customWidth="1"/>
    <col min="8538" max="8538" width="1.7109375" style="62" customWidth="1"/>
    <col min="8539" max="8539" width="12.140625" style="62"/>
    <col min="8540" max="8541" width="1.28515625" style="62" customWidth="1"/>
    <col min="8542" max="8542" width="0.85546875" style="62" customWidth="1"/>
    <col min="8543" max="8543" width="1.42578125" style="62" customWidth="1"/>
    <col min="8544" max="8544" width="12.140625" style="62"/>
    <col min="8545" max="8545" width="1.28515625" style="62" customWidth="1"/>
    <col min="8546" max="8547" width="1.5703125" style="62" customWidth="1"/>
    <col min="8548" max="8548" width="1.28515625" style="62" customWidth="1"/>
    <col min="8549" max="8549" width="12.140625" style="62"/>
    <col min="8550" max="8551" width="0.85546875" style="62" customWidth="1"/>
    <col min="8552" max="8552" width="1" style="62" customWidth="1"/>
    <col min="8553" max="8553" width="1.28515625" style="62" customWidth="1"/>
    <col min="8554" max="8554" width="12.140625" style="62"/>
    <col min="8555" max="8555" width="1.28515625" style="62" customWidth="1"/>
    <col min="8556" max="8556" width="0.140625" style="62" customWidth="1"/>
    <col min="8557" max="8557" width="0.5703125" style="62" customWidth="1"/>
    <col min="8558" max="8558" width="1.140625" style="62" customWidth="1"/>
    <col min="8559" max="8559" width="12.140625" style="62"/>
    <col min="8560" max="8560" width="1" style="62" customWidth="1"/>
    <col min="8561" max="8561" width="1.140625" style="62" customWidth="1"/>
    <col min="8562" max="8562" width="0.85546875" style="62" customWidth="1"/>
    <col min="8563" max="8563" width="1" style="62" customWidth="1"/>
    <col min="8564" max="8564" width="12.140625" style="62"/>
    <col min="8565" max="8565" width="1" style="62" customWidth="1"/>
    <col min="8566" max="8566" width="0.85546875" style="62" customWidth="1"/>
    <col min="8567" max="8567" width="1.140625" style="62" customWidth="1"/>
    <col min="8568" max="8568" width="0.85546875" style="62" customWidth="1"/>
    <col min="8569" max="8569" width="12.140625" style="62"/>
    <col min="8570" max="8571" width="1" style="62" customWidth="1"/>
    <col min="8572" max="8572" width="0.5703125" style="62" customWidth="1"/>
    <col min="8573" max="8573" width="1.42578125" style="62" customWidth="1"/>
    <col min="8574" max="8653" width="12.140625" style="62"/>
    <col min="8654" max="8655" width="2.5703125" style="62" customWidth="1"/>
    <col min="8656" max="8704" width="12.140625" style="62"/>
    <col min="8705" max="8705" width="17.42578125" style="62" customWidth="1"/>
    <col min="8706" max="8706" width="10.42578125" style="62" customWidth="1"/>
    <col min="8707" max="8707" width="10.5703125" style="62" customWidth="1"/>
    <col min="8708" max="8708" width="24.140625" style="62" customWidth="1"/>
    <col min="8709" max="8709" width="4.85546875" style="62" customWidth="1"/>
    <col min="8710" max="8710" width="8.28515625" style="62" customWidth="1"/>
    <col min="8711" max="8711" width="4.42578125" style="62" customWidth="1"/>
    <col min="8712" max="8712" width="16.42578125" style="62" bestFit="1" customWidth="1"/>
    <col min="8713" max="8713" width="11.28515625" style="62" customWidth="1"/>
    <col min="8714" max="8714" width="2.42578125" style="62" customWidth="1"/>
    <col min="8715" max="8715" width="7.140625" style="62" customWidth="1"/>
    <col min="8716" max="8716" width="16.42578125" style="62" bestFit="1" customWidth="1"/>
    <col min="8717" max="8717" width="8.5703125" style="62" customWidth="1"/>
    <col min="8718" max="8718" width="4.42578125" style="62" customWidth="1"/>
    <col min="8719" max="8719" width="2.140625" style="62" customWidth="1"/>
    <col min="8720" max="8720" width="16.42578125" style="62" bestFit="1" customWidth="1"/>
    <col min="8721" max="8721" width="5.42578125" style="62" customWidth="1"/>
    <col min="8722" max="8722" width="5.5703125" style="62" customWidth="1"/>
    <col min="8723" max="8723" width="3" style="62" customWidth="1"/>
    <col min="8724" max="8724" width="19.28515625" style="62" customWidth="1"/>
    <col min="8725" max="8725" width="5.85546875" style="62" customWidth="1"/>
    <col min="8726" max="8726" width="7.140625" style="62" customWidth="1"/>
    <col min="8727" max="8727" width="4.7109375" style="62" customWidth="1"/>
    <col min="8728" max="8728" width="16.42578125" style="62" bestFit="1" customWidth="1"/>
    <col min="8729" max="8729" width="8" style="62" customWidth="1"/>
    <col min="8730" max="8730" width="3.5703125" style="62" customWidth="1"/>
    <col min="8731" max="8731" width="6.140625" style="62" customWidth="1"/>
    <col min="8732" max="8732" width="16.42578125" style="62" bestFit="1" customWidth="1"/>
    <col min="8733" max="8733" width="10.140625" style="62" customWidth="1"/>
    <col min="8734" max="8734" width="2.85546875" style="62" customWidth="1"/>
    <col min="8735" max="8735" width="3.42578125" style="62" customWidth="1"/>
    <col min="8736" max="8736" width="16.42578125" style="62" bestFit="1" customWidth="1"/>
    <col min="8737" max="8737" width="2.7109375" style="62" customWidth="1"/>
    <col min="8738" max="8738" width="3.85546875" style="62" customWidth="1"/>
    <col min="8739" max="8739" width="5.28515625" style="62" customWidth="1"/>
    <col min="8740" max="8740" width="16.42578125" style="62" bestFit="1" customWidth="1"/>
    <col min="8741" max="8741" width="7.140625" style="62" customWidth="1"/>
    <col min="8742" max="8742" width="4.140625" style="62" customWidth="1"/>
    <col min="8743" max="8743" width="6.28515625" style="62" customWidth="1"/>
    <col min="8744" max="8744" width="16.42578125" style="62" bestFit="1" customWidth="1"/>
    <col min="8745" max="8745" width="7.42578125" style="62" customWidth="1"/>
    <col min="8746" max="8746" width="4.7109375" style="62" customWidth="1"/>
    <col min="8747" max="8747" width="5.42578125" style="62" customWidth="1"/>
    <col min="8748" max="8748" width="16.42578125" style="62" bestFit="1" customWidth="1"/>
    <col min="8749" max="8749" width="8.85546875" style="62" customWidth="1"/>
    <col min="8750" max="8750" width="2.140625" style="62" customWidth="1"/>
    <col min="8751" max="8751" width="7.5703125" style="62" customWidth="1"/>
    <col min="8752" max="8752" width="16.42578125" style="62" bestFit="1" customWidth="1"/>
    <col min="8753" max="8753" width="9.7109375" style="62" customWidth="1"/>
    <col min="8754" max="8754" width="4.140625" style="62" customWidth="1"/>
    <col min="8755" max="8755" width="2.140625" style="62" customWidth="1"/>
    <col min="8756" max="8756" width="16.42578125" style="62" bestFit="1" customWidth="1"/>
    <col min="8757" max="8757" width="6.85546875" style="62" customWidth="1"/>
    <col min="8758" max="8758" width="4.140625" style="62" customWidth="1"/>
    <col min="8759" max="8759" width="5.5703125" style="62" customWidth="1"/>
    <col min="8760" max="8760" width="16.42578125" style="62" bestFit="1" customWidth="1"/>
    <col min="8761" max="8761" width="8.5703125" style="62" customWidth="1"/>
    <col min="8762" max="8763" width="12.140625" style="62"/>
    <col min="8764" max="8764" width="7.42578125" style="62" customWidth="1"/>
    <col min="8765" max="8765" width="12.140625" style="62"/>
    <col min="8766" max="8766" width="1.5703125" style="62" customWidth="1"/>
    <col min="8767" max="8768" width="1" style="62" customWidth="1"/>
    <col min="8769" max="8769" width="0.85546875" style="62" customWidth="1"/>
    <col min="8770" max="8770" width="12.140625" style="62"/>
    <col min="8771" max="8774" width="1" style="62" customWidth="1"/>
    <col min="8775" max="8775" width="12.140625" style="62"/>
    <col min="8776" max="8776" width="0.85546875" style="62" customWidth="1"/>
    <col min="8777" max="8777" width="0.28515625" style="62" customWidth="1"/>
    <col min="8778" max="8778" width="1" style="62" customWidth="1"/>
    <col min="8779" max="8779" width="0.5703125" style="62" customWidth="1"/>
    <col min="8780" max="8780" width="12.140625" style="62"/>
    <col min="8781" max="8783" width="1" style="62" customWidth="1"/>
    <col min="8784" max="8784" width="1.140625" style="62" customWidth="1"/>
    <col min="8785" max="8785" width="9.42578125" style="62" customWidth="1"/>
    <col min="8786" max="8786" width="1.7109375" style="62" customWidth="1"/>
    <col min="8787" max="8787" width="0.5703125" style="62" customWidth="1"/>
    <col min="8788" max="8789" width="1.42578125" style="62" customWidth="1"/>
    <col min="8790" max="8790" width="8.5703125" style="62" customWidth="1"/>
    <col min="8791" max="8791" width="1.28515625" style="62" customWidth="1"/>
    <col min="8792" max="8792" width="1.42578125" style="62" customWidth="1"/>
    <col min="8793" max="8793" width="1.5703125" style="62" customWidth="1"/>
    <col min="8794" max="8794" width="1.7109375" style="62" customWidth="1"/>
    <col min="8795" max="8795" width="12.140625" style="62"/>
    <col min="8796" max="8797" width="1.28515625" style="62" customWidth="1"/>
    <col min="8798" max="8798" width="0.85546875" style="62" customWidth="1"/>
    <col min="8799" max="8799" width="1.42578125" style="62" customWidth="1"/>
    <col min="8800" max="8800" width="12.140625" style="62"/>
    <col min="8801" max="8801" width="1.28515625" style="62" customWidth="1"/>
    <col min="8802" max="8803" width="1.5703125" style="62" customWidth="1"/>
    <col min="8804" max="8804" width="1.28515625" style="62" customWidth="1"/>
    <col min="8805" max="8805" width="12.140625" style="62"/>
    <col min="8806" max="8807" width="0.85546875" style="62" customWidth="1"/>
    <col min="8808" max="8808" width="1" style="62" customWidth="1"/>
    <col min="8809" max="8809" width="1.28515625" style="62" customWidth="1"/>
    <col min="8810" max="8810" width="12.140625" style="62"/>
    <col min="8811" max="8811" width="1.28515625" style="62" customWidth="1"/>
    <col min="8812" max="8812" width="0.140625" style="62" customWidth="1"/>
    <col min="8813" max="8813" width="0.5703125" style="62" customWidth="1"/>
    <col min="8814" max="8814" width="1.140625" style="62" customWidth="1"/>
    <col min="8815" max="8815" width="12.140625" style="62"/>
    <col min="8816" max="8816" width="1" style="62" customWidth="1"/>
    <col min="8817" max="8817" width="1.140625" style="62" customWidth="1"/>
    <col min="8818" max="8818" width="0.85546875" style="62" customWidth="1"/>
    <col min="8819" max="8819" width="1" style="62" customWidth="1"/>
    <col min="8820" max="8820" width="12.140625" style="62"/>
    <col min="8821" max="8821" width="1" style="62" customWidth="1"/>
    <col min="8822" max="8822" width="0.85546875" style="62" customWidth="1"/>
    <col min="8823" max="8823" width="1.140625" style="62" customWidth="1"/>
    <col min="8824" max="8824" width="0.85546875" style="62" customWidth="1"/>
    <col min="8825" max="8825" width="12.140625" style="62"/>
    <col min="8826" max="8827" width="1" style="62" customWidth="1"/>
    <col min="8828" max="8828" width="0.5703125" style="62" customWidth="1"/>
    <col min="8829" max="8829" width="1.42578125" style="62" customWidth="1"/>
    <col min="8830" max="8909" width="12.140625" style="62"/>
    <col min="8910" max="8911" width="2.5703125" style="62" customWidth="1"/>
    <col min="8912" max="8960" width="12.140625" style="62"/>
    <col min="8961" max="8961" width="17.42578125" style="62" customWidth="1"/>
    <col min="8962" max="8962" width="10.42578125" style="62" customWidth="1"/>
    <col min="8963" max="8963" width="10.5703125" style="62" customWidth="1"/>
    <col min="8964" max="8964" width="24.140625" style="62" customWidth="1"/>
    <col min="8965" max="8965" width="4.85546875" style="62" customWidth="1"/>
    <col min="8966" max="8966" width="8.28515625" style="62" customWidth="1"/>
    <col min="8967" max="8967" width="4.42578125" style="62" customWidth="1"/>
    <col min="8968" max="8968" width="16.42578125" style="62" bestFit="1" customWidth="1"/>
    <col min="8969" max="8969" width="11.28515625" style="62" customWidth="1"/>
    <col min="8970" max="8970" width="2.42578125" style="62" customWidth="1"/>
    <col min="8971" max="8971" width="7.140625" style="62" customWidth="1"/>
    <col min="8972" max="8972" width="16.42578125" style="62" bestFit="1" customWidth="1"/>
    <col min="8973" max="8973" width="8.5703125" style="62" customWidth="1"/>
    <col min="8974" max="8974" width="4.42578125" style="62" customWidth="1"/>
    <col min="8975" max="8975" width="2.140625" style="62" customWidth="1"/>
    <col min="8976" max="8976" width="16.42578125" style="62" bestFit="1" customWidth="1"/>
    <col min="8977" max="8977" width="5.42578125" style="62" customWidth="1"/>
    <col min="8978" max="8978" width="5.5703125" style="62" customWidth="1"/>
    <col min="8979" max="8979" width="3" style="62" customWidth="1"/>
    <col min="8980" max="8980" width="19.28515625" style="62" customWidth="1"/>
    <col min="8981" max="8981" width="5.85546875" style="62" customWidth="1"/>
    <col min="8982" max="8982" width="7.140625" style="62" customWidth="1"/>
    <col min="8983" max="8983" width="4.7109375" style="62" customWidth="1"/>
    <col min="8984" max="8984" width="16.42578125" style="62" bestFit="1" customWidth="1"/>
    <col min="8985" max="8985" width="8" style="62" customWidth="1"/>
    <col min="8986" max="8986" width="3.5703125" style="62" customWidth="1"/>
    <col min="8987" max="8987" width="6.140625" style="62" customWidth="1"/>
    <col min="8988" max="8988" width="16.42578125" style="62" bestFit="1" customWidth="1"/>
    <col min="8989" max="8989" width="10.140625" style="62" customWidth="1"/>
    <col min="8990" max="8990" width="2.85546875" style="62" customWidth="1"/>
    <col min="8991" max="8991" width="3.42578125" style="62" customWidth="1"/>
    <col min="8992" max="8992" width="16.42578125" style="62" bestFit="1" customWidth="1"/>
    <col min="8993" max="8993" width="2.7109375" style="62" customWidth="1"/>
    <col min="8994" max="8994" width="3.85546875" style="62" customWidth="1"/>
    <col min="8995" max="8995" width="5.28515625" style="62" customWidth="1"/>
    <col min="8996" max="8996" width="16.42578125" style="62" bestFit="1" customWidth="1"/>
    <col min="8997" max="8997" width="7.140625" style="62" customWidth="1"/>
    <col min="8998" max="8998" width="4.140625" style="62" customWidth="1"/>
    <col min="8999" max="8999" width="6.28515625" style="62" customWidth="1"/>
    <col min="9000" max="9000" width="16.42578125" style="62" bestFit="1" customWidth="1"/>
    <col min="9001" max="9001" width="7.42578125" style="62" customWidth="1"/>
    <col min="9002" max="9002" width="4.7109375" style="62" customWidth="1"/>
    <col min="9003" max="9003" width="5.42578125" style="62" customWidth="1"/>
    <col min="9004" max="9004" width="16.42578125" style="62" bestFit="1" customWidth="1"/>
    <col min="9005" max="9005" width="8.85546875" style="62" customWidth="1"/>
    <col min="9006" max="9006" width="2.140625" style="62" customWidth="1"/>
    <col min="9007" max="9007" width="7.5703125" style="62" customWidth="1"/>
    <col min="9008" max="9008" width="16.42578125" style="62" bestFit="1" customWidth="1"/>
    <col min="9009" max="9009" width="9.7109375" style="62" customWidth="1"/>
    <col min="9010" max="9010" width="4.140625" style="62" customWidth="1"/>
    <col min="9011" max="9011" width="2.140625" style="62" customWidth="1"/>
    <col min="9012" max="9012" width="16.42578125" style="62" bestFit="1" customWidth="1"/>
    <col min="9013" max="9013" width="6.85546875" style="62" customWidth="1"/>
    <col min="9014" max="9014" width="4.140625" style="62" customWidth="1"/>
    <col min="9015" max="9015" width="5.5703125" style="62" customWidth="1"/>
    <col min="9016" max="9016" width="16.42578125" style="62" bestFit="1" customWidth="1"/>
    <col min="9017" max="9017" width="8.5703125" style="62" customWidth="1"/>
    <col min="9018" max="9019" width="12.140625" style="62"/>
    <col min="9020" max="9020" width="7.42578125" style="62" customWidth="1"/>
    <col min="9021" max="9021" width="12.140625" style="62"/>
    <col min="9022" max="9022" width="1.5703125" style="62" customWidth="1"/>
    <col min="9023" max="9024" width="1" style="62" customWidth="1"/>
    <col min="9025" max="9025" width="0.85546875" style="62" customWidth="1"/>
    <col min="9026" max="9026" width="12.140625" style="62"/>
    <col min="9027" max="9030" width="1" style="62" customWidth="1"/>
    <col min="9031" max="9031" width="12.140625" style="62"/>
    <col min="9032" max="9032" width="0.85546875" style="62" customWidth="1"/>
    <col min="9033" max="9033" width="0.28515625" style="62" customWidth="1"/>
    <col min="9034" max="9034" width="1" style="62" customWidth="1"/>
    <col min="9035" max="9035" width="0.5703125" style="62" customWidth="1"/>
    <col min="9036" max="9036" width="12.140625" style="62"/>
    <col min="9037" max="9039" width="1" style="62" customWidth="1"/>
    <col min="9040" max="9040" width="1.140625" style="62" customWidth="1"/>
    <col min="9041" max="9041" width="9.42578125" style="62" customWidth="1"/>
    <col min="9042" max="9042" width="1.7109375" style="62" customWidth="1"/>
    <col min="9043" max="9043" width="0.5703125" style="62" customWidth="1"/>
    <col min="9044" max="9045" width="1.42578125" style="62" customWidth="1"/>
    <col min="9046" max="9046" width="8.5703125" style="62" customWidth="1"/>
    <col min="9047" max="9047" width="1.28515625" style="62" customWidth="1"/>
    <col min="9048" max="9048" width="1.42578125" style="62" customWidth="1"/>
    <col min="9049" max="9049" width="1.5703125" style="62" customWidth="1"/>
    <col min="9050" max="9050" width="1.7109375" style="62" customWidth="1"/>
    <col min="9051" max="9051" width="12.140625" style="62"/>
    <col min="9052" max="9053" width="1.28515625" style="62" customWidth="1"/>
    <col min="9054" max="9054" width="0.85546875" style="62" customWidth="1"/>
    <col min="9055" max="9055" width="1.42578125" style="62" customWidth="1"/>
    <col min="9056" max="9056" width="12.140625" style="62"/>
    <col min="9057" max="9057" width="1.28515625" style="62" customWidth="1"/>
    <col min="9058" max="9059" width="1.5703125" style="62" customWidth="1"/>
    <col min="9060" max="9060" width="1.28515625" style="62" customWidth="1"/>
    <col min="9061" max="9061" width="12.140625" style="62"/>
    <col min="9062" max="9063" width="0.85546875" style="62" customWidth="1"/>
    <col min="9064" max="9064" width="1" style="62" customWidth="1"/>
    <col min="9065" max="9065" width="1.28515625" style="62" customWidth="1"/>
    <col min="9066" max="9066" width="12.140625" style="62"/>
    <col min="9067" max="9067" width="1.28515625" style="62" customWidth="1"/>
    <col min="9068" max="9068" width="0.140625" style="62" customWidth="1"/>
    <col min="9069" max="9069" width="0.5703125" style="62" customWidth="1"/>
    <col min="9070" max="9070" width="1.140625" style="62" customWidth="1"/>
    <col min="9071" max="9071" width="12.140625" style="62"/>
    <col min="9072" max="9072" width="1" style="62" customWidth="1"/>
    <col min="9073" max="9073" width="1.140625" style="62" customWidth="1"/>
    <col min="9074" max="9074" width="0.85546875" style="62" customWidth="1"/>
    <col min="9075" max="9075" width="1" style="62" customWidth="1"/>
    <col min="9076" max="9076" width="12.140625" style="62"/>
    <col min="9077" max="9077" width="1" style="62" customWidth="1"/>
    <col min="9078" max="9078" width="0.85546875" style="62" customWidth="1"/>
    <col min="9079" max="9079" width="1.140625" style="62" customWidth="1"/>
    <col min="9080" max="9080" width="0.85546875" style="62" customWidth="1"/>
    <col min="9081" max="9081" width="12.140625" style="62"/>
    <col min="9082" max="9083" width="1" style="62" customWidth="1"/>
    <col min="9084" max="9084" width="0.5703125" style="62" customWidth="1"/>
    <col min="9085" max="9085" width="1.42578125" style="62" customWidth="1"/>
    <col min="9086" max="9165" width="12.140625" style="62"/>
    <col min="9166" max="9167" width="2.5703125" style="62" customWidth="1"/>
    <col min="9168" max="9216" width="12.140625" style="62"/>
    <col min="9217" max="9217" width="17.42578125" style="62" customWidth="1"/>
    <col min="9218" max="9218" width="10.42578125" style="62" customWidth="1"/>
    <col min="9219" max="9219" width="10.5703125" style="62" customWidth="1"/>
    <col min="9220" max="9220" width="24.140625" style="62" customWidth="1"/>
    <col min="9221" max="9221" width="4.85546875" style="62" customWidth="1"/>
    <col min="9222" max="9222" width="8.28515625" style="62" customWidth="1"/>
    <col min="9223" max="9223" width="4.42578125" style="62" customWidth="1"/>
    <col min="9224" max="9224" width="16.42578125" style="62" bestFit="1" customWidth="1"/>
    <col min="9225" max="9225" width="11.28515625" style="62" customWidth="1"/>
    <col min="9226" max="9226" width="2.42578125" style="62" customWidth="1"/>
    <col min="9227" max="9227" width="7.140625" style="62" customWidth="1"/>
    <col min="9228" max="9228" width="16.42578125" style="62" bestFit="1" customWidth="1"/>
    <col min="9229" max="9229" width="8.5703125" style="62" customWidth="1"/>
    <col min="9230" max="9230" width="4.42578125" style="62" customWidth="1"/>
    <col min="9231" max="9231" width="2.140625" style="62" customWidth="1"/>
    <col min="9232" max="9232" width="16.42578125" style="62" bestFit="1" customWidth="1"/>
    <col min="9233" max="9233" width="5.42578125" style="62" customWidth="1"/>
    <col min="9234" max="9234" width="5.5703125" style="62" customWidth="1"/>
    <col min="9235" max="9235" width="3" style="62" customWidth="1"/>
    <col min="9236" max="9236" width="19.28515625" style="62" customWidth="1"/>
    <col min="9237" max="9237" width="5.85546875" style="62" customWidth="1"/>
    <col min="9238" max="9238" width="7.140625" style="62" customWidth="1"/>
    <col min="9239" max="9239" width="4.7109375" style="62" customWidth="1"/>
    <col min="9240" max="9240" width="16.42578125" style="62" bestFit="1" customWidth="1"/>
    <col min="9241" max="9241" width="8" style="62" customWidth="1"/>
    <col min="9242" max="9242" width="3.5703125" style="62" customWidth="1"/>
    <col min="9243" max="9243" width="6.140625" style="62" customWidth="1"/>
    <col min="9244" max="9244" width="16.42578125" style="62" bestFit="1" customWidth="1"/>
    <col min="9245" max="9245" width="10.140625" style="62" customWidth="1"/>
    <col min="9246" max="9246" width="2.85546875" style="62" customWidth="1"/>
    <col min="9247" max="9247" width="3.42578125" style="62" customWidth="1"/>
    <col min="9248" max="9248" width="16.42578125" style="62" bestFit="1" customWidth="1"/>
    <col min="9249" max="9249" width="2.7109375" style="62" customWidth="1"/>
    <col min="9250" max="9250" width="3.85546875" style="62" customWidth="1"/>
    <col min="9251" max="9251" width="5.28515625" style="62" customWidth="1"/>
    <col min="9252" max="9252" width="16.42578125" style="62" bestFit="1" customWidth="1"/>
    <col min="9253" max="9253" width="7.140625" style="62" customWidth="1"/>
    <col min="9254" max="9254" width="4.140625" style="62" customWidth="1"/>
    <col min="9255" max="9255" width="6.28515625" style="62" customWidth="1"/>
    <col min="9256" max="9256" width="16.42578125" style="62" bestFit="1" customWidth="1"/>
    <col min="9257" max="9257" width="7.42578125" style="62" customWidth="1"/>
    <col min="9258" max="9258" width="4.7109375" style="62" customWidth="1"/>
    <col min="9259" max="9259" width="5.42578125" style="62" customWidth="1"/>
    <col min="9260" max="9260" width="16.42578125" style="62" bestFit="1" customWidth="1"/>
    <col min="9261" max="9261" width="8.85546875" style="62" customWidth="1"/>
    <col min="9262" max="9262" width="2.140625" style="62" customWidth="1"/>
    <col min="9263" max="9263" width="7.5703125" style="62" customWidth="1"/>
    <col min="9264" max="9264" width="16.42578125" style="62" bestFit="1" customWidth="1"/>
    <col min="9265" max="9265" width="9.7109375" style="62" customWidth="1"/>
    <col min="9266" max="9266" width="4.140625" style="62" customWidth="1"/>
    <col min="9267" max="9267" width="2.140625" style="62" customWidth="1"/>
    <col min="9268" max="9268" width="16.42578125" style="62" bestFit="1" customWidth="1"/>
    <col min="9269" max="9269" width="6.85546875" style="62" customWidth="1"/>
    <col min="9270" max="9270" width="4.140625" style="62" customWidth="1"/>
    <col min="9271" max="9271" width="5.5703125" style="62" customWidth="1"/>
    <col min="9272" max="9272" width="16.42578125" style="62" bestFit="1" customWidth="1"/>
    <col min="9273" max="9273" width="8.5703125" style="62" customWidth="1"/>
    <col min="9274" max="9275" width="12.140625" style="62"/>
    <col min="9276" max="9276" width="7.42578125" style="62" customWidth="1"/>
    <col min="9277" max="9277" width="12.140625" style="62"/>
    <col min="9278" max="9278" width="1.5703125" style="62" customWidth="1"/>
    <col min="9279" max="9280" width="1" style="62" customWidth="1"/>
    <col min="9281" max="9281" width="0.85546875" style="62" customWidth="1"/>
    <col min="9282" max="9282" width="12.140625" style="62"/>
    <col min="9283" max="9286" width="1" style="62" customWidth="1"/>
    <col min="9287" max="9287" width="12.140625" style="62"/>
    <col min="9288" max="9288" width="0.85546875" style="62" customWidth="1"/>
    <col min="9289" max="9289" width="0.28515625" style="62" customWidth="1"/>
    <col min="9290" max="9290" width="1" style="62" customWidth="1"/>
    <col min="9291" max="9291" width="0.5703125" style="62" customWidth="1"/>
    <col min="9292" max="9292" width="12.140625" style="62"/>
    <col min="9293" max="9295" width="1" style="62" customWidth="1"/>
    <col min="9296" max="9296" width="1.140625" style="62" customWidth="1"/>
    <col min="9297" max="9297" width="9.42578125" style="62" customWidth="1"/>
    <col min="9298" max="9298" width="1.7109375" style="62" customWidth="1"/>
    <col min="9299" max="9299" width="0.5703125" style="62" customWidth="1"/>
    <col min="9300" max="9301" width="1.42578125" style="62" customWidth="1"/>
    <col min="9302" max="9302" width="8.5703125" style="62" customWidth="1"/>
    <col min="9303" max="9303" width="1.28515625" style="62" customWidth="1"/>
    <col min="9304" max="9304" width="1.42578125" style="62" customWidth="1"/>
    <col min="9305" max="9305" width="1.5703125" style="62" customWidth="1"/>
    <col min="9306" max="9306" width="1.7109375" style="62" customWidth="1"/>
    <col min="9307" max="9307" width="12.140625" style="62"/>
    <col min="9308" max="9309" width="1.28515625" style="62" customWidth="1"/>
    <col min="9310" max="9310" width="0.85546875" style="62" customWidth="1"/>
    <col min="9311" max="9311" width="1.42578125" style="62" customWidth="1"/>
    <col min="9312" max="9312" width="12.140625" style="62"/>
    <col min="9313" max="9313" width="1.28515625" style="62" customWidth="1"/>
    <col min="9314" max="9315" width="1.5703125" style="62" customWidth="1"/>
    <col min="9316" max="9316" width="1.28515625" style="62" customWidth="1"/>
    <col min="9317" max="9317" width="12.140625" style="62"/>
    <col min="9318" max="9319" width="0.85546875" style="62" customWidth="1"/>
    <col min="9320" max="9320" width="1" style="62" customWidth="1"/>
    <col min="9321" max="9321" width="1.28515625" style="62" customWidth="1"/>
    <col min="9322" max="9322" width="12.140625" style="62"/>
    <col min="9323" max="9323" width="1.28515625" style="62" customWidth="1"/>
    <col min="9324" max="9324" width="0.140625" style="62" customWidth="1"/>
    <col min="9325" max="9325" width="0.5703125" style="62" customWidth="1"/>
    <col min="9326" max="9326" width="1.140625" style="62" customWidth="1"/>
    <col min="9327" max="9327" width="12.140625" style="62"/>
    <col min="9328" max="9328" width="1" style="62" customWidth="1"/>
    <col min="9329" max="9329" width="1.140625" style="62" customWidth="1"/>
    <col min="9330" max="9330" width="0.85546875" style="62" customWidth="1"/>
    <col min="9331" max="9331" width="1" style="62" customWidth="1"/>
    <col min="9332" max="9332" width="12.140625" style="62"/>
    <col min="9333" max="9333" width="1" style="62" customWidth="1"/>
    <col min="9334" max="9334" width="0.85546875" style="62" customWidth="1"/>
    <col min="9335" max="9335" width="1.140625" style="62" customWidth="1"/>
    <col min="9336" max="9336" width="0.85546875" style="62" customWidth="1"/>
    <col min="9337" max="9337" width="12.140625" style="62"/>
    <col min="9338" max="9339" width="1" style="62" customWidth="1"/>
    <col min="9340" max="9340" width="0.5703125" style="62" customWidth="1"/>
    <col min="9341" max="9341" width="1.42578125" style="62" customWidth="1"/>
    <col min="9342" max="9421" width="12.140625" style="62"/>
    <col min="9422" max="9423" width="2.5703125" style="62" customWidth="1"/>
    <col min="9424" max="9472" width="12.140625" style="62"/>
    <col min="9473" max="9473" width="17.42578125" style="62" customWidth="1"/>
    <col min="9474" max="9474" width="10.42578125" style="62" customWidth="1"/>
    <col min="9475" max="9475" width="10.5703125" style="62" customWidth="1"/>
    <col min="9476" max="9476" width="24.140625" style="62" customWidth="1"/>
    <col min="9477" max="9477" width="4.85546875" style="62" customWidth="1"/>
    <col min="9478" max="9478" width="8.28515625" style="62" customWidth="1"/>
    <col min="9479" max="9479" width="4.42578125" style="62" customWidth="1"/>
    <col min="9480" max="9480" width="16.42578125" style="62" bestFit="1" customWidth="1"/>
    <col min="9481" max="9481" width="11.28515625" style="62" customWidth="1"/>
    <col min="9482" max="9482" width="2.42578125" style="62" customWidth="1"/>
    <col min="9483" max="9483" width="7.140625" style="62" customWidth="1"/>
    <col min="9484" max="9484" width="16.42578125" style="62" bestFit="1" customWidth="1"/>
    <col min="9485" max="9485" width="8.5703125" style="62" customWidth="1"/>
    <col min="9486" max="9486" width="4.42578125" style="62" customWidth="1"/>
    <col min="9487" max="9487" width="2.140625" style="62" customWidth="1"/>
    <col min="9488" max="9488" width="16.42578125" style="62" bestFit="1" customWidth="1"/>
    <col min="9489" max="9489" width="5.42578125" style="62" customWidth="1"/>
    <col min="9490" max="9490" width="5.5703125" style="62" customWidth="1"/>
    <col min="9491" max="9491" width="3" style="62" customWidth="1"/>
    <col min="9492" max="9492" width="19.28515625" style="62" customWidth="1"/>
    <col min="9493" max="9493" width="5.85546875" style="62" customWidth="1"/>
    <col min="9494" max="9494" width="7.140625" style="62" customWidth="1"/>
    <col min="9495" max="9495" width="4.7109375" style="62" customWidth="1"/>
    <col min="9496" max="9496" width="16.42578125" style="62" bestFit="1" customWidth="1"/>
    <col min="9497" max="9497" width="8" style="62" customWidth="1"/>
    <col min="9498" max="9498" width="3.5703125" style="62" customWidth="1"/>
    <col min="9499" max="9499" width="6.140625" style="62" customWidth="1"/>
    <col min="9500" max="9500" width="16.42578125" style="62" bestFit="1" customWidth="1"/>
    <col min="9501" max="9501" width="10.140625" style="62" customWidth="1"/>
    <col min="9502" max="9502" width="2.85546875" style="62" customWidth="1"/>
    <col min="9503" max="9503" width="3.42578125" style="62" customWidth="1"/>
    <col min="9504" max="9504" width="16.42578125" style="62" bestFit="1" customWidth="1"/>
    <col min="9505" max="9505" width="2.7109375" style="62" customWidth="1"/>
    <col min="9506" max="9506" width="3.85546875" style="62" customWidth="1"/>
    <col min="9507" max="9507" width="5.28515625" style="62" customWidth="1"/>
    <col min="9508" max="9508" width="16.42578125" style="62" bestFit="1" customWidth="1"/>
    <col min="9509" max="9509" width="7.140625" style="62" customWidth="1"/>
    <col min="9510" max="9510" width="4.140625" style="62" customWidth="1"/>
    <col min="9511" max="9511" width="6.28515625" style="62" customWidth="1"/>
    <col min="9512" max="9512" width="16.42578125" style="62" bestFit="1" customWidth="1"/>
    <col min="9513" max="9513" width="7.42578125" style="62" customWidth="1"/>
    <col min="9514" max="9514" width="4.7109375" style="62" customWidth="1"/>
    <col min="9515" max="9515" width="5.42578125" style="62" customWidth="1"/>
    <col min="9516" max="9516" width="16.42578125" style="62" bestFit="1" customWidth="1"/>
    <col min="9517" max="9517" width="8.85546875" style="62" customWidth="1"/>
    <col min="9518" max="9518" width="2.140625" style="62" customWidth="1"/>
    <col min="9519" max="9519" width="7.5703125" style="62" customWidth="1"/>
    <col min="9520" max="9520" width="16.42578125" style="62" bestFit="1" customWidth="1"/>
    <col min="9521" max="9521" width="9.7109375" style="62" customWidth="1"/>
    <col min="9522" max="9522" width="4.140625" style="62" customWidth="1"/>
    <col min="9523" max="9523" width="2.140625" style="62" customWidth="1"/>
    <col min="9524" max="9524" width="16.42578125" style="62" bestFit="1" customWidth="1"/>
    <col min="9525" max="9525" width="6.85546875" style="62" customWidth="1"/>
    <col min="9526" max="9526" width="4.140625" style="62" customWidth="1"/>
    <col min="9527" max="9527" width="5.5703125" style="62" customWidth="1"/>
    <col min="9528" max="9528" width="16.42578125" style="62" bestFit="1" customWidth="1"/>
    <col min="9529" max="9529" width="8.5703125" style="62" customWidth="1"/>
    <col min="9530" max="9531" width="12.140625" style="62"/>
    <col min="9532" max="9532" width="7.42578125" style="62" customWidth="1"/>
    <col min="9533" max="9533" width="12.140625" style="62"/>
    <col min="9534" max="9534" width="1.5703125" style="62" customWidth="1"/>
    <col min="9535" max="9536" width="1" style="62" customWidth="1"/>
    <col min="9537" max="9537" width="0.85546875" style="62" customWidth="1"/>
    <col min="9538" max="9538" width="12.140625" style="62"/>
    <col min="9539" max="9542" width="1" style="62" customWidth="1"/>
    <col min="9543" max="9543" width="12.140625" style="62"/>
    <col min="9544" max="9544" width="0.85546875" style="62" customWidth="1"/>
    <col min="9545" max="9545" width="0.28515625" style="62" customWidth="1"/>
    <col min="9546" max="9546" width="1" style="62" customWidth="1"/>
    <col min="9547" max="9547" width="0.5703125" style="62" customWidth="1"/>
    <col min="9548" max="9548" width="12.140625" style="62"/>
    <col min="9549" max="9551" width="1" style="62" customWidth="1"/>
    <col min="9552" max="9552" width="1.140625" style="62" customWidth="1"/>
    <col min="9553" max="9553" width="9.42578125" style="62" customWidth="1"/>
    <col min="9554" max="9554" width="1.7109375" style="62" customWidth="1"/>
    <col min="9555" max="9555" width="0.5703125" style="62" customWidth="1"/>
    <col min="9556" max="9557" width="1.42578125" style="62" customWidth="1"/>
    <col min="9558" max="9558" width="8.5703125" style="62" customWidth="1"/>
    <col min="9559" max="9559" width="1.28515625" style="62" customWidth="1"/>
    <col min="9560" max="9560" width="1.42578125" style="62" customWidth="1"/>
    <col min="9561" max="9561" width="1.5703125" style="62" customWidth="1"/>
    <col min="9562" max="9562" width="1.7109375" style="62" customWidth="1"/>
    <col min="9563" max="9563" width="12.140625" style="62"/>
    <col min="9564" max="9565" width="1.28515625" style="62" customWidth="1"/>
    <col min="9566" max="9566" width="0.85546875" style="62" customWidth="1"/>
    <col min="9567" max="9567" width="1.42578125" style="62" customWidth="1"/>
    <col min="9568" max="9568" width="12.140625" style="62"/>
    <col min="9569" max="9569" width="1.28515625" style="62" customWidth="1"/>
    <col min="9570" max="9571" width="1.5703125" style="62" customWidth="1"/>
    <col min="9572" max="9572" width="1.28515625" style="62" customWidth="1"/>
    <col min="9573" max="9573" width="12.140625" style="62"/>
    <col min="9574" max="9575" width="0.85546875" style="62" customWidth="1"/>
    <col min="9576" max="9576" width="1" style="62" customWidth="1"/>
    <col min="9577" max="9577" width="1.28515625" style="62" customWidth="1"/>
    <col min="9578" max="9578" width="12.140625" style="62"/>
    <col min="9579" max="9579" width="1.28515625" style="62" customWidth="1"/>
    <col min="9580" max="9580" width="0.140625" style="62" customWidth="1"/>
    <col min="9581" max="9581" width="0.5703125" style="62" customWidth="1"/>
    <col min="9582" max="9582" width="1.140625" style="62" customWidth="1"/>
    <col min="9583" max="9583" width="12.140625" style="62"/>
    <col min="9584" max="9584" width="1" style="62" customWidth="1"/>
    <col min="9585" max="9585" width="1.140625" style="62" customWidth="1"/>
    <col min="9586" max="9586" width="0.85546875" style="62" customWidth="1"/>
    <col min="9587" max="9587" width="1" style="62" customWidth="1"/>
    <col min="9588" max="9588" width="12.140625" style="62"/>
    <col min="9589" max="9589" width="1" style="62" customWidth="1"/>
    <col min="9590" max="9590" width="0.85546875" style="62" customWidth="1"/>
    <col min="9591" max="9591" width="1.140625" style="62" customWidth="1"/>
    <col min="9592" max="9592" width="0.85546875" style="62" customWidth="1"/>
    <col min="9593" max="9593" width="12.140625" style="62"/>
    <col min="9594" max="9595" width="1" style="62" customWidth="1"/>
    <col min="9596" max="9596" width="0.5703125" style="62" customWidth="1"/>
    <col min="9597" max="9597" width="1.42578125" style="62" customWidth="1"/>
    <col min="9598" max="9677" width="12.140625" style="62"/>
    <col min="9678" max="9679" width="2.5703125" style="62" customWidth="1"/>
    <col min="9680" max="9728" width="12.140625" style="62"/>
    <col min="9729" max="9729" width="17.42578125" style="62" customWidth="1"/>
    <col min="9730" max="9730" width="10.42578125" style="62" customWidth="1"/>
    <col min="9731" max="9731" width="10.5703125" style="62" customWidth="1"/>
    <col min="9732" max="9732" width="24.140625" style="62" customWidth="1"/>
    <col min="9733" max="9733" width="4.85546875" style="62" customWidth="1"/>
    <col min="9734" max="9734" width="8.28515625" style="62" customWidth="1"/>
    <col min="9735" max="9735" width="4.42578125" style="62" customWidth="1"/>
    <col min="9736" max="9736" width="16.42578125" style="62" bestFit="1" customWidth="1"/>
    <col min="9737" max="9737" width="11.28515625" style="62" customWidth="1"/>
    <col min="9738" max="9738" width="2.42578125" style="62" customWidth="1"/>
    <col min="9739" max="9739" width="7.140625" style="62" customWidth="1"/>
    <col min="9740" max="9740" width="16.42578125" style="62" bestFit="1" customWidth="1"/>
    <col min="9741" max="9741" width="8.5703125" style="62" customWidth="1"/>
    <col min="9742" max="9742" width="4.42578125" style="62" customWidth="1"/>
    <col min="9743" max="9743" width="2.140625" style="62" customWidth="1"/>
    <col min="9744" max="9744" width="16.42578125" style="62" bestFit="1" customWidth="1"/>
    <col min="9745" max="9745" width="5.42578125" style="62" customWidth="1"/>
    <col min="9746" max="9746" width="5.5703125" style="62" customWidth="1"/>
    <col min="9747" max="9747" width="3" style="62" customWidth="1"/>
    <col min="9748" max="9748" width="19.28515625" style="62" customWidth="1"/>
    <col min="9749" max="9749" width="5.85546875" style="62" customWidth="1"/>
    <col min="9750" max="9750" width="7.140625" style="62" customWidth="1"/>
    <col min="9751" max="9751" width="4.7109375" style="62" customWidth="1"/>
    <col min="9752" max="9752" width="16.42578125" style="62" bestFit="1" customWidth="1"/>
    <col min="9753" max="9753" width="8" style="62" customWidth="1"/>
    <col min="9754" max="9754" width="3.5703125" style="62" customWidth="1"/>
    <col min="9755" max="9755" width="6.140625" style="62" customWidth="1"/>
    <col min="9756" max="9756" width="16.42578125" style="62" bestFit="1" customWidth="1"/>
    <col min="9757" max="9757" width="10.140625" style="62" customWidth="1"/>
    <col min="9758" max="9758" width="2.85546875" style="62" customWidth="1"/>
    <col min="9759" max="9759" width="3.42578125" style="62" customWidth="1"/>
    <col min="9760" max="9760" width="16.42578125" style="62" bestFit="1" customWidth="1"/>
    <col min="9761" max="9761" width="2.7109375" style="62" customWidth="1"/>
    <col min="9762" max="9762" width="3.85546875" style="62" customWidth="1"/>
    <col min="9763" max="9763" width="5.28515625" style="62" customWidth="1"/>
    <col min="9764" max="9764" width="16.42578125" style="62" bestFit="1" customWidth="1"/>
    <col min="9765" max="9765" width="7.140625" style="62" customWidth="1"/>
    <col min="9766" max="9766" width="4.140625" style="62" customWidth="1"/>
    <col min="9767" max="9767" width="6.28515625" style="62" customWidth="1"/>
    <col min="9768" max="9768" width="16.42578125" style="62" bestFit="1" customWidth="1"/>
    <col min="9769" max="9769" width="7.42578125" style="62" customWidth="1"/>
    <col min="9770" max="9770" width="4.7109375" style="62" customWidth="1"/>
    <col min="9771" max="9771" width="5.42578125" style="62" customWidth="1"/>
    <col min="9772" max="9772" width="16.42578125" style="62" bestFit="1" customWidth="1"/>
    <col min="9773" max="9773" width="8.85546875" style="62" customWidth="1"/>
    <col min="9774" max="9774" width="2.140625" style="62" customWidth="1"/>
    <col min="9775" max="9775" width="7.5703125" style="62" customWidth="1"/>
    <col min="9776" max="9776" width="16.42578125" style="62" bestFit="1" customWidth="1"/>
    <col min="9777" max="9777" width="9.7109375" style="62" customWidth="1"/>
    <col min="9778" max="9778" width="4.140625" style="62" customWidth="1"/>
    <col min="9779" max="9779" width="2.140625" style="62" customWidth="1"/>
    <col min="9780" max="9780" width="16.42578125" style="62" bestFit="1" customWidth="1"/>
    <col min="9781" max="9781" width="6.85546875" style="62" customWidth="1"/>
    <col min="9782" max="9782" width="4.140625" style="62" customWidth="1"/>
    <col min="9783" max="9783" width="5.5703125" style="62" customWidth="1"/>
    <col min="9784" max="9784" width="16.42578125" style="62" bestFit="1" customWidth="1"/>
    <col min="9785" max="9785" width="8.5703125" style="62" customWidth="1"/>
    <col min="9786" max="9787" width="12.140625" style="62"/>
    <col min="9788" max="9788" width="7.42578125" style="62" customWidth="1"/>
    <col min="9789" max="9789" width="12.140625" style="62"/>
    <col min="9790" max="9790" width="1.5703125" style="62" customWidth="1"/>
    <col min="9791" max="9792" width="1" style="62" customWidth="1"/>
    <col min="9793" max="9793" width="0.85546875" style="62" customWidth="1"/>
    <col min="9794" max="9794" width="12.140625" style="62"/>
    <col min="9795" max="9798" width="1" style="62" customWidth="1"/>
    <col min="9799" max="9799" width="12.140625" style="62"/>
    <col min="9800" max="9800" width="0.85546875" style="62" customWidth="1"/>
    <col min="9801" max="9801" width="0.28515625" style="62" customWidth="1"/>
    <col min="9802" max="9802" width="1" style="62" customWidth="1"/>
    <col min="9803" max="9803" width="0.5703125" style="62" customWidth="1"/>
    <col min="9804" max="9804" width="12.140625" style="62"/>
    <col min="9805" max="9807" width="1" style="62" customWidth="1"/>
    <col min="9808" max="9808" width="1.140625" style="62" customWidth="1"/>
    <col min="9809" max="9809" width="9.42578125" style="62" customWidth="1"/>
    <col min="9810" max="9810" width="1.7109375" style="62" customWidth="1"/>
    <col min="9811" max="9811" width="0.5703125" style="62" customWidth="1"/>
    <col min="9812" max="9813" width="1.42578125" style="62" customWidth="1"/>
    <col min="9814" max="9814" width="8.5703125" style="62" customWidth="1"/>
    <col min="9815" max="9815" width="1.28515625" style="62" customWidth="1"/>
    <col min="9816" max="9816" width="1.42578125" style="62" customWidth="1"/>
    <col min="9817" max="9817" width="1.5703125" style="62" customWidth="1"/>
    <col min="9818" max="9818" width="1.7109375" style="62" customWidth="1"/>
    <col min="9819" max="9819" width="12.140625" style="62"/>
    <col min="9820" max="9821" width="1.28515625" style="62" customWidth="1"/>
    <col min="9822" max="9822" width="0.85546875" style="62" customWidth="1"/>
    <col min="9823" max="9823" width="1.42578125" style="62" customWidth="1"/>
    <col min="9824" max="9824" width="12.140625" style="62"/>
    <col min="9825" max="9825" width="1.28515625" style="62" customWidth="1"/>
    <col min="9826" max="9827" width="1.5703125" style="62" customWidth="1"/>
    <col min="9828" max="9828" width="1.28515625" style="62" customWidth="1"/>
    <col min="9829" max="9829" width="12.140625" style="62"/>
    <col min="9830" max="9831" width="0.85546875" style="62" customWidth="1"/>
    <col min="9832" max="9832" width="1" style="62" customWidth="1"/>
    <col min="9833" max="9833" width="1.28515625" style="62" customWidth="1"/>
    <col min="9834" max="9834" width="12.140625" style="62"/>
    <col min="9835" max="9835" width="1.28515625" style="62" customWidth="1"/>
    <col min="9836" max="9836" width="0.140625" style="62" customWidth="1"/>
    <col min="9837" max="9837" width="0.5703125" style="62" customWidth="1"/>
    <col min="9838" max="9838" width="1.140625" style="62" customWidth="1"/>
    <col min="9839" max="9839" width="12.140625" style="62"/>
    <col min="9840" max="9840" width="1" style="62" customWidth="1"/>
    <col min="9841" max="9841" width="1.140625" style="62" customWidth="1"/>
    <col min="9842" max="9842" width="0.85546875" style="62" customWidth="1"/>
    <col min="9843" max="9843" width="1" style="62" customWidth="1"/>
    <col min="9844" max="9844" width="12.140625" style="62"/>
    <col min="9845" max="9845" width="1" style="62" customWidth="1"/>
    <col min="9846" max="9846" width="0.85546875" style="62" customWidth="1"/>
    <col min="9847" max="9847" width="1.140625" style="62" customWidth="1"/>
    <col min="9848" max="9848" width="0.85546875" style="62" customWidth="1"/>
    <col min="9849" max="9849" width="12.140625" style="62"/>
    <col min="9850" max="9851" width="1" style="62" customWidth="1"/>
    <col min="9852" max="9852" width="0.5703125" style="62" customWidth="1"/>
    <col min="9853" max="9853" width="1.42578125" style="62" customWidth="1"/>
    <col min="9854" max="9933" width="12.140625" style="62"/>
    <col min="9934" max="9935" width="2.5703125" style="62" customWidth="1"/>
    <col min="9936" max="9984" width="12.140625" style="62"/>
    <col min="9985" max="9985" width="17.42578125" style="62" customWidth="1"/>
    <col min="9986" max="9986" width="10.42578125" style="62" customWidth="1"/>
    <col min="9987" max="9987" width="10.5703125" style="62" customWidth="1"/>
    <col min="9988" max="9988" width="24.140625" style="62" customWidth="1"/>
    <col min="9989" max="9989" width="4.85546875" style="62" customWidth="1"/>
    <col min="9990" max="9990" width="8.28515625" style="62" customWidth="1"/>
    <col min="9991" max="9991" width="4.42578125" style="62" customWidth="1"/>
    <col min="9992" max="9992" width="16.42578125" style="62" bestFit="1" customWidth="1"/>
    <col min="9993" max="9993" width="11.28515625" style="62" customWidth="1"/>
    <col min="9994" max="9994" width="2.42578125" style="62" customWidth="1"/>
    <col min="9995" max="9995" width="7.140625" style="62" customWidth="1"/>
    <col min="9996" max="9996" width="16.42578125" style="62" bestFit="1" customWidth="1"/>
    <col min="9997" max="9997" width="8.5703125" style="62" customWidth="1"/>
    <col min="9998" max="9998" width="4.42578125" style="62" customWidth="1"/>
    <col min="9999" max="9999" width="2.140625" style="62" customWidth="1"/>
    <col min="10000" max="10000" width="16.42578125" style="62" bestFit="1" customWidth="1"/>
    <col min="10001" max="10001" width="5.42578125" style="62" customWidth="1"/>
    <col min="10002" max="10002" width="5.5703125" style="62" customWidth="1"/>
    <col min="10003" max="10003" width="3" style="62" customWidth="1"/>
    <col min="10004" max="10004" width="19.28515625" style="62" customWidth="1"/>
    <col min="10005" max="10005" width="5.85546875" style="62" customWidth="1"/>
    <col min="10006" max="10006" width="7.140625" style="62" customWidth="1"/>
    <col min="10007" max="10007" width="4.7109375" style="62" customWidth="1"/>
    <col min="10008" max="10008" width="16.42578125" style="62" bestFit="1" customWidth="1"/>
    <col min="10009" max="10009" width="8" style="62" customWidth="1"/>
    <col min="10010" max="10010" width="3.5703125" style="62" customWidth="1"/>
    <col min="10011" max="10011" width="6.140625" style="62" customWidth="1"/>
    <col min="10012" max="10012" width="16.42578125" style="62" bestFit="1" customWidth="1"/>
    <col min="10013" max="10013" width="10.140625" style="62" customWidth="1"/>
    <col min="10014" max="10014" width="2.85546875" style="62" customWidth="1"/>
    <col min="10015" max="10015" width="3.42578125" style="62" customWidth="1"/>
    <col min="10016" max="10016" width="16.42578125" style="62" bestFit="1" customWidth="1"/>
    <col min="10017" max="10017" width="2.7109375" style="62" customWidth="1"/>
    <col min="10018" max="10018" width="3.85546875" style="62" customWidth="1"/>
    <col min="10019" max="10019" width="5.28515625" style="62" customWidth="1"/>
    <col min="10020" max="10020" width="16.42578125" style="62" bestFit="1" customWidth="1"/>
    <col min="10021" max="10021" width="7.140625" style="62" customWidth="1"/>
    <col min="10022" max="10022" width="4.140625" style="62" customWidth="1"/>
    <col min="10023" max="10023" width="6.28515625" style="62" customWidth="1"/>
    <col min="10024" max="10024" width="16.42578125" style="62" bestFit="1" customWidth="1"/>
    <col min="10025" max="10025" width="7.42578125" style="62" customWidth="1"/>
    <col min="10026" max="10026" width="4.7109375" style="62" customWidth="1"/>
    <col min="10027" max="10027" width="5.42578125" style="62" customWidth="1"/>
    <col min="10028" max="10028" width="16.42578125" style="62" bestFit="1" customWidth="1"/>
    <col min="10029" max="10029" width="8.85546875" style="62" customWidth="1"/>
    <col min="10030" max="10030" width="2.140625" style="62" customWidth="1"/>
    <col min="10031" max="10031" width="7.5703125" style="62" customWidth="1"/>
    <col min="10032" max="10032" width="16.42578125" style="62" bestFit="1" customWidth="1"/>
    <col min="10033" max="10033" width="9.7109375" style="62" customWidth="1"/>
    <col min="10034" max="10034" width="4.140625" style="62" customWidth="1"/>
    <col min="10035" max="10035" width="2.140625" style="62" customWidth="1"/>
    <col min="10036" max="10036" width="16.42578125" style="62" bestFit="1" customWidth="1"/>
    <col min="10037" max="10037" width="6.85546875" style="62" customWidth="1"/>
    <col min="10038" max="10038" width="4.140625" style="62" customWidth="1"/>
    <col min="10039" max="10039" width="5.5703125" style="62" customWidth="1"/>
    <col min="10040" max="10040" width="16.42578125" style="62" bestFit="1" customWidth="1"/>
    <col min="10041" max="10041" width="8.5703125" style="62" customWidth="1"/>
    <col min="10042" max="10043" width="12.140625" style="62"/>
    <col min="10044" max="10044" width="7.42578125" style="62" customWidth="1"/>
    <col min="10045" max="10045" width="12.140625" style="62"/>
    <col min="10046" max="10046" width="1.5703125" style="62" customWidth="1"/>
    <col min="10047" max="10048" width="1" style="62" customWidth="1"/>
    <col min="10049" max="10049" width="0.85546875" style="62" customWidth="1"/>
    <col min="10050" max="10050" width="12.140625" style="62"/>
    <col min="10051" max="10054" width="1" style="62" customWidth="1"/>
    <col min="10055" max="10055" width="12.140625" style="62"/>
    <col min="10056" max="10056" width="0.85546875" style="62" customWidth="1"/>
    <col min="10057" max="10057" width="0.28515625" style="62" customWidth="1"/>
    <col min="10058" max="10058" width="1" style="62" customWidth="1"/>
    <col min="10059" max="10059" width="0.5703125" style="62" customWidth="1"/>
    <col min="10060" max="10060" width="12.140625" style="62"/>
    <col min="10061" max="10063" width="1" style="62" customWidth="1"/>
    <col min="10064" max="10064" width="1.140625" style="62" customWidth="1"/>
    <col min="10065" max="10065" width="9.42578125" style="62" customWidth="1"/>
    <col min="10066" max="10066" width="1.7109375" style="62" customWidth="1"/>
    <col min="10067" max="10067" width="0.5703125" style="62" customWidth="1"/>
    <col min="10068" max="10069" width="1.42578125" style="62" customWidth="1"/>
    <col min="10070" max="10070" width="8.5703125" style="62" customWidth="1"/>
    <col min="10071" max="10071" width="1.28515625" style="62" customWidth="1"/>
    <col min="10072" max="10072" width="1.42578125" style="62" customWidth="1"/>
    <col min="10073" max="10073" width="1.5703125" style="62" customWidth="1"/>
    <col min="10074" max="10074" width="1.7109375" style="62" customWidth="1"/>
    <col min="10075" max="10075" width="12.140625" style="62"/>
    <col min="10076" max="10077" width="1.28515625" style="62" customWidth="1"/>
    <col min="10078" max="10078" width="0.85546875" style="62" customWidth="1"/>
    <col min="10079" max="10079" width="1.42578125" style="62" customWidth="1"/>
    <col min="10080" max="10080" width="12.140625" style="62"/>
    <col min="10081" max="10081" width="1.28515625" style="62" customWidth="1"/>
    <col min="10082" max="10083" width="1.5703125" style="62" customWidth="1"/>
    <col min="10084" max="10084" width="1.28515625" style="62" customWidth="1"/>
    <col min="10085" max="10085" width="12.140625" style="62"/>
    <col min="10086" max="10087" width="0.85546875" style="62" customWidth="1"/>
    <col min="10088" max="10088" width="1" style="62" customWidth="1"/>
    <col min="10089" max="10089" width="1.28515625" style="62" customWidth="1"/>
    <col min="10090" max="10090" width="12.140625" style="62"/>
    <col min="10091" max="10091" width="1.28515625" style="62" customWidth="1"/>
    <col min="10092" max="10092" width="0.140625" style="62" customWidth="1"/>
    <col min="10093" max="10093" width="0.5703125" style="62" customWidth="1"/>
    <col min="10094" max="10094" width="1.140625" style="62" customWidth="1"/>
    <col min="10095" max="10095" width="12.140625" style="62"/>
    <col min="10096" max="10096" width="1" style="62" customWidth="1"/>
    <col min="10097" max="10097" width="1.140625" style="62" customWidth="1"/>
    <col min="10098" max="10098" width="0.85546875" style="62" customWidth="1"/>
    <col min="10099" max="10099" width="1" style="62" customWidth="1"/>
    <col min="10100" max="10100" width="12.140625" style="62"/>
    <col min="10101" max="10101" width="1" style="62" customWidth="1"/>
    <col min="10102" max="10102" width="0.85546875" style="62" customWidth="1"/>
    <col min="10103" max="10103" width="1.140625" style="62" customWidth="1"/>
    <col min="10104" max="10104" width="0.85546875" style="62" customWidth="1"/>
    <col min="10105" max="10105" width="12.140625" style="62"/>
    <col min="10106" max="10107" width="1" style="62" customWidth="1"/>
    <col min="10108" max="10108" width="0.5703125" style="62" customWidth="1"/>
    <col min="10109" max="10109" width="1.42578125" style="62" customWidth="1"/>
    <col min="10110" max="10189" width="12.140625" style="62"/>
    <col min="10190" max="10191" width="2.5703125" style="62" customWidth="1"/>
    <col min="10192" max="10240" width="12.140625" style="62"/>
    <col min="10241" max="10241" width="17.42578125" style="62" customWidth="1"/>
    <col min="10242" max="10242" width="10.42578125" style="62" customWidth="1"/>
    <col min="10243" max="10243" width="10.5703125" style="62" customWidth="1"/>
    <col min="10244" max="10244" width="24.140625" style="62" customWidth="1"/>
    <col min="10245" max="10245" width="4.85546875" style="62" customWidth="1"/>
    <col min="10246" max="10246" width="8.28515625" style="62" customWidth="1"/>
    <col min="10247" max="10247" width="4.42578125" style="62" customWidth="1"/>
    <col min="10248" max="10248" width="16.42578125" style="62" bestFit="1" customWidth="1"/>
    <col min="10249" max="10249" width="11.28515625" style="62" customWidth="1"/>
    <col min="10250" max="10250" width="2.42578125" style="62" customWidth="1"/>
    <col min="10251" max="10251" width="7.140625" style="62" customWidth="1"/>
    <col min="10252" max="10252" width="16.42578125" style="62" bestFit="1" customWidth="1"/>
    <col min="10253" max="10253" width="8.5703125" style="62" customWidth="1"/>
    <col min="10254" max="10254" width="4.42578125" style="62" customWidth="1"/>
    <col min="10255" max="10255" width="2.140625" style="62" customWidth="1"/>
    <col min="10256" max="10256" width="16.42578125" style="62" bestFit="1" customWidth="1"/>
    <col min="10257" max="10257" width="5.42578125" style="62" customWidth="1"/>
    <col min="10258" max="10258" width="5.5703125" style="62" customWidth="1"/>
    <col min="10259" max="10259" width="3" style="62" customWidth="1"/>
    <col min="10260" max="10260" width="19.28515625" style="62" customWidth="1"/>
    <col min="10261" max="10261" width="5.85546875" style="62" customWidth="1"/>
    <col min="10262" max="10262" width="7.140625" style="62" customWidth="1"/>
    <col min="10263" max="10263" width="4.7109375" style="62" customWidth="1"/>
    <col min="10264" max="10264" width="16.42578125" style="62" bestFit="1" customWidth="1"/>
    <col min="10265" max="10265" width="8" style="62" customWidth="1"/>
    <col min="10266" max="10266" width="3.5703125" style="62" customWidth="1"/>
    <col min="10267" max="10267" width="6.140625" style="62" customWidth="1"/>
    <col min="10268" max="10268" width="16.42578125" style="62" bestFit="1" customWidth="1"/>
    <col min="10269" max="10269" width="10.140625" style="62" customWidth="1"/>
    <col min="10270" max="10270" width="2.85546875" style="62" customWidth="1"/>
    <col min="10271" max="10271" width="3.42578125" style="62" customWidth="1"/>
    <col min="10272" max="10272" width="16.42578125" style="62" bestFit="1" customWidth="1"/>
    <col min="10273" max="10273" width="2.7109375" style="62" customWidth="1"/>
    <col min="10274" max="10274" width="3.85546875" style="62" customWidth="1"/>
    <col min="10275" max="10275" width="5.28515625" style="62" customWidth="1"/>
    <col min="10276" max="10276" width="16.42578125" style="62" bestFit="1" customWidth="1"/>
    <col min="10277" max="10277" width="7.140625" style="62" customWidth="1"/>
    <col min="10278" max="10278" width="4.140625" style="62" customWidth="1"/>
    <col min="10279" max="10279" width="6.28515625" style="62" customWidth="1"/>
    <col min="10280" max="10280" width="16.42578125" style="62" bestFit="1" customWidth="1"/>
    <col min="10281" max="10281" width="7.42578125" style="62" customWidth="1"/>
    <col min="10282" max="10282" width="4.7109375" style="62" customWidth="1"/>
    <col min="10283" max="10283" width="5.42578125" style="62" customWidth="1"/>
    <col min="10284" max="10284" width="16.42578125" style="62" bestFit="1" customWidth="1"/>
    <col min="10285" max="10285" width="8.85546875" style="62" customWidth="1"/>
    <col min="10286" max="10286" width="2.140625" style="62" customWidth="1"/>
    <col min="10287" max="10287" width="7.5703125" style="62" customWidth="1"/>
    <col min="10288" max="10288" width="16.42578125" style="62" bestFit="1" customWidth="1"/>
    <col min="10289" max="10289" width="9.7109375" style="62" customWidth="1"/>
    <col min="10290" max="10290" width="4.140625" style="62" customWidth="1"/>
    <col min="10291" max="10291" width="2.140625" style="62" customWidth="1"/>
    <col min="10292" max="10292" width="16.42578125" style="62" bestFit="1" customWidth="1"/>
    <col min="10293" max="10293" width="6.85546875" style="62" customWidth="1"/>
    <col min="10294" max="10294" width="4.140625" style="62" customWidth="1"/>
    <col min="10295" max="10295" width="5.5703125" style="62" customWidth="1"/>
    <col min="10296" max="10296" width="16.42578125" style="62" bestFit="1" customWidth="1"/>
    <col min="10297" max="10297" width="8.5703125" style="62" customWidth="1"/>
    <col min="10298" max="10299" width="12.140625" style="62"/>
    <col min="10300" max="10300" width="7.42578125" style="62" customWidth="1"/>
    <col min="10301" max="10301" width="12.140625" style="62"/>
    <col min="10302" max="10302" width="1.5703125" style="62" customWidth="1"/>
    <col min="10303" max="10304" width="1" style="62" customWidth="1"/>
    <col min="10305" max="10305" width="0.85546875" style="62" customWidth="1"/>
    <col min="10306" max="10306" width="12.140625" style="62"/>
    <col min="10307" max="10310" width="1" style="62" customWidth="1"/>
    <col min="10311" max="10311" width="12.140625" style="62"/>
    <col min="10312" max="10312" width="0.85546875" style="62" customWidth="1"/>
    <col min="10313" max="10313" width="0.28515625" style="62" customWidth="1"/>
    <col min="10314" max="10314" width="1" style="62" customWidth="1"/>
    <col min="10315" max="10315" width="0.5703125" style="62" customWidth="1"/>
    <col min="10316" max="10316" width="12.140625" style="62"/>
    <col min="10317" max="10319" width="1" style="62" customWidth="1"/>
    <col min="10320" max="10320" width="1.140625" style="62" customWidth="1"/>
    <col min="10321" max="10321" width="9.42578125" style="62" customWidth="1"/>
    <col min="10322" max="10322" width="1.7109375" style="62" customWidth="1"/>
    <col min="10323" max="10323" width="0.5703125" style="62" customWidth="1"/>
    <col min="10324" max="10325" width="1.42578125" style="62" customWidth="1"/>
    <col min="10326" max="10326" width="8.5703125" style="62" customWidth="1"/>
    <col min="10327" max="10327" width="1.28515625" style="62" customWidth="1"/>
    <col min="10328" max="10328" width="1.42578125" style="62" customWidth="1"/>
    <col min="10329" max="10329" width="1.5703125" style="62" customWidth="1"/>
    <col min="10330" max="10330" width="1.7109375" style="62" customWidth="1"/>
    <col min="10331" max="10331" width="12.140625" style="62"/>
    <col min="10332" max="10333" width="1.28515625" style="62" customWidth="1"/>
    <col min="10334" max="10334" width="0.85546875" style="62" customWidth="1"/>
    <col min="10335" max="10335" width="1.42578125" style="62" customWidth="1"/>
    <col min="10336" max="10336" width="12.140625" style="62"/>
    <col min="10337" max="10337" width="1.28515625" style="62" customWidth="1"/>
    <col min="10338" max="10339" width="1.5703125" style="62" customWidth="1"/>
    <col min="10340" max="10340" width="1.28515625" style="62" customWidth="1"/>
    <col min="10341" max="10341" width="12.140625" style="62"/>
    <col min="10342" max="10343" width="0.85546875" style="62" customWidth="1"/>
    <col min="10344" max="10344" width="1" style="62" customWidth="1"/>
    <col min="10345" max="10345" width="1.28515625" style="62" customWidth="1"/>
    <col min="10346" max="10346" width="12.140625" style="62"/>
    <col min="10347" max="10347" width="1.28515625" style="62" customWidth="1"/>
    <col min="10348" max="10348" width="0.140625" style="62" customWidth="1"/>
    <col min="10349" max="10349" width="0.5703125" style="62" customWidth="1"/>
    <col min="10350" max="10350" width="1.140625" style="62" customWidth="1"/>
    <col min="10351" max="10351" width="12.140625" style="62"/>
    <col min="10352" max="10352" width="1" style="62" customWidth="1"/>
    <col min="10353" max="10353" width="1.140625" style="62" customWidth="1"/>
    <col min="10354" max="10354" width="0.85546875" style="62" customWidth="1"/>
    <col min="10355" max="10355" width="1" style="62" customWidth="1"/>
    <col min="10356" max="10356" width="12.140625" style="62"/>
    <col min="10357" max="10357" width="1" style="62" customWidth="1"/>
    <col min="10358" max="10358" width="0.85546875" style="62" customWidth="1"/>
    <col min="10359" max="10359" width="1.140625" style="62" customWidth="1"/>
    <col min="10360" max="10360" width="0.85546875" style="62" customWidth="1"/>
    <col min="10361" max="10361" width="12.140625" style="62"/>
    <col min="10362" max="10363" width="1" style="62" customWidth="1"/>
    <col min="10364" max="10364" width="0.5703125" style="62" customWidth="1"/>
    <col min="10365" max="10365" width="1.42578125" style="62" customWidth="1"/>
    <col min="10366" max="10445" width="12.140625" style="62"/>
    <col min="10446" max="10447" width="2.5703125" style="62" customWidth="1"/>
    <col min="10448" max="10496" width="12.140625" style="62"/>
    <col min="10497" max="10497" width="17.42578125" style="62" customWidth="1"/>
    <col min="10498" max="10498" width="10.42578125" style="62" customWidth="1"/>
    <col min="10499" max="10499" width="10.5703125" style="62" customWidth="1"/>
    <col min="10500" max="10500" width="24.140625" style="62" customWidth="1"/>
    <col min="10501" max="10501" width="4.85546875" style="62" customWidth="1"/>
    <col min="10502" max="10502" width="8.28515625" style="62" customWidth="1"/>
    <col min="10503" max="10503" width="4.42578125" style="62" customWidth="1"/>
    <col min="10504" max="10504" width="16.42578125" style="62" bestFit="1" customWidth="1"/>
    <col min="10505" max="10505" width="11.28515625" style="62" customWidth="1"/>
    <col min="10506" max="10506" width="2.42578125" style="62" customWidth="1"/>
    <col min="10507" max="10507" width="7.140625" style="62" customWidth="1"/>
    <col min="10508" max="10508" width="16.42578125" style="62" bestFit="1" customWidth="1"/>
    <col min="10509" max="10509" width="8.5703125" style="62" customWidth="1"/>
    <col min="10510" max="10510" width="4.42578125" style="62" customWidth="1"/>
    <col min="10511" max="10511" width="2.140625" style="62" customWidth="1"/>
    <col min="10512" max="10512" width="16.42578125" style="62" bestFit="1" customWidth="1"/>
    <col min="10513" max="10513" width="5.42578125" style="62" customWidth="1"/>
    <col min="10514" max="10514" width="5.5703125" style="62" customWidth="1"/>
    <col min="10515" max="10515" width="3" style="62" customWidth="1"/>
    <col min="10516" max="10516" width="19.28515625" style="62" customWidth="1"/>
    <col min="10517" max="10517" width="5.85546875" style="62" customWidth="1"/>
    <col min="10518" max="10518" width="7.140625" style="62" customWidth="1"/>
    <col min="10519" max="10519" width="4.7109375" style="62" customWidth="1"/>
    <col min="10520" max="10520" width="16.42578125" style="62" bestFit="1" customWidth="1"/>
    <col min="10521" max="10521" width="8" style="62" customWidth="1"/>
    <col min="10522" max="10522" width="3.5703125" style="62" customWidth="1"/>
    <col min="10523" max="10523" width="6.140625" style="62" customWidth="1"/>
    <col min="10524" max="10524" width="16.42578125" style="62" bestFit="1" customWidth="1"/>
    <col min="10525" max="10525" width="10.140625" style="62" customWidth="1"/>
    <col min="10526" max="10526" width="2.85546875" style="62" customWidth="1"/>
    <col min="10527" max="10527" width="3.42578125" style="62" customWidth="1"/>
    <col min="10528" max="10528" width="16.42578125" style="62" bestFit="1" customWidth="1"/>
    <col min="10529" max="10529" width="2.7109375" style="62" customWidth="1"/>
    <col min="10530" max="10530" width="3.85546875" style="62" customWidth="1"/>
    <col min="10531" max="10531" width="5.28515625" style="62" customWidth="1"/>
    <col min="10532" max="10532" width="16.42578125" style="62" bestFit="1" customWidth="1"/>
    <col min="10533" max="10533" width="7.140625" style="62" customWidth="1"/>
    <col min="10534" max="10534" width="4.140625" style="62" customWidth="1"/>
    <col min="10535" max="10535" width="6.28515625" style="62" customWidth="1"/>
    <col min="10536" max="10536" width="16.42578125" style="62" bestFit="1" customWidth="1"/>
    <col min="10537" max="10537" width="7.42578125" style="62" customWidth="1"/>
    <col min="10538" max="10538" width="4.7109375" style="62" customWidth="1"/>
    <col min="10539" max="10539" width="5.42578125" style="62" customWidth="1"/>
    <col min="10540" max="10540" width="16.42578125" style="62" bestFit="1" customWidth="1"/>
    <col min="10541" max="10541" width="8.85546875" style="62" customWidth="1"/>
    <col min="10542" max="10542" width="2.140625" style="62" customWidth="1"/>
    <col min="10543" max="10543" width="7.5703125" style="62" customWidth="1"/>
    <col min="10544" max="10544" width="16.42578125" style="62" bestFit="1" customWidth="1"/>
    <col min="10545" max="10545" width="9.7109375" style="62" customWidth="1"/>
    <col min="10546" max="10546" width="4.140625" style="62" customWidth="1"/>
    <col min="10547" max="10547" width="2.140625" style="62" customWidth="1"/>
    <col min="10548" max="10548" width="16.42578125" style="62" bestFit="1" customWidth="1"/>
    <col min="10549" max="10549" width="6.85546875" style="62" customWidth="1"/>
    <col min="10550" max="10550" width="4.140625" style="62" customWidth="1"/>
    <col min="10551" max="10551" width="5.5703125" style="62" customWidth="1"/>
    <col min="10552" max="10552" width="16.42578125" style="62" bestFit="1" customWidth="1"/>
    <col min="10553" max="10553" width="8.5703125" style="62" customWidth="1"/>
    <col min="10554" max="10555" width="12.140625" style="62"/>
    <col min="10556" max="10556" width="7.42578125" style="62" customWidth="1"/>
    <col min="10557" max="10557" width="12.140625" style="62"/>
    <col min="10558" max="10558" width="1.5703125" style="62" customWidth="1"/>
    <col min="10559" max="10560" width="1" style="62" customWidth="1"/>
    <col min="10561" max="10561" width="0.85546875" style="62" customWidth="1"/>
    <col min="10562" max="10562" width="12.140625" style="62"/>
    <col min="10563" max="10566" width="1" style="62" customWidth="1"/>
    <col min="10567" max="10567" width="12.140625" style="62"/>
    <col min="10568" max="10568" width="0.85546875" style="62" customWidth="1"/>
    <col min="10569" max="10569" width="0.28515625" style="62" customWidth="1"/>
    <col min="10570" max="10570" width="1" style="62" customWidth="1"/>
    <col min="10571" max="10571" width="0.5703125" style="62" customWidth="1"/>
    <col min="10572" max="10572" width="12.140625" style="62"/>
    <col min="10573" max="10575" width="1" style="62" customWidth="1"/>
    <col min="10576" max="10576" width="1.140625" style="62" customWidth="1"/>
    <col min="10577" max="10577" width="9.42578125" style="62" customWidth="1"/>
    <col min="10578" max="10578" width="1.7109375" style="62" customWidth="1"/>
    <col min="10579" max="10579" width="0.5703125" style="62" customWidth="1"/>
    <col min="10580" max="10581" width="1.42578125" style="62" customWidth="1"/>
    <col min="10582" max="10582" width="8.5703125" style="62" customWidth="1"/>
    <col min="10583" max="10583" width="1.28515625" style="62" customWidth="1"/>
    <col min="10584" max="10584" width="1.42578125" style="62" customWidth="1"/>
    <col min="10585" max="10585" width="1.5703125" style="62" customWidth="1"/>
    <col min="10586" max="10586" width="1.7109375" style="62" customWidth="1"/>
    <col min="10587" max="10587" width="12.140625" style="62"/>
    <col min="10588" max="10589" width="1.28515625" style="62" customWidth="1"/>
    <col min="10590" max="10590" width="0.85546875" style="62" customWidth="1"/>
    <col min="10591" max="10591" width="1.42578125" style="62" customWidth="1"/>
    <col min="10592" max="10592" width="12.140625" style="62"/>
    <col min="10593" max="10593" width="1.28515625" style="62" customWidth="1"/>
    <col min="10594" max="10595" width="1.5703125" style="62" customWidth="1"/>
    <col min="10596" max="10596" width="1.28515625" style="62" customWidth="1"/>
    <col min="10597" max="10597" width="12.140625" style="62"/>
    <col min="10598" max="10599" width="0.85546875" style="62" customWidth="1"/>
    <col min="10600" max="10600" width="1" style="62" customWidth="1"/>
    <col min="10601" max="10601" width="1.28515625" style="62" customWidth="1"/>
    <col min="10602" max="10602" width="12.140625" style="62"/>
    <col min="10603" max="10603" width="1.28515625" style="62" customWidth="1"/>
    <col min="10604" max="10604" width="0.140625" style="62" customWidth="1"/>
    <col min="10605" max="10605" width="0.5703125" style="62" customWidth="1"/>
    <col min="10606" max="10606" width="1.140625" style="62" customWidth="1"/>
    <col min="10607" max="10607" width="12.140625" style="62"/>
    <col min="10608" max="10608" width="1" style="62" customWidth="1"/>
    <col min="10609" max="10609" width="1.140625" style="62" customWidth="1"/>
    <col min="10610" max="10610" width="0.85546875" style="62" customWidth="1"/>
    <col min="10611" max="10611" width="1" style="62" customWidth="1"/>
    <col min="10612" max="10612" width="12.140625" style="62"/>
    <col min="10613" max="10613" width="1" style="62" customWidth="1"/>
    <col min="10614" max="10614" width="0.85546875" style="62" customWidth="1"/>
    <col min="10615" max="10615" width="1.140625" style="62" customWidth="1"/>
    <col min="10616" max="10616" width="0.85546875" style="62" customWidth="1"/>
    <col min="10617" max="10617" width="12.140625" style="62"/>
    <col min="10618" max="10619" width="1" style="62" customWidth="1"/>
    <col min="10620" max="10620" width="0.5703125" style="62" customWidth="1"/>
    <col min="10621" max="10621" width="1.42578125" style="62" customWidth="1"/>
    <col min="10622" max="10701" width="12.140625" style="62"/>
    <col min="10702" max="10703" width="2.5703125" style="62" customWidth="1"/>
    <col min="10704" max="10752" width="12.140625" style="62"/>
    <col min="10753" max="10753" width="17.42578125" style="62" customWidth="1"/>
    <col min="10754" max="10754" width="10.42578125" style="62" customWidth="1"/>
    <col min="10755" max="10755" width="10.5703125" style="62" customWidth="1"/>
    <col min="10756" max="10756" width="24.140625" style="62" customWidth="1"/>
    <col min="10757" max="10757" width="4.85546875" style="62" customWidth="1"/>
    <col min="10758" max="10758" width="8.28515625" style="62" customWidth="1"/>
    <col min="10759" max="10759" width="4.42578125" style="62" customWidth="1"/>
    <col min="10760" max="10760" width="16.42578125" style="62" bestFit="1" customWidth="1"/>
    <col min="10761" max="10761" width="11.28515625" style="62" customWidth="1"/>
    <col min="10762" max="10762" width="2.42578125" style="62" customWidth="1"/>
    <col min="10763" max="10763" width="7.140625" style="62" customWidth="1"/>
    <col min="10764" max="10764" width="16.42578125" style="62" bestFit="1" customWidth="1"/>
    <col min="10765" max="10765" width="8.5703125" style="62" customWidth="1"/>
    <col min="10766" max="10766" width="4.42578125" style="62" customWidth="1"/>
    <col min="10767" max="10767" width="2.140625" style="62" customWidth="1"/>
    <col min="10768" max="10768" width="16.42578125" style="62" bestFit="1" customWidth="1"/>
    <col min="10769" max="10769" width="5.42578125" style="62" customWidth="1"/>
    <col min="10770" max="10770" width="5.5703125" style="62" customWidth="1"/>
    <col min="10771" max="10771" width="3" style="62" customWidth="1"/>
    <col min="10772" max="10772" width="19.28515625" style="62" customWidth="1"/>
    <col min="10773" max="10773" width="5.85546875" style="62" customWidth="1"/>
    <col min="10774" max="10774" width="7.140625" style="62" customWidth="1"/>
    <col min="10775" max="10775" width="4.7109375" style="62" customWidth="1"/>
    <col min="10776" max="10776" width="16.42578125" style="62" bestFit="1" customWidth="1"/>
    <col min="10777" max="10777" width="8" style="62" customWidth="1"/>
    <col min="10778" max="10778" width="3.5703125" style="62" customWidth="1"/>
    <col min="10779" max="10779" width="6.140625" style="62" customWidth="1"/>
    <col min="10780" max="10780" width="16.42578125" style="62" bestFit="1" customWidth="1"/>
    <col min="10781" max="10781" width="10.140625" style="62" customWidth="1"/>
    <col min="10782" max="10782" width="2.85546875" style="62" customWidth="1"/>
    <col min="10783" max="10783" width="3.42578125" style="62" customWidth="1"/>
    <col min="10784" max="10784" width="16.42578125" style="62" bestFit="1" customWidth="1"/>
    <col min="10785" max="10785" width="2.7109375" style="62" customWidth="1"/>
    <col min="10786" max="10786" width="3.85546875" style="62" customWidth="1"/>
    <col min="10787" max="10787" width="5.28515625" style="62" customWidth="1"/>
    <col min="10788" max="10788" width="16.42578125" style="62" bestFit="1" customWidth="1"/>
    <col min="10789" max="10789" width="7.140625" style="62" customWidth="1"/>
    <col min="10790" max="10790" width="4.140625" style="62" customWidth="1"/>
    <col min="10791" max="10791" width="6.28515625" style="62" customWidth="1"/>
    <col min="10792" max="10792" width="16.42578125" style="62" bestFit="1" customWidth="1"/>
    <col min="10793" max="10793" width="7.42578125" style="62" customWidth="1"/>
    <col min="10794" max="10794" width="4.7109375" style="62" customWidth="1"/>
    <col min="10795" max="10795" width="5.42578125" style="62" customWidth="1"/>
    <col min="10796" max="10796" width="16.42578125" style="62" bestFit="1" customWidth="1"/>
    <col min="10797" max="10797" width="8.85546875" style="62" customWidth="1"/>
    <col min="10798" max="10798" width="2.140625" style="62" customWidth="1"/>
    <col min="10799" max="10799" width="7.5703125" style="62" customWidth="1"/>
    <col min="10800" max="10800" width="16.42578125" style="62" bestFit="1" customWidth="1"/>
    <col min="10801" max="10801" width="9.7109375" style="62" customWidth="1"/>
    <col min="10802" max="10802" width="4.140625" style="62" customWidth="1"/>
    <col min="10803" max="10803" width="2.140625" style="62" customWidth="1"/>
    <col min="10804" max="10804" width="16.42578125" style="62" bestFit="1" customWidth="1"/>
    <col min="10805" max="10805" width="6.85546875" style="62" customWidth="1"/>
    <col min="10806" max="10806" width="4.140625" style="62" customWidth="1"/>
    <col min="10807" max="10807" width="5.5703125" style="62" customWidth="1"/>
    <col min="10808" max="10808" width="16.42578125" style="62" bestFit="1" customWidth="1"/>
    <col min="10809" max="10809" width="8.5703125" style="62" customWidth="1"/>
    <col min="10810" max="10811" width="12.140625" style="62"/>
    <col min="10812" max="10812" width="7.42578125" style="62" customWidth="1"/>
    <col min="10813" max="10813" width="12.140625" style="62"/>
    <col min="10814" max="10814" width="1.5703125" style="62" customWidth="1"/>
    <col min="10815" max="10816" width="1" style="62" customWidth="1"/>
    <col min="10817" max="10817" width="0.85546875" style="62" customWidth="1"/>
    <col min="10818" max="10818" width="12.140625" style="62"/>
    <col min="10819" max="10822" width="1" style="62" customWidth="1"/>
    <col min="10823" max="10823" width="12.140625" style="62"/>
    <col min="10824" max="10824" width="0.85546875" style="62" customWidth="1"/>
    <col min="10825" max="10825" width="0.28515625" style="62" customWidth="1"/>
    <col min="10826" max="10826" width="1" style="62" customWidth="1"/>
    <col min="10827" max="10827" width="0.5703125" style="62" customWidth="1"/>
    <col min="10828" max="10828" width="12.140625" style="62"/>
    <col min="10829" max="10831" width="1" style="62" customWidth="1"/>
    <col min="10832" max="10832" width="1.140625" style="62" customWidth="1"/>
    <col min="10833" max="10833" width="9.42578125" style="62" customWidth="1"/>
    <col min="10834" max="10834" width="1.7109375" style="62" customWidth="1"/>
    <col min="10835" max="10835" width="0.5703125" style="62" customWidth="1"/>
    <col min="10836" max="10837" width="1.42578125" style="62" customWidth="1"/>
    <col min="10838" max="10838" width="8.5703125" style="62" customWidth="1"/>
    <col min="10839" max="10839" width="1.28515625" style="62" customWidth="1"/>
    <col min="10840" max="10840" width="1.42578125" style="62" customWidth="1"/>
    <col min="10841" max="10841" width="1.5703125" style="62" customWidth="1"/>
    <col min="10842" max="10842" width="1.7109375" style="62" customWidth="1"/>
    <col min="10843" max="10843" width="12.140625" style="62"/>
    <col min="10844" max="10845" width="1.28515625" style="62" customWidth="1"/>
    <col min="10846" max="10846" width="0.85546875" style="62" customWidth="1"/>
    <col min="10847" max="10847" width="1.42578125" style="62" customWidth="1"/>
    <col min="10848" max="10848" width="12.140625" style="62"/>
    <col min="10849" max="10849" width="1.28515625" style="62" customWidth="1"/>
    <col min="10850" max="10851" width="1.5703125" style="62" customWidth="1"/>
    <col min="10852" max="10852" width="1.28515625" style="62" customWidth="1"/>
    <col min="10853" max="10853" width="12.140625" style="62"/>
    <col min="10854" max="10855" width="0.85546875" style="62" customWidth="1"/>
    <col min="10856" max="10856" width="1" style="62" customWidth="1"/>
    <col min="10857" max="10857" width="1.28515625" style="62" customWidth="1"/>
    <col min="10858" max="10858" width="12.140625" style="62"/>
    <col min="10859" max="10859" width="1.28515625" style="62" customWidth="1"/>
    <col min="10860" max="10860" width="0.140625" style="62" customWidth="1"/>
    <col min="10861" max="10861" width="0.5703125" style="62" customWidth="1"/>
    <col min="10862" max="10862" width="1.140625" style="62" customWidth="1"/>
    <col min="10863" max="10863" width="12.140625" style="62"/>
    <col min="10864" max="10864" width="1" style="62" customWidth="1"/>
    <col min="10865" max="10865" width="1.140625" style="62" customWidth="1"/>
    <col min="10866" max="10866" width="0.85546875" style="62" customWidth="1"/>
    <col min="10867" max="10867" width="1" style="62" customWidth="1"/>
    <col min="10868" max="10868" width="12.140625" style="62"/>
    <col min="10869" max="10869" width="1" style="62" customWidth="1"/>
    <col min="10870" max="10870" width="0.85546875" style="62" customWidth="1"/>
    <col min="10871" max="10871" width="1.140625" style="62" customWidth="1"/>
    <col min="10872" max="10872" width="0.85546875" style="62" customWidth="1"/>
    <col min="10873" max="10873" width="12.140625" style="62"/>
    <col min="10874" max="10875" width="1" style="62" customWidth="1"/>
    <col min="10876" max="10876" width="0.5703125" style="62" customWidth="1"/>
    <col min="10877" max="10877" width="1.42578125" style="62" customWidth="1"/>
    <col min="10878" max="10957" width="12.140625" style="62"/>
    <col min="10958" max="10959" width="2.5703125" style="62" customWidth="1"/>
    <col min="10960" max="11008" width="12.140625" style="62"/>
    <col min="11009" max="11009" width="17.42578125" style="62" customWidth="1"/>
    <col min="11010" max="11010" width="10.42578125" style="62" customWidth="1"/>
    <col min="11011" max="11011" width="10.5703125" style="62" customWidth="1"/>
    <col min="11012" max="11012" width="24.140625" style="62" customWidth="1"/>
    <col min="11013" max="11013" width="4.85546875" style="62" customWidth="1"/>
    <col min="11014" max="11014" width="8.28515625" style="62" customWidth="1"/>
    <col min="11015" max="11015" width="4.42578125" style="62" customWidth="1"/>
    <col min="11016" max="11016" width="16.42578125" style="62" bestFit="1" customWidth="1"/>
    <col min="11017" max="11017" width="11.28515625" style="62" customWidth="1"/>
    <col min="11018" max="11018" width="2.42578125" style="62" customWidth="1"/>
    <col min="11019" max="11019" width="7.140625" style="62" customWidth="1"/>
    <col min="11020" max="11020" width="16.42578125" style="62" bestFit="1" customWidth="1"/>
    <col min="11021" max="11021" width="8.5703125" style="62" customWidth="1"/>
    <col min="11022" max="11022" width="4.42578125" style="62" customWidth="1"/>
    <col min="11023" max="11023" width="2.140625" style="62" customWidth="1"/>
    <col min="11024" max="11024" width="16.42578125" style="62" bestFit="1" customWidth="1"/>
    <col min="11025" max="11025" width="5.42578125" style="62" customWidth="1"/>
    <col min="11026" max="11026" width="5.5703125" style="62" customWidth="1"/>
    <col min="11027" max="11027" width="3" style="62" customWidth="1"/>
    <col min="11028" max="11028" width="19.28515625" style="62" customWidth="1"/>
    <col min="11029" max="11029" width="5.85546875" style="62" customWidth="1"/>
    <col min="11030" max="11030" width="7.140625" style="62" customWidth="1"/>
    <col min="11031" max="11031" width="4.7109375" style="62" customWidth="1"/>
    <col min="11032" max="11032" width="16.42578125" style="62" bestFit="1" customWidth="1"/>
    <col min="11033" max="11033" width="8" style="62" customWidth="1"/>
    <col min="11034" max="11034" width="3.5703125" style="62" customWidth="1"/>
    <col min="11035" max="11035" width="6.140625" style="62" customWidth="1"/>
    <col min="11036" max="11036" width="16.42578125" style="62" bestFit="1" customWidth="1"/>
    <col min="11037" max="11037" width="10.140625" style="62" customWidth="1"/>
    <col min="11038" max="11038" width="2.85546875" style="62" customWidth="1"/>
    <col min="11039" max="11039" width="3.42578125" style="62" customWidth="1"/>
    <col min="11040" max="11040" width="16.42578125" style="62" bestFit="1" customWidth="1"/>
    <col min="11041" max="11041" width="2.7109375" style="62" customWidth="1"/>
    <col min="11042" max="11042" width="3.85546875" style="62" customWidth="1"/>
    <col min="11043" max="11043" width="5.28515625" style="62" customWidth="1"/>
    <col min="11044" max="11044" width="16.42578125" style="62" bestFit="1" customWidth="1"/>
    <col min="11045" max="11045" width="7.140625" style="62" customWidth="1"/>
    <col min="11046" max="11046" width="4.140625" style="62" customWidth="1"/>
    <col min="11047" max="11047" width="6.28515625" style="62" customWidth="1"/>
    <col min="11048" max="11048" width="16.42578125" style="62" bestFit="1" customWidth="1"/>
    <col min="11049" max="11049" width="7.42578125" style="62" customWidth="1"/>
    <col min="11050" max="11050" width="4.7109375" style="62" customWidth="1"/>
    <col min="11051" max="11051" width="5.42578125" style="62" customWidth="1"/>
    <col min="11052" max="11052" width="16.42578125" style="62" bestFit="1" customWidth="1"/>
    <col min="11053" max="11053" width="8.85546875" style="62" customWidth="1"/>
    <col min="11054" max="11054" width="2.140625" style="62" customWidth="1"/>
    <col min="11055" max="11055" width="7.5703125" style="62" customWidth="1"/>
    <col min="11056" max="11056" width="16.42578125" style="62" bestFit="1" customWidth="1"/>
    <col min="11057" max="11057" width="9.7109375" style="62" customWidth="1"/>
    <col min="11058" max="11058" width="4.140625" style="62" customWidth="1"/>
    <col min="11059" max="11059" width="2.140625" style="62" customWidth="1"/>
    <col min="11060" max="11060" width="16.42578125" style="62" bestFit="1" customWidth="1"/>
    <col min="11061" max="11061" width="6.85546875" style="62" customWidth="1"/>
    <col min="11062" max="11062" width="4.140625" style="62" customWidth="1"/>
    <col min="11063" max="11063" width="5.5703125" style="62" customWidth="1"/>
    <col min="11064" max="11064" width="16.42578125" style="62" bestFit="1" customWidth="1"/>
    <col min="11065" max="11065" width="8.5703125" style="62" customWidth="1"/>
    <col min="11066" max="11067" width="12.140625" style="62"/>
    <col min="11068" max="11068" width="7.42578125" style="62" customWidth="1"/>
    <col min="11069" max="11069" width="12.140625" style="62"/>
    <col min="11070" max="11070" width="1.5703125" style="62" customWidth="1"/>
    <col min="11071" max="11072" width="1" style="62" customWidth="1"/>
    <col min="11073" max="11073" width="0.85546875" style="62" customWidth="1"/>
    <col min="11074" max="11074" width="12.140625" style="62"/>
    <col min="11075" max="11078" width="1" style="62" customWidth="1"/>
    <col min="11079" max="11079" width="12.140625" style="62"/>
    <col min="11080" max="11080" width="0.85546875" style="62" customWidth="1"/>
    <col min="11081" max="11081" width="0.28515625" style="62" customWidth="1"/>
    <col min="11082" max="11082" width="1" style="62" customWidth="1"/>
    <col min="11083" max="11083" width="0.5703125" style="62" customWidth="1"/>
    <col min="11084" max="11084" width="12.140625" style="62"/>
    <col min="11085" max="11087" width="1" style="62" customWidth="1"/>
    <col min="11088" max="11088" width="1.140625" style="62" customWidth="1"/>
    <col min="11089" max="11089" width="9.42578125" style="62" customWidth="1"/>
    <col min="11090" max="11090" width="1.7109375" style="62" customWidth="1"/>
    <col min="11091" max="11091" width="0.5703125" style="62" customWidth="1"/>
    <col min="11092" max="11093" width="1.42578125" style="62" customWidth="1"/>
    <col min="11094" max="11094" width="8.5703125" style="62" customWidth="1"/>
    <col min="11095" max="11095" width="1.28515625" style="62" customWidth="1"/>
    <col min="11096" max="11096" width="1.42578125" style="62" customWidth="1"/>
    <col min="11097" max="11097" width="1.5703125" style="62" customWidth="1"/>
    <col min="11098" max="11098" width="1.7109375" style="62" customWidth="1"/>
    <col min="11099" max="11099" width="12.140625" style="62"/>
    <col min="11100" max="11101" width="1.28515625" style="62" customWidth="1"/>
    <col min="11102" max="11102" width="0.85546875" style="62" customWidth="1"/>
    <col min="11103" max="11103" width="1.42578125" style="62" customWidth="1"/>
    <col min="11104" max="11104" width="12.140625" style="62"/>
    <col min="11105" max="11105" width="1.28515625" style="62" customWidth="1"/>
    <col min="11106" max="11107" width="1.5703125" style="62" customWidth="1"/>
    <col min="11108" max="11108" width="1.28515625" style="62" customWidth="1"/>
    <col min="11109" max="11109" width="12.140625" style="62"/>
    <col min="11110" max="11111" width="0.85546875" style="62" customWidth="1"/>
    <col min="11112" max="11112" width="1" style="62" customWidth="1"/>
    <col min="11113" max="11113" width="1.28515625" style="62" customWidth="1"/>
    <col min="11114" max="11114" width="12.140625" style="62"/>
    <col min="11115" max="11115" width="1.28515625" style="62" customWidth="1"/>
    <col min="11116" max="11116" width="0.140625" style="62" customWidth="1"/>
    <col min="11117" max="11117" width="0.5703125" style="62" customWidth="1"/>
    <col min="11118" max="11118" width="1.140625" style="62" customWidth="1"/>
    <col min="11119" max="11119" width="12.140625" style="62"/>
    <col min="11120" max="11120" width="1" style="62" customWidth="1"/>
    <col min="11121" max="11121" width="1.140625" style="62" customWidth="1"/>
    <col min="11122" max="11122" width="0.85546875" style="62" customWidth="1"/>
    <col min="11123" max="11123" width="1" style="62" customWidth="1"/>
    <col min="11124" max="11124" width="12.140625" style="62"/>
    <col min="11125" max="11125" width="1" style="62" customWidth="1"/>
    <col min="11126" max="11126" width="0.85546875" style="62" customWidth="1"/>
    <col min="11127" max="11127" width="1.140625" style="62" customWidth="1"/>
    <col min="11128" max="11128" width="0.85546875" style="62" customWidth="1"/>
    <col min="11129" max="11129" width="12.140625" style="62"/>
    <col min="11130" max="11131" width="1" style="62" customWidth="1"/>
    <col min="11132" max="11132" width="0.5703125" style="62" customWidth="1"/>
    <col min="11133" max="11133" width="1.42578125" style="62" customWidth="1"/>
    <col min="11134" max="11213" width="12.140625" style="62"/>
    <col min="11214" max="11215" width="2.5703125" style="62" customWidth="1"/>
    <col min="11216" max="11264" width="12.140625" style="62"/>
    <col min="11265" max="11265" width="17.42578125" style="62" customWidth="1"/>
    <col min="11266" max="11266" width="10.42578125" style="62" customWidth="1"/>
    <col min="11267" max="11267" width="10.5703125" style="62" customWidth="1"/>
    <col min="11268" max="11268" width="24.140625" style="62" customWidth="1"/>
    <col min="11269" max="11269" width="4.85546875" style="62" customWidth="1"/>
    <col min="11270" max="11270" width="8.28515625" style="62" customWidth="1"/>
    <col min="11271" max="11271" width="4.42578125" style="62" customWidth="1"/>
    <col min="11272" max="11272" width="16.42578125" style="62" bestFit="1" customWidth="1"/>
    <col min="11273" max="11273" width="11.28515625" style="62" customWidth="1"/>
    <col min="11274" max="11274" width="2.42578125" style="62" customWidth="1"/>
    <col min="11275" max="11275" width="7.140625" style="62" customWidth="1"/>
    <col min="11276" max="11276" width="16.42578125" style="62" bestFit="1" customWidth="1"/>
    <col min="11277" max="11277" width="8.5703125" style="62" customWidth="1"/>
    <col min="11278" max="11278" width="4.42578125" style="62" customWidth="1"/>
    <col min="11279" max="11279" width="2.140625" style="62" customWidth="1"/>
    <col min="11280" max="11280" width="16.42578125" style="62" bestFit="1" customWidth="1"/>
    <col min="11281" max="11281" width="5.42578125" style="62" customWidth="1"/>
    <col min="11282" max="11282" width="5.5703125" style="62" customWidth="1"/>
    <col min="11283" max="11283" width="3" style="62" customWidth="1"/>
    <col min="11284" max="11284" width="19.28515625" style="62" customWidth="1"/>
    <col min="11285" max="11285" width="5.85546875" style="62" customWidth="1"/>
    <col min="11286" max="11286" width="7.140625" style="62" customWidth="1"/>
    <col min="11287" max="11287" width="4.7109375" style="62" customWidth="1"/>
    <col min="11288" max="11288" width="16.42578125" style="62" bestFit="1" customWidth="1"/>
    <col min="11289" max="11289" width="8" style="62" customWidth="1"/>
    <col min="11290" max="11290" width="3.5703125" style="62" customWidth="1"/>
    <col min="11291" max="11291" width="6.140625" style="62" customWidth="1"/>
    <col min="11292" max="11292" width="16.42578125" style="62" bestFit="1" customWidth="1"/>
    <col min="11293" max="11293" width="10.140625" style="62" customWidth="1"/>
    <col min="11294" max="11294" width="2.85546875" style="62" customWidth="1"/>
    <col min="11295" max="11295" width="3.42578125" style="62" customWidth="1"/>
    <col min="11296" max="11296" width="16.42578125" style="62" bestFit="1" customWidth="1"/>
    <col min="11297" max="11297" width="2.7109375" style="62" customWidth="1"/>
    <col min="11298" max="11298" width="3.85546875" style="62" customWidth="1"/>
    <col min="11299" max="11299" width="5.28515625" style="62" customWidth="1"/>
    <col min="11300" max="11300" width="16.42578125" style="62" bestFit="1" customWidth="1"/>
    <col min="11301" max="11301" width="7.140625" style="62" customWidth="1"/>
    <col min="11302" max="11302" width="4.140625" style="62" customWidth="1"/>
    <col min="11303" max="11303" width="6.28515625" style="62" customWidth="1"/>
    <col min="11304" max="11304" width="16.42578125" style="62" bestFit="1" customWidth="1"/>
    <col min="11305" max="11305" width="7.42578125" style="62" customWidth="1"/>
    <col min="11306" max="11306" width="4.7109375" style="62" customWidth="1"/>
    <col min="11307" max="11307" width="5.42578125" style="62" customWidth="1"/>
    <col min="11308" max="11308" width="16.42578125" style="62" bestFit="1" customWidth="1"/>
    <col min="11309" max="11309" width="8.85546875" style="62" customWidth="1"/>
    <col min="11310" max="11310" width="2.140625" style="62" customWidth="1"/>
    <col min="11311" max="11311" width="7.5703125" style="62" customWidth="1"/>
    <col min="11312" max="11312" width="16.42578125" style="62" bestFit="1" customWidth="1"/>
    <col min="11313" max="11313" width="9.7109375" style="62" customWidth="1"/>
    <col min="11314" max="11314" width="4.140625" style="62" customWidth="1"/>
    <col min="11315" max="11315" width="2.140625" style="62" customWidth="1"/>
    <col min="11316" max="11316" width="16.42578125" style="62" bestFit="1" customWidth="1"/>
    <col min="11317" max="11317" width="6.85546875" style="62" customWidth="1"/>
    <col min="11318" max="11318" width="4.140625" style="62" customWidth="1"/>
    <col min="11319" max="11319" width="5.5703125" style="62" customWidth="1"/>
    <col min="11320" max="11320" width="16.42578125" style="62" bestFit="1" customWidth="1"/>
    <col min="11321" max="11321" width="8.5703125" style="62" customWidth="1"/>
    <col min="11322" max="11323" width="12.140625" style="62"/>
    <col min="11324" max="11324" width="7.42578125" style="62" customWidth="1"/>
    <col min="11325" max="11325" width="12.140625" style="62"/>
    <col min="11326" max="11326" width="1.5703125" style="62" customWidth="1"/>
    <col min="11327" max="11328" width="1" style="62" customWidth="1"/>
    <col min="11329" max="11329" width="0.85546875" style="62" customWidth="1"/>
    <col min="11330" max="11330" width="12.140625" style="62"/>
    <col min="11331" max="11334" width="1" style="62" customWidth="1"/>
    <col min="11335" max="11335" width="12.140625" style="62"/>
    <col min="11336" max="11336" width="0.85546875" style="62" customWidth="1"/>
    <col min="11337" max="11337" width="0.28515625" style="62" customWidth="1"/>
    <col min="11338" max="11338" width="1" style="62" customWidth="1"/>
    <col min="11339" max="11339" width="0.5703125" style="62" customWidth="1"/>
    <col min="11340" max="11340" width="12.140625" style="62"/>
    <col min="11341" max="11343" width="1" style="62" customWidth="1"/>
    <col min="11344" max="11344" width="1.140625" style="62" customWidth="1"/>
    <col min="11345" max="11345" width="9.42578125" style="62" customWidth="1"/>
    <col min="11346" max="11346" width="1.7109375" style="62" customWidth="1"/>
    <col min="11347" max="11347" width="0.5703125" style="62" customWidth="1"/>
    <col min="11348" max="11349" width="1.42578125" style="62" customWidth="1"/>
    <col min="11350" max="11350" width="8.5703125" style="62" customWidth="1"/>
    <col min="11351" max="11351" width="1.28515625" style="62" customWidth="1"/>
    <col min="11352" max="11352" width="1.42578125" style="62" customWidth="1"/>
    <col min="11353" max="11353" width="1.5703125" style="62" customWidth="1"/>
    <col min="11354" max="11354" width="1.7109375" style="62" customWidth="1"/>
    <col min="11355" max="11355" width="12.140625" style="62"/>
    <col min="11356" max="11357" width="1.28515625" style="62" customWidth="1"/>
    <col min="11358" max="11358" width="0.85546875" style="62" customWidth="1"/>
    <col min="11359" max="11359" width="1.42578125" style="62" customWidth="1"/>
    <col min="11360" max="11360" width="12.140625" style="62"/>
    <col min="11361" max="11361" width="1.28515625" style="62" customWidth="1"/>
    <col min="11362" max="11363" width="1.5703125" style="62" customWidth="1"/>
    <col min="11364" max="11364" width="1.28515625" style="62" customWidth="1"/>
    <col min="11365" max="11365" width="12.140625" style="62"/>
    <col min="11366" max="11367" width="0.85546875" style="62" customWidth="1"/>
    <col min="11368" max="11368" width="1" style="62" customWidth="1"/>
    <col min="11369" max="11369" width="1.28515625" style="62" customWidth="1"/>
    <col min="11370" max="11370" width="12.140625" style="62"/>
    <col min="11371" max="11371" width="1.28515625" style="62" customWidth="1"/>
    <col min="11372" max="11372" width="0.140625" style="62" customWidth="1"/>
    <col min="11373" max="11373" width="0.5703125" style="62" customWidth="1"/>
    <col min="11374" max="11374" width="1.140625" style="62" customWidth="1"/>
    <col min="11375" max="11375" width="12.140625" style="62"/>
    <col min="11376" max="11376" width="1" style="62" customWidth="1"/>
    <col min="11377" max="11377" width="1.140625" style="62" customWidth="1"/>
    <col min="11378" max="11378" width="0.85546875" style="62" customWidth="1"/>
    <col min="11379" max="11379" width="1" style="62" customWidth="1"/>
    <col min="11380" max="11380" width="12.140625" style="62"/>
    <col min="11381" max="11381" width="1" style="62" customWidth="1"/>
    <col min="11382" max="11382" width="0.85546875" style="62" customWidth="1"/>
    <col min="11383" max="11383" width="1.140625" style="62" customWidth="1"/>
    <col min="11384" max="11384" width="0.85546875" style="62" customWidth="1"/>
    <col min="11385" max="11385" width="12.140625" style="62"/>
    <col min="11386" max="11387" width="1" style="62" customWidth="1"/>
    <col min="11388" max="11388" width="0.5703125" style="62" customWidth="1"/>
    <col min="11389" max="11389" width="1.42578125" style="62" customWidth="1"/>
    <col min="11390" max="11469" width="12.140625" style="62"/>
    <col min="11470" max="11471" width="2.5703125" style="62" customWidth="1"/>
    <col min="11472" max="11520" width="12.140625" style="62"/>
    <col min="11521" max="11521" width="17.42578125" style="62" customWidth="1"/>
    <col min="11522" max="11522" width="10.42578125" style="62" customWidth="1"/>
    <col min="11523" max="11523" width="10.5703125" style="62" customWidth="1"/>
    <col min="11524" max="11524" width="24.140625" style="62" customWidth="1"/>
    <col min="11525" max="11525" width="4.85546875" style="62" customWidth="1"/>
    <col min="11526" max="11526" width="8.28515625" style="62" customWidth="1"/>
    <col min="11527" max="11527" width="4.42578125" style="62" customWidth="1"/>
    <col min="11528" max="11528" width="16.42578125" style="62" bestFit="1" customWidth="1"/>
    <col min="11529" max="11529" width="11.28515625" style="62" customWidth="1"/>
    <col min="11530" max="11530" width="2.42578125" style="62" customWidth="1"/>
    <col min="11531" max="11531" width="7.140625" style="62" customWidth="1"/>
    <col min="11532" max="11532" width="16.42578125" style="62" bestFit="1" customWidth="1"/>
    <col min="11533" max="11533" width="8.5703125" style="62" customWidth="1"/>
    <col min="11534" max="11534" width="4.42578125" style="62" customWidth="1"/>
    <col min="11535" max="11535" width="2.140625" style="62" customWidth="1"/>
    <col min="11536" max="11536" width="16.42578125" style="62" bestFit="1" customWidth="1"/>
    <col min="11537" max="11537" width="5.42578125" style="62" customWidth="1"/>
    <col min="11538" max="11538" width="5.5703125" style="62" customWidth="1"/>
    <col min="11539" max="11539" width="3" style="62" customWidth="1"/>
    <col min="11540" max="11540" width="19.28515625" style="62" customWidth="1"/>
    <col min="11541" max="11541" width="5.85546875" style="62" customWidth="1"/>
    <col min="11542" max="11542" width="7.140625" style="62" customWidth="1"/>
    <col min="11543" max="11543" width="4.7109375" style="62" customWidth="1"/>
    <col min="11544" max="11544" width="16.42578125" style="62" bestFit="1" customWidth="1"/>
    <col min="11545" max="11545" width="8" style="62" customWidth="1"/>
    <col min="11546" max="11546" width="3.5703125" style="62" customWidth="1"/>
    <col min="11547" max="11547" width="6.140625" style="62" customWidth="1"/>
    <col min="11548" max="11548" width="16.42578125" style="62" bestFit="1" customWidth="1"/>
    <col min="11549" max="11549" width="10.140625" style="62" customWidth="1"/>
    <col min="11550" max="11550" width="2.85546875" style="62" customWidth="1"/>
    <col min="11551" max="11551" width="3.42578125" style="62" customWidth="1"/>
    <col min="11552" max="11552" width="16.42578125" style="62" bestFit="1" customWidth="1"/>
    <col min="11553" max="11553" width="2.7109375" style="62" customWidth="1"/>
    <col min="11554" max="11554" width="3.85546875" style="62" customWidth="1"/>
    <col min="11555" max="11555" width="5.28515625" style="62" customWidth="1"/>
    <col min="11556" max="11556" width="16.42578125" style="62" bestFit="1" customWidth="1"/>
    <col min="11557" max="11557" width="7.140625" style="62" customWidth="1"/>
    <col min="11558" max="11558" width="4.140625" style="62" customWidth="1"/>
    <col min="11559" max="11559" width="6.28515625" style="62" customWidth="1"/>
    <col min="11560" max="11560" width="16.42578125" style="62" bestFit="1" customWidth="1"/>
    <col min="11561" max="11561" width="7.42578125" style="62" customWidth="1"/>
    <col min="11562" max="11562" width="4.7109375" style="62" customWidth="1"/>
    <col min="11563" max="11563" width="5.42578125" style="62" customWidth="1"/>
    <col min="11564" max="11564" width="16.42578125" style="62" bestFit="1" customWidth="1"/>
    <col min="11565" max="11565" width="8.85546875" style="62" customWidth="1"/>
    <col min="11566" max="11566" width="2.140625" style="62" customWidth="1"/>
    <col min="11567" max="11567" width="7.5703125" style="62" customWidth="1"/>
    <col min="11568" max="11568" width="16.42578125" style="62" bestFit="1" customWidth="1"/>
    <col min="11569" max="11569" width="9.7109375" style="62" customWidth="1"/>
    <col min="11570" max="11570" width="4.140625" style="62" customWidth="1"/>
    <col min="11571" max="11571" width="2.140625" style="62" customWidth="1"/>
    <col min="11572" max="11572" width="16.42578125" style="62" bestFit="1" customWidth="1"/>
    <col min="11573" max="11573" width="6.85546875" style="62" customWidth="1"/>
    <col min="11574" max="11574" width="4.140625" style="62" customWidth="1"/>
    <col min="11575" max="11575" width="5.5703125" style="62" customWidth="1"/>
    <col min="11576" max="11576" width="16.42578125" style="62" bestFit="1" customWidth="1"/>
    <col min="11577" max="11577" width="8.5703125" style="62" customWidth="1"/>
    <col min="11578" max="11579" width="12.140625" style="62"/>
    <col min="11580" max="11580" width="7.42578125" style="62" customWidth="1"/>
    <col min="11581" max="11581" width="12.140625" style="62"/>
    <col min="11582" max="11582" width="1.5703125" style="62" customWidth="1"/>
    <col min="11583" max="11584" width="1" style="62" customWidth="1"/>
    <col min="11585" max="11585" width="0.85546875" style="62" customWidth="1"/>
    <col min="11586" max="11586" width="12.140625" style="62"/>
    <col min="11587" max="11590" width="1" style="62" customWidth="1"/>
    <col min="11591" max="11591" width="12.140625" style="62"/>
    <col min="11592" max="11592" width="0.85546875" style="62" customWidth="1"/>
    <col min="11593" max="11593" width="0.28515625" style="62" customWidth="1"/>
    <col min="11594" max="11594" width="1" style="62" customWidth="1"/>
    <col min="11595" max="11595" width="0.5703125" style="62" customWidth="1"/>
    <col min="11596" max="11596" width="12.140625" style="62"/>
    <col min="11597" max="11599" width="1" style="62" customWidth="1"/>
    <col min="11600" max="11600" width="1.140625" style="62" customWidth="1"/>
    <col min="11601" max="11601" width="9.42578125" style="62" customWidth="1"/>
    <col min="11602" max="11602" width="1.7109375" style="62" customWidth="1"/>
    <col min="11603" max="11603" width="0.5703125" style="62" customWidth="1"/>
    <col min="11604" max="11605" width="1.42578125" style="62" customWidth="1"/>
    <col min="11606" max="11606" width="8.5703125" style="62" customWidth="1"/>
    <col min="11607" max="11607" width="1.28515625" style="62" customWidth="1"/>
    <col min="11608" max="11608" width="1.42578125" style="62" customWidth="1"/>
    <col min="11609" max="11609" width="1.5703125" style="62" customWidth="1"/>
    <col min="11610" max="11610" width="1.7109375" style="62" customWidth="1"/>
    <col min="11611" max="11611" width="12.140625" style="62"/>
    <col min="11612" max="11613" width="1.28515625" style="62" customWidth="1"/>
    <col min="11614" max="11614" width="0.85546875" style="62" customWidth="1"/>
    <col min="11615" max="11615" width="1.42578125" style="62" customWidth="1"/>
    <col min="11616" max="11616" width="12.140625" style="62"/>
    <col min="11617" max="11617" width="1.28515625" style="62" customWidth="1"/>
    <col min="11618" max="11619" width="1.5703125" style="62" customWidth="1"/>
    <col min="11620" max="11620" width="1.28515625" style="62" customWidth="1"/>
    <col min="11621" max="11621" width="12.140625" style="62"/>
    <col min="11622" max="11623" width="0.85546875" style="62" customWidth="1"/>
    <col min="11624" max="11624" width="1" style="62" customWidth="1"/>
    <col min="11625" max="11625" width="1.28515625" style="62" customWidth="1"/>
    <col min="11626" max="11626" width="12.140625" style="62"/>
    <col min="11627" max="11627" width="1.28515625" style="62" customWidth="1"/>
    <col min="11628" max="11628" width="0.140625" style="62" customWidth="1"/>
    <col min="11629" max="11629" width="0.5703125" style="62" customWidth="1"/>
    <col min="11630" max="11630" width="1.140625" style="62" customWidth="1"/>
    <col min="11631" max="11631" width="12.140625" style="62"/>
    <col min="11632" max="11632" width="1" style="62" customWidth="1"/>
    <col min="11633" max="11633" width="1.140625" style="62" customWidth="1"/>
    <col min="11634" max="11634" width="0.85546875" style="62" customWidth="1"/>
    <col min="11635" max="11635" width="1" style="62" customWidth="1"/>
    <col min="11636" max="11636" width="12.140625" style="62"/>
    <col min="11637" max="11637" width="1" style="62" customWidth="1"/>
    <col min="11638" max="11638" width="0.85546875" style="62" customWidth="1"/>
    <col min="11639" max="11639" width="1.140625" style="62" customWidth="1"/>
    <col min="11640" max="11640" width="0.85546875" style="62" customWidth="1"/>
    <col min="11641" max="11641" width="12.140625" style="62"/>
    <col min="11642" max="11643" width="1" style="62" customWidth="1"/>
    <col min="11644" max="11644" width="0.5703125" style="62" customWidth="1"/>
    <col min="11645" max="11645" width="1.42578125" style="62" customWidth="1"/>
    <col min="11646" max="11725" width="12.140625" style="62"/>
    <col min="11726" max="11727" width="2.5703125" style="62" customWidth="1"/>
    <col min="11728" max="11776" width="12.140625" style="62"/>
    <col min="11777" max="11777" width="17.42578125" style="62" customWidth="1"/>
    <col min="11778" max="11778" width="10.42578125" style="62" customWidth="1"/>
    <col min="11779" max="11779" width="10.5703125" style="62" customWidth="1"/>
    <col min="11780" max="11780" width="24.140625" style="62" customWidth="1"/>
    <col min="11781" max="11781" width="4.85546875" style="62" customWidth="1"/>
    <col min="11782" max="11782" width="8.28515625" style="62" customWidth="1"/>
    <col min="11783" max="11783" width="4.42578125" style="62" customWidth="1"/>
    <col min="11784" max="11784" width="16.42578125" style="62" bestFit="1" customWidth="1"/>
    <col min="11785" max="11785" width="11.28515625" style="62" customWidth="1"/>
    <col min="11786" max="11786" width="2.42578125" style="62" customWidth="1"/>
    <col min="11787" max="11787" width="7.140625" style="62" customWidth="1"/>
    <col min="11788" max="11788" width="16.42578125" style="62" bestFit="1" customWidth="1"/>
    <col min="11789" max="11789" width="8.5703125" style="62" customWidth="1"/>
    <col min="11790" max="11790" width="4.42578125" style="62" customWidth="1"/>
    <col min="11791" max="11791" width="2.140625" style="62" customWidth="1"/>
    <col min="11792" max="11792" width="16.42578125" style="62" bestFit="1" customWidth="1"/>
    <col min="11793" max="11793" width="5.42578125" style="62" customWidth="1"/>
    <col min="11794" max="11794" width="5.5703125" style="62" customWidth="1"/>
    <col min="11795" max="11795" width="3" style="62" customWidth="1"/>
    <col min="11796" max="11796" width="19.28515625" style="62" customWidth="1"/>
    <col min="11797" max="11797" width="5.85546875" style="62" customWidth="1"/>
    <col min="11798" max="11798" width="7.140625" style="62" customWidth="1"/>
    <col min="11799" max="11799" width="4.7109375" style="62" customWidth="1"/>
    <col min="11800" max="11800" width="16.42578125" style="62" bestFit="1" customWidth="1"/>
    <col min="11801" max="11801" width="8" style="62" customWidth="1"/>
    <col min="11802" max="11802" width="3.5703125" style="62" customWidth="1"/>
    <col min="11803" max="11803" width="6.140625" style="62" customWidth="1"/>
    <col min="11804" max="11804" width="16.42578125" style="62" bestFit="1" customWidth="1"/>
    <col min="11805" max="11805" width="10.140625" style="62" customWidth="1"/>
    <col min="11806" max="11806" width="2.85546875" style="62" customWidth="1"/>
    <col min="11807" max="11807" width="3.42578125" style="62" customWidth="1"/>
    <col min="11808" max="11808" width="16.42578125" style="62" bestFit="1" customWidth="1"/>
    <col min="11809" max="11809" width="2.7109375" style="62" customWidth="1"/>
    <col min="11810" max="11810" width="3.85546875" style="62" customWidth="1"/>
    <col min="11811" max="11811" width="5.28515625" style="62" customWidth="1"/>
    <col min="11812" max="11812" width="16.42578125" style="62" bestFit="1" customWidth="1"/>
    <col min="11813" max="11813" width="7.140625" style="62" customWidth="1"/>
    <col min="11814" max="11814" width="4.140625" style="62" customWidth="1"/>
    <col min="11815" max="11815" width="6.28515625" style="62" customWidth="1"/>
    <col min="11816" max="11816" width="16.42578125" style="62" bestFit="1" customWidth="1"/>
    <col min="11817" max="11817" width="7.42578125" style="62" customWidth="1"/>
    <col min="11818" max="11818" width="4.7109375" style="62" customWidth="1"/>
    <col min="11819" max="11819" width="5.42578125" style="62" customWidth="1"/>
    <col min="11820" max="11820" width="16.42578125" style="62" bestFit="1" customWidth="1"/>
    <col min="11821" max="11821" width="8.85546875" style="62" customWidth="1"/>
    <col min="11822" max="11822" width="2.140625" style="62" customWidth="1"/>
    <col min="11823" max="11823" width="7.5703125" style="62" customWidth="1"/>
    <col min="11824" max="11824" width="16.42578125" style="62" bestFit="1" customWidth="1"/>
    <col min="11825" max="11825" width="9.7109375" style="62" customWidth="1"/>
    <col min="11826" max="11826" width="4.140625" style="62" customWidth="1"/>
    <col min="11827" max="11827" width="2.140625" style="62" customWidth="1"/>
    <col min="11828" max="11828" width="16.42578125" style="62" bestFit="1" customWidth="1"/>
    <col min="11829" max="11829" width="6.85546875" style="62" customWidth="1"/>
    <col min="11830" max="11830" width="4.140625" style="62" customWidth="1"/>
    <col min="11831" max="11831" width="5.5703125" style="62" customWidth="1"/>
    <col min="11832" max="11832" width="16.42578125" style="62" bestFit="1" customWidth="1"/>
    <col min="11833" max="11833" width="8.5703125" style="62" customWidth="1"/>
    <col min="11834" max="11835" width="12.140625" style="62"/>
    <col min="11836" max="11836" width="7.42578125" style="62" customWidth="1"/>
    <col min="11837" max="11837" width="12.140625" style="62"/>
    <col min="11838" max="11838" width="1.5703125" style="62" customWidth="1"/>
    <col min="11839" max="11840" width="1" style="62" customWidth="1"/>
    <col min="11841" max="11841" width="0.85546875" style="62" customWidth="1"/>
    <col min="11842" max="11842" width="12.140625" style="62"/>
    <col min="11843" max="11846" width="1" style="62" customWidth="1"/>
    <col min="11847" max="11847" width="12.140625" style="62"/>
    <col min="11848" max="11848" width="0.85546875" style="62" customWidth="1"/>
    <col min="11849" max="11849" width="0.28515625" style="62" customWidth="1"/>
    <col min="11850" max="11850" width="1" style="62" customWidth="1"/>
    <col min="11851" max="11851" width="0.5703125" style="62" customWidth="1"/>
    <col min="11852" max="11852" width="12.140625" style="62"/>
    <col min="11853" max="11855" width="1" style="62" customWidth="1"/>
    <col min="11856" max="11856" width="1.140625" style="62" customWidth="1"/>
    <col min="11857" max="11857" width="9.42578125" style="62" customWidth="1"/>
    <col min="11858" max="11858" width="1.7109375" style="62" customWidth="1"/>
    <col min="11859" max="11859" width="0.5703125" style="62" customWidth="1"/>
    <col min="11860" max="11861" width="1.42578125" style="62" customWidth="1"/>
    <col min="11862" max="11862" width="8.5703125" style="62" customWidth="1"/>
    <col min="11863" max="11863" width="1.28515625" style="62" customWidth="1"/>
    <col min="11864" max="11864" width="1.42578125" style="62" customWidth="1"/>
    <col min="11865" max="11865" width="1.5703125" style="62" customWidth="1"/>
    <col min="11866" max="11866" width="1.7109375" style="62" customWidth="1"/>
    <col min="11867" max="11867" width="12.140625" style="62"/>
    <col min="11868" max="11869" width="1.28515625" style="62" customWidth="1"/>
    <col min="11870" max="11870" width="0.85546875" style="62" customWidth="1"/>
    <col min="11871" max="11871" width="1.42578125" style="62" customWidth="1"/>
    <col min="11872" max="11872" width="12.140625" style="62"/>
    <col min="11873" max="11873" width="1.28515625" style="62" customWidth="1"/>
    <col min="11874" max="11875" width="1.5703125" style="62" customWidth="1"/>
    <col min="11876" max="11876" width="1.28515625" style="62" customWidth="1"/>
    <col min="11877" max="11877" width="12.140625" style="62"/>
    <col min="11878" max="11879" width="0.85546875" style="62" customWidth="1"/>
    <col min="11880" max="11880" width="1" style="62" customWidth="1"/>
    <col min="11881" max="11881" width="1.28515625" style="62" customWidth="1"/>
    <col min="11882" max="11882" width="12.140625" style="62"/>
    <col min="11883" max="11883" width="1.28515625" style="62" customWidth="1"/>
    <col min="11884" max="11884" width="0.140625" style="62" customWidth="1"/>
    <col min="11885" max="11885" width="0.5703125" style="62" customWidth="1"/>
    <col min="11886" max="11886" width="1.140625" style="62" customWidth="1"/>
    <col min="11887" max="11887" width="12.140625" style="62"/>
    <col min="11888" max="11888" width="1" style="62" customWidth="1"/>
    <col min="11889" max="11889" width="1.140625" style="62" customWidth="1"/>
    <col min="11890" max="11890" width="0.85546875" style="62" customWidth="1"/>
    <col min="11891" max="11891" width="1" style="62" customWidth="1"/>
    <col min="11892" max="11892" width="12.140625" style="62"/>
    <col min="11893" max="11893" width="1" style="62" customWidth="1"/>
    <col min="11894" max="11894" width="0.85546875" style="62" customWidth="1"/>
    <col min="11895" max="11895" width="1.140625" style="62" customWidth="1"/>
    <col min="11896" max="11896" width="0.85546875" style="62" customWidth="1"/>
    <col min="11897" max="11897" width="12.140625" style="62"/>
    <col min="11898" max="11899" width="1" style="62" customWidth="1"/>
    <col min="11900" max="11900" width="0.5703125" style="62" customWidth="1"/>
    <col min="11901" max="11901" width="1.42578125" style="62" customWidth="1"/>
    <col min="11902" max="11981" width="12.140625" style="62"/>
    <col min="11982" max="11983" width="2.5703125" style="62" customWidth="1"/>
    <col min="11984" max="12032" width="12.140625" style="62"/>
    <col min="12033" max="12033" width="17.42578125" style="62" customWidth="1"/>
    <col min="12034" max="12034" width="10.42578125" style="62" customWidth="1"/>
    <col min="12035" max="12035" width="10.5703125" style="62" customWidth="1"/>
    <col min="12036" max="12036" width="24.140625" style="62" customWidth="1"/>
    <col min="12037" max="12037" width="4.85546875" style="62" customWidth="1"/>
    <col min="12038" max="12038" width="8.28515625" style="62" customWidth="1"/>
    <col min="12039" max="12039" width="4.42578125" style="62" customWidth="1"/>
    <col min="12040" max="12040" width="16.42578125" style="62" bestFit="1" customWidth="1"/>
    <col min="12041" max="12041" width="11.28515625" style="62" customWidth="1"/>
    <col min="12042" max="12042" width="2.42578125" style="62" customWidth="1"/>
    <col min="12043" max="12043" width="7.140625" style="62" customWidth="1"/>
    <col min="12044" max="12044" width="16.42578125" style="62" bestFit="1" customWidth="1"/>
    <col min="12045" max="12045" width="8.5703125" style="62" customWidth="1"/>
    <col min="12046" max="12046" width="4.42578125" style="62" customWidth="1"/>
    <col min="12047" max="12047" width="2.140625" style="62" customWidth="1"/>
    <col min="12048" max="12048" width="16.42578125" style="62" bestFit="1" customWidth="1"/>
    <col min="12049" max="12049" width="5.42578125" style="62" customWidth="1"/>
    <col min="12050" max="12050" width="5.5703125" style="62" customWidth="1"/>
    <col min="12051" max="12051" width="3" style="62" customWidth="1"/>
    <col min="12052" max="12052" width="19.28515625" style="62" customWidth="1"/>
    <col min="12053" max="12053" width="5.85546875" style="62" customWidth="1"/>
    <col min="12054" max="12054" width="7.140625" style="62" customWidth="1"/>
    <col min="12055" max="12055" width="4.7109375" style="62" customWidth="1"/>
    <col min="12056" max="12056" width="16.42578125" style="62" bestFit="1" customWidth="1"/>
    <col min="12057" max="12057" width="8" style="62" customWidth="1"/>
    <col min="12058" max="12058" width="3.5703125" style="62" customWidth="1"/>
    <col min="12059" max="12059" width="6.140625" style="62" customWidth="1"/>
    <col min="12060" max="12060" width="16.42578125" style="62" bestFit="1" customWidth="1"/>
    <col min="12061" max="12061" width="10.140625" style="62" customWidth="1"/>
    <col min="12062" max="12062" width="2.85546875" style="62" customWidth="1"/>
    <col min="12063" max="12063" width="3.42578125" style="62" customWidth="1"/>
    <col min="12064" max="12064" width="16.42578125" style="62" bestFit="1" customWidth="1"/>
    <col min="12065" max="12065" width="2.7109375" style="62" customWidth="1"/>
    <col min="12066" max="12066" width="3.85546875" style="62" customWidth="1"/>
    <col min="12067" max="12067" width="5.28515625" style="62" customWidth="1"/>
    <col min="12068" max="12068" width="16.42578125" style="62" bestFit="1" customWidth="1"/>
    <col min="12069" max="12069" width="7.140625" style="62" customWidth="1"/>
    <col min="12070" max="12070" width="4.140625" style="62" customWidth="1"/>
    <col min="12071" max="12071" width="6.28515625" style="62" customWidth="1"/>
    <col min="12072" max="12072" width="16.42578125" style="62" bestFit="1" customWidth="1"/>
    <col min="12073" max="12073" width="7.42578125" style="62" customWidth="1"/>
    <col min="12074" max="12074" width="4.7109375" style="62" customWidth="1"/>
    <col min="12075" max="12075" width="5.42578125" style="62" customWidth="1"/>
    <col min="12076" max="12076" width="16.42578125" style="62" bestFit="1" customWidth="1"/>
    <col min="12077" max="12077" width="8.85546875" style="62" customWidth="1"/>
    <col min="12078" max="12078" width="2.140625" style="62" customWidth="1"/>
    <col min="12079" max="12079" width="7.5703125" style="62" customWidth="1"/>
    <col min="12080" max="12080" width="16.42578125" style="62" bestFit="1" customWidth="1"/>
    <col min="12081" max="12081" width="9.7109375" style="62" customWidth="1"/>
    <col min="12082" max="12082" width="4.140625" style="62" customWidth="1"/>
    <col min="12083" max="12083" width="2.140625" style="62" customWidth="1"/>
    <col min="12084" max="12084" width="16.42578125" style="62" bestFit="1" customWidth="1"/>
    <col min="12085" max="12085" width="6.85546875" style="62" customWidth="1"/>
    <col min="12086" max="12086" width="4.140625" style="62" customWidth="1"/>
    <col min="12087" max="12087" width="5.5703125" style="62" customWidth="1"/>
    <col min="12088" max="12088" width="16.42578125" style="62" bestFit="1" customWidth="1"/>
    <col min="12089" max="12089" width="8.5703125" style="62" customWidth="1"/>
    <col min="12090" max="12091" width="12.140625" style="62"/>
    <col min="12092" max="12092" width="7.42578125" style="62" customWidth="1"/>
    <col min="12093" max="12093" width="12.140625" style="62"/>
    <col min="12094" max="12094" width="1.5703125" style="62" customWidth="1"/>
    <col min="12095" max="12096" width="1" style="62" customWidth="1"/>
    <col min="12097" max="12097" width="0.85546875" style="62" customWidth="1"/>
    <col min="12098" max="12098" width="12.140625" style="62"/>
    <col min="12099" max="12102" width="1" style="62" customWidth="1"/>
    <col min="12103" max="12103" width="12.140625" style="62"/>
    <col min="12104" max="12104" width="0.85546875" style="62" customWidth="1"/>
    <col min="12105" max="12105" width="0.28515625" style="62" customWidth="1"/>
    <col min="12106" max="12106" width="1" style="62" customWidth="1"/>
    <col min="12107" max="12107" width="0.5703125" style="62" customWidth="1"/>
    <col min="12108" max="12108" width="12.140625" style="62"/>
    <col min="12109" max="12111" width="1" style="62" customWidth="1"/>
    <col min="12112" max="12112" width="1.140625" style="62" customWidth="1"/>
    <col min="12113" max="12113" width="9.42578125" style="62" customWidth="1"/>
    <col min="12114" max="12114" width="1.7109375" style="62" customWidth="1"/>
    <col min="12115" max="12115" width="0.5703125" style="62" customWidth="1"/>
    <col min="12116" max="12117" width="1.42578125" style="62" customWidth="1"/>
    <col min="12118" max="12118" width="8.5703125" style="62" customWidth="1"/>
    <col min="12119" max="12119" width="1.28515625" style="62" customWidth="1"/>
    <col min="12120" max="12120" width="1.42578125" style="62" customWidth="1"/>
    <col min="12121" max="12121" width="1.5703125" style="62" customWidth="1"/>
    <col min="12122" max="12122" width="1.7109375" style="62" customWidth="1"/>
    <col min="12123" max="12123" width="12.140625" style="62"/>
    <col min="12124" max="12125" width="1.28515625" style="62" customWidth="1"/>
    <col min="12126" max="12126" width="0.85546875" style="62" customWidth="1"/>
    <col min="12127" max="12127" width="1.42578125" style="62" customWidth="1"/>
    <col min="12128" max="12128" width="12.140625" style="62"/>
    <col min="12129" max="12129" width="1.28515625" style="62" customWidth="1"/>
    <col min="12130" max="12131" width="1.5703125" style="62" customWidth="1"/>
    <col min="12132" max="12132" width="1.28515625" style="62" customWidth="1"/>
    <col min="12133" max="12133" width="12.140625" style="62"/>
    <col min="12134" max="12135" width="0.85546875" style="62" customWidth="1"/>
    <col min="12136" max="12136" width="1" style="62" customWidth="1"/>
    <col min="12137" max="12137" width="1.28515625" style="62" customWidth="1"/>
    <col min="12138" max="12138" width="12.140625" style="62"/>
    <col min="12139" max="12139" width="1.28515625" style="62" customWidth="1"/>
    <col min="12140" max="12140" width="0.140625" style="62" customWidth="1"/>
    <col min="12141" max="12141" width="0.5703125" style="62" customWidth="1"/>
    <col min="12142" max="12142" width="1.140625" style="62" customWidth="1"/>
    <col min="12143" max="12143" width="12.140625" style="62"/>
    <col min="12144" max="12144" width="1" style="62" customWidth="1"/>
    <col min="12145" max="12145" width="1.140625" style="62" customWidth="1"/>
    <col min="12146" max="12146" width="0.85546875" style="62" customWidth="1"/>
    <col min="12147" max="12147" width="1" style="62" customWidth="1"/>
    <col min="12148" max="12148" width="12.140625" style="62"/>
    <col min="12149" max="12149" width="1" style="62" customWidth="1"/>
    <col min="12150" max="12150" width="0.85546875" style="62" customWidth="1"/>
    <col min="12151" max="12151" width="1.140625" style="62" customWidth="1"/>
    <col min="12152" max="12152" width="0.85546875" style="62" customWidth="1"/>
    <col min="12153" max="12153" width="12.140625" style="62"/>
    <col min="12154" max="12155" width="1" style="62" customWidth="1"/>
    <col min="12156" max="12156" width="0.5703125" style="62" customWidth="1"/>
    <col min="12157" max="12157" width="1.42578125" style="62" customWidth="1"/>
    <col min="12158" max="12237" width="12.140625" style="62"/>
    <col min="12238" max="12239" width="2.5703125" style="62" customWidth="1"/>
    <col min="12240" max="12288" width="12.140625" style="62"/>
    <col min="12289" max="12289" width="17.42578125" style="62" customWidth="1"/>
    <col min="12290" max="12290" width="10.42578125" style="62" customWidth="1"/>
    <col min="12291" max="12291" width="10.5703125" style="62" customWidth="1"/>
    <col min="12292" max="12292" width="24.140625" style="62" customWidth="1"/>
    <col min="12293" max="12293" width="4.85546875" style="62" customWidth="1"/>
    <col min="12294" max="12294" width="8.28515625" style="62" customWidth="1"/>
    <col min="12295" max="12295" width="4.42578125" style="62" customWidth="1"/>
    <col min="12296" max="12296" width="16.42578125" style="62" bestFit="1" customWidth="1"/>
    <col min="12297" max="12297" width="11.28515625" style="62" customWidth="1"/>
    <col min="12298" max="12298" width="2.42578125" style="62" customWidth="1"/>
    <col min="12299" max="12299" width="7.140625" style="62" customWidth="1"/>
    <col min="12300" max="12300" width="16.42578125" style="62" bestFit="1" customWidth="1"/>
    <col min="12301" max="12301" width="8.5703125" style="62" customWidth="1"/>
    <col min="12302" max="12302" width="4.42578125" style="62" customWidth="1"/>
    <col min="12303" max="12303" width="2.140625" style="62" customWidth="1"/>
    <col min="12304" max="12304" width="16.42578125" style="62" bestFit="1" customWidth="1"/>
    <col min="12305" max="12305" width="5.42578125" style="62" customWidth="1"/>
    <col min="12306" max="12306" width="5.5703125" style="62" customWidth="1"/>
    <col min="12307" max="12307" width="3" style="62" customWidth="1"/>
    <col min="12308" max="12308" width="19.28515625" style="62" customWidth="1"/>
    <col min="12309" max="12309" width="5.85546875" style="62" customWidth="1"/>
    <col min="12310" max="12310" width="7.140625" style="62" customWidth="1"/>
    <col min="12311" max="12311" width="4.7109375" style="62" customWidth="1"/>
    <col min="12312" max="12312" width="16.42578125" style="62" bestFit="1" customWidth="1"/>
    <col min="12313" max="12313" width="8" style="62" customWidth="1"/>
    <col min="12314" max="12314" width="3.5703125" style="62" customWidth="1"/>
    <col min="12315" max="12315" width="6.140625" style="62" customWidth="1"/>
    <col min="12316" max="12316" width="16.42578125" style="62" bestFit="1" customWidth="1"/>
    <col min="12317" max="12317" width="10.140625" style="62" customWidth="1"/>
    <col min="12318" max="12318" width="2.85546875" style="62" customWidth="1"/>
    <col min="12319" max="12319" width="3.42578125" style="62" customWidth="1"/>
    <col min="12320" max="12320" width="16.42578125" style="62" bestFit="1" customWidth="1"/>
    <col min="12321" max="12321" width="2.7109375" style="62" customWidth="1"/>
    <col min="12322" max="12322" width="3.85546875" style="62" customWidth="1"/>
    <col min="12323" max="12323" width="5.28515625" style="62" customWidth="1"/>
    <col min="12324" max="12324" width="16.42578125" style="62" bestFit="1" customWidth="1"/>
    <col min="12325" max="12325" width="7.140625" style="62" customWidth="1"/>
    <col min="12326" max="12326" width="4.140625" style="62" customWidth="1"/>
    <col min="12327" max="12327" width="6.28515625" style="62" customWidth="1"/>
    <col min="12328" max="12328" width="16.42578125" style="62" bestFit="1" customWidth="1"/>
    <col min="12329" max="12329" width="7.42578125" style="62" customWidth="1"/>
    <col min="12330" max="12330" width="4.7109375" style="62" customWidth="1"/>
    <col min="12331" max="12331" width="5.42578125" style="62" customWidth="1"/>
    <col min="12332" max="12332" width="16.42578125" style="62" bestFit="1" customWidth="1"/>
    <col min="12333" max="12333" width="8.85546875" style="62" customWidth="1"/>
    <col min="12334" max="12334" width="2.140625" style="62" customWidth="1"/>
    <col min="12335" max="12335" width="7.5703125" style="62" customWidth="1"/>
    <col min="12336" max="12336" width="16.42578125" style="62" bestFit="1" customWidth="1"/>
    <col min="12337" max="12337" width="9.7109375" style="62" customWidth="1"/>
    <col min="12338" max="12338" width="4.140625" style="62" customWidth="1"/>
    <col min="12339" max="12339" width="2.140625" style="62" customWidth="1"/>
    <col min="12340" max="12340" width="16.42578125" style="62" bestFit="1" customWidth="1"/>
    <col min="12341" max="12341" width="6.85546875" style="62" customWidth="1"/>
    <col min="12342" max="12342" width="4.140625" style="62" customWidth="1"/>
    <col min="12343" max="12343" width="5.5703125" style="62" customWidth="1"/>
    <col min="12344" max="12344" width="16.42578125" style="62" bestFit="1" customWidth="1"/>
    <col min="12345" max="12345" width="8.5703125" style="62" customWidth="1"/>
    <col min="12346" max="12347" width="12.140625" style="62"/>
    <col min="12348" max="12348" width="7.42578125" style="62" customWidth="1"/>
    <col min="12349" max="12349" width="12.140625" style="62"/>
    <col min="12350" max="12350" width="1.5703125" style="62" customWidth="1"/>
    <col min="12351" max="12352" width="1" style="62" customWidth="1"/>
    <col min="12353" max="12353" width="0.85546875" style="62" customWidth="1"/>
    <col min="12354" max="12354" width="12.140625" style="62"/>
    <col min="12355" max="12358" width="1" style="62" customWidth="1"/>
    <col min="12359" max="12359" width="12.140625" style="62"/>
    <col min="12360" max="12360" width="0.85546875" style="62" customWidth="1"/>
    <col min="12361" max="12361" width="0.28515625" style="62" customWidth="1"/>
    <col min="12362" max="12362" width="1" style="62" customWidth="1"/>
    <col min="12363" max="12363" width="0.5703125" style="62" customWidth="1"/>
    <col min="12364" max="12364" width="12.140625" style="62"/>
    <col min="12365" max="12367" width="1" style="62" customWidth="1"/>
    <col min="12368" max="12368" width="1.140625" style="62" customWidth="1"/>
    <col min="12369" max="12369" width="9.42578125" style="62" customWidth="1"/>
    <col min="12370" max="12370" width="1.7109375" style="62" customWidth="1"/>
    <col min="12371" max="12371" width="0.5703125" style="62" customWidth="1"/>
    <col min="12372" max="12373" width="1.42578125" style="62" customWidth="1"/>
    <col min="12374" max="12374" width="8.5703125" style="62" customWidth="1"/>
    <col min="12375" max="12375" width="1.28515625" style="62" customWidth="1"/>
    <col min="12376" max="12376" width="1.42578125" style="62" customWidth="1"/>
    <col min="12377" max="12377" width="1.5703125" style="62" customWidth="1"/>
    <col min="12378" max="12378" width="1.7109375" style="62" customWidth="1"/>
    <col min="12379" max="12379" width="12.140625" style="62"/>
    <col min="12380" max="12381" width="1.28515625" style="62" customWidth="1"/>
    <col min="12382" max="12382" width="0.85546875" style="62" customWidth="1"/>
    <col min="12383" max="12383" width="1.42578125" style="62" customWidth="1"/>
    <col min="12384" max="12384" width="12.140625" style="62"/>
    <col min="12385" max="12385" width="1.28515625" style="62" customWidth="1"/>
    <col min="12386" max="12387" width="1.5703125" style="62" customWidth="1"/>
    <col min="12388" max="12388" width="1.28515625" style="62" customWidth="1"/>
    <col min="12389" max="12389" width="12.140625" style="62"/>
    <col min="12390" max="12391" width="0.85546875" style="62" customWidth="1"/>
    <col min="12392" max="12392" width="1" style="62" customWidth="1"/>
    <col min="12393" max="12393" width="1.28515625" style="62" customWidth="1"/>
    <col min="12394" max="12394" width="12.140625" style="62"/>
    <col min="12395" max="12395" width="1.28515625" style="62" customWidth="1"/>
    <col min="12396" max="12396" width="0.140625" style="62" customWidth="1"/>
    <col min="12397" max="12397" width="0.5703125" style="62" customWidth="1"/>
    <col min="12398" max="12398" width="1.140625" style="62" customWidth="1"/>
    <col min="12399" max="12399" width="12.140625" style="62"/>
    <col min="12400" max="12400" width="1" style="62" customWidth="1"/>
    <col min="12401" max="12401" width="1.140625" style="62" customWidth="1"/>
    <col min="12402" max="12402" width="0.85546875" style="62" customWidth="1"/>
    <col min="12403" max="12403" width="1" style="62" customWidth="1"/>
    <col min="12404" max="12404" width="12.140625" style="62"/>
    <col min="12405" max="12405" width="1" style="62" customWidth="1"/>
    <col min="12406" max="12406" width="0.85546875" style="62" customWidth="1"/>
    <col min="12407" max="12407" width="1.140625" style="62" customWidth="1"/>
    <col min="12408" max="12408" width="0.85546875" style="62" customWidth="1"/>
    <col min="12409" max="12409" width="12.140625" style="62"/>
    <col min="12410" max="12411" width="1" style="62" customWidth="1"/>
    <col min="12412" max="12412" width="0.5703125" style="62" customWidth="1"/>
    <col min="12413" max="12413" width="1.42578125" style="62" customWidth="1"/>
    <col min="12414" max="12493" width="12.140625" style="62"/>
    <col min="12494" max="12495" width="2.5703125" style="62" customWidth="1"/>
    <col min="12496" max="12544" width="12.140625" style="62"/>
    <col min="12545" max="12545" width="17.42578125" style="62" customWidth="1"/>
    <col min="12546" max="12546" width="10.42578125" style="62" customWidth="1"/>
    <col min="12547" max="12547" width="10.5703125" style="62" customWidth="1"/>
    <col min="12548" max="12548" width="24.140625" style="62" customWidth="1"/>
    <col min="12549" max="12549" width="4.85546875" style="62" customWidth="1"/>
    <col min="12550" max="12550" width="8.28515625" style="62" customWidth="1"/>
    <col min="12551" max="12551" width="4.42578125" style="62" customWidth="1"/>
    <col min="12552" max="12552" width="16.42578125" style="62" bestFit="1" customWidth="1"/>
    <col min="12553" max="12553" width="11.28515625" style="62" customWidth="1"/>
    <col min="12554" max="12554" width="2.42578125" style="62" customWidth="1"/>
    <col min="12555" max="12555" width="7.140625" style="62" customWidth="1"/>
    <col min="12556" max="12556" width="16.42578125" style="62" bestFit="1" customWidth="1"/>
    <col min="12557" max="12557" width="8.5703125" style="62" customWidth="1"/>
    <col min="12558" max="12558" width="4.42578125" style="62" customWidth="1"/>
    <col min="12559" max="12559" width="2.140625" style="62" customWidth="1"/>
    <col min="12560" max="12560" width="16.42578125" style="62" bestFit="1" customWidth="1"/>
    <col min="12561" max="12561" width="5.42578125" style="62" customWidth="1"/>
    <col min="12562" max="12562" width="5.5703125" style="62" customWidth="1"/>
    <col min="12563" max="12563" width="3" style="62" customWidth="1"/>
    <col min="12564" max="12564" width="19.28515625" style="62" customWidth="1"/>
    <col min="12565" max="12565" width="5.85546875" style="62" customWidth="1"/>
    <col min="12566" max="12566" width="7.140625" style="62" customWidth="1"/>
    <col min="12567" max="12567" width="4.7109375" style="62" customWidth="1"/>
    <col min="12568" max="12568" width="16.42578125" style="62" bestFit="1" customWidth="1"/>
    <col min="12569" max="12569" width="8" style="62" customWidth="1"/>
    <col min="12570" max="12570" width="3.5703125" style="62" customWidth="1"/>
    <col min="12571" max="12571" width="6.140625" style="62" customWidth="1"/>
    <col min="12572" max="12572" width="16.42578125" style="62" bestFit="1" customWidth="1"/>
    <col min="12573" max="12573" width="10.140625" style="62" customWidth="1"/>
    <col min="12574" max="12574" width="2.85546875" style="62" customWidth="1"/>
    <col min="12575" max="12575" width="3.42578125" style="62" customWidth="1"/>
    <col min="12576" max="12576" width="16.42578125" style="62" bestFit="1" customWidth="1"/>
    <col min="12577" max="12577" width="2.7109375" style="62" customWidth="1"/>
    <col min="12578" max="12578" width="3.85546875" style="62" customWidth="1"/>
    <col min="12579" max="12579" width="5.28515625" style="62" customWidth="1"/>
    <col min="12580" max="12580" width="16.42578125" style="62" bestFit="1" customWidth="1"/>
    <col min="12581" max="12581" width="7.140625" style="62" customWidth="1"/>
    <col min="12582" max="12582" width="4.140625" style="62" customWidth="1"/>
    <col min="12583" max="12583" width="6.28515625" style="62" customWidth="1"/>
    <col min="12584" max="12584" width="16.42578125" style="62" bestFit="1" customWidth="1"/>
    <col min="12585" max="12585" width="7.42578125" style="62" customWidth="1"/>
    <col min="12586" max="12586" width="4.7109375" style="62" customWidth="1"/>
    <col min="12587" max="12587" width="5.42578125" style="62" customWidth="1"/>
    <col min="12588" max="12588" width="16.42578125" style="62" bestFit="1" customWidth="1"/>
    <col min="12589" max="12589" width="8.85546875" style="62" customWidth="1"/>
    <col min="12590" max="12590" width="2.140625" style="62" customWidth="1"/>
    <col min="12591" max="12591" width="7.5703125" style="62" customWidth="1"/>
    <col min="12592" max="12592" width="16.42578125" style="62" bestFit="1" customWidth="1"/>
    <col min="12593" max="12593" width="9.7109375" style="62" customWidth="1"/>
    <col min="12594" max="12594" width="4.140625" style="62" customWidth="1"/>
    <col min="12595" max="12595" width="2.140625" style="62" customWidth="1"/>
    <col min="12596" max="12596" width="16.42578125" style="62" bestFit="1" customWidth="1"/>
    <col min="12597" max="12597" width="6.85546875" style="62" customWidth="1"/>
    <col min="12598" max="12598" width="4.140625" style="62" customWidth="1"/>
    <col min="12599" max="12599" width="5.5703125" style="62" customWidth="1"/>
    <col min="12600" max="12600" width="16.42578125" style="62" bestFit="1" customWidth="1"/>
    <col min="12601" max="12601" width="8.5703125" style="62" customWidth="1"/>
    <col min="12602" max="12603" width="12.140625" style="62"/>
    <col min="12604" max="12604" width="7.42578125" style="62" customWidth="1"/>
    <col min="12605" max="12605" width="12.140625" style="62"/>
    <col min="12606" max="12606" width="1.5703125" style="62" customWidth="1"/>
    <col min="12607" max="12608" width="1" style="62" customWidth="1"/>
    <col min="12609" max="12609" width="0.85546875" style="62" customWidth="1"/>
    <col min="12610" max="12610" width="12.140625" style="62"/>
    <col min="12611" max="12614" width="1" style="62" customWidth="1"/>
    <col min="12615" max="12615" width="12.140625" style="62"/>
    <col min="12616" max="12616" width="0.85546875" style="62" customWidth="1"/>
    <col min="12617" max="12617" width="0.28515625" style="62" customWidth="1"/>
    <col min="12618" max="12618" width="1" style="62" customWidth="1"/>
    <col min="12619" max="12619" width="0.5703125" style="62" customWidth="1"/>
    <col min="12620" max="12620" width="12.140625" style="62"/>
    <col min="12621" max="12623" width="1" style="62" customWidth="1"/>
    <col min="12624" max="12624" width="1.140625" style="62" customWidth="1"/>
    <col min="12625" max="12625" width="9.42578125" style="62" customWidth="1"/>
    <col min="12626" max="12626" width="1.7109375" style="62" customWidth="1"/>
    <col min="12627" max="12627" width="0.5703125" style="62" customWidth="1"/>
    <col min="12628" max="12629" width="1.42578125" style="62" customWidth="1"/>
    <col min="12630" max="12630" width="8.5703125" style="62" customWidth="1"/>
    <col min="12631" max="12631" width="1.28515625" style="62" customWidth="1"/>
    <col min="12632" max="12632" width="1.42578125" style="62" customWidth="1"/>
    <col min="12633" max="12633" width="1.5703125" style="62" customWidth="1"/>
    <col min="12634" max="12634" width="1.7109375" style="62" customWidth="1"/>
    <col min="12635" max="12635" width="12.140625" style="62"/>
    <col min="12636" max="12637" width="1.28515625" style="62" customWidth="1"/>
    <col min="12638" max="12638" width="0.85546875" style="62" customWidth="1"/>
    <col min="12639" max="12639" width="1.42578125" style="62" customWidth="1"/>
    <col min="12640" max="12640" width="12.140625" style="62"/>
    <col min="12641" max="12641" width="1.28515625" style="62" customWidth="1"/>
    <col min="12642" max="12643" width="1.5703125" style="62" customWidth="1"/>
    <col min="12644" max="12644" width="1.28515625" style="62" customWidth="1"/>
    <col min="12645" max="12645" width="12.140625" style="62"/>
    <col min="12646" max="12647" width="0.85546875" style="62" customWidth="1"/>
    <col min="12648" max="12648" width="1" style="62" customWidth="1"/>
    <col min="12649" max="12649" width="1.28515625" style="62" customWidth="1"/>
    <col min="12650" max="12650" width="12.140625" style="62"/>
    <col min="12651" max="12651" width="1.28515625" style="62" customWidth="1"/>
    <col min="12652" max="12652" width="0.140625" style="62" customWidth="1"/>
    <col min="12653" max="12653" width="0.5703125" style="62" customWidth="1"/>
    <col min="12654" max="12654" width="1.140625" style="62" customWidth="1"/>
    <col min="12655" max="12655" width="12.140625" style="62"/>
    <col min="12656" max="12656" width="1" style="62" customWidth="1"/>
    <col min="12657" max="12657" width="1.140625" style="62" customWidth="1"/>
    <col min="12658" max="12658" width="0.85546875" style="62" customWidth="1"/>
    <col min="12659" max="12659" width="1" style="62" customWidth="1"/>
    <col min="12660" max="12660" width="12.140625" style="62"/>
    <col min="12661" max="12661" width="1" style="62" customWidth="1"/>
    <col min="12662" max="12662" width="0.85546875" style="62" customWidth="1"/>
    <col min="12663" max="12663" width="1.140625" style="62" customWidth="1"/>
    <col min="12664" max="12664" width="0.85546875" style="62" customWidth="1"/>
    <col min="12665" max="12665" width="12.140625" style="62"/>
    <col min="12666" max="12667" width="1" style="62" customWidth="1"/>
    <col min="12668" max="12668" width="0.5703125" style="62" customWidth="1"/>
    <col min="12669" max="12669" width="1.42578125" style="62" customWidth="1"/>
    <col min="12670" max="12749" width="12.140625" style="62"/>
    <col min="12750" max="12751" width="2.5703125" style="62" customWidth="1"/>
    <col min="12752" max="12800" width="12.140625" style="62"/>
    <col min="12801" max="12801" width="17.42578125" style="62" customWidth="1"/>
    <col min="12802" max="12802" width="10.42578125" style="62" customWidth="1"/>
    <col min="12803" max="12803" width="10.5703125" style="62" customWidth="1"/>
    <col min="12804" max="12804" width="24.140625" style="62" customWidth="1"/>
    <col min="12805" max="12805" width="4.85546875" style="62" customWidth="1"/>
    <col min="12806" max="12806" width="8.28515625" style="62" customWidth="1"/>
    <col min="12807" max="12807" width="4.42578125" style="62" customWidth="1"/>
    <col min="12808" max="12808" width="16.42578125" style="62" bestFit="1" customWidth="1"/>
    <col min="12809" max="12809" width="11.28515625" style="62" customWidth="1"/>
    <col min="12810" max="12810" width="2.42578125" style="62" customWidth="1"/>
    <col min="12811" max="12811" width="7.140625" style="62" customWidth="1"/>
    <col min="12812" max="12812" width="16.42578125" style="62" bestFit="1" customWidth="1"/>
    <col min="12813" max="12813" width="8.5703125" style="62" customWidth="1"/>
    <col min="12814" max="12814" width="4.42578125" style="62" customWidth="1"/>
    <col min="12815" max="12815" width="2.140625" style="62" customWidth="1"/>
    <col min="12816" max="12816" width="16.42578125" style="62" bestFit="1" customWidth="1"/>
    <col min="12817" max="12817" width="5.42578125" style="62" customWidth="1"/>
    <col min="12818" max="12818" width="5.5703125" style="62" customWidth="1"/>
    <col min="12819" max="12819" width="3" style="62" customWidth="1"/>
    <col min="12820" max="12820" width="19.28515625" style="62" customWidth="1"/>
    <col min="12821" max="12821" width="5.85546875" style="62" customWidth="1"/>
    <col min="12822" max="12822" width="7.140625" style="62" customWidth="1"/>
    <col min="12823" max="12823" width="4.7109375" style="62" customWidth="1"/>
    <col min="12824" max="12824" width="16.42578125" style="62" bestFit="1" customWidth="1"/>
    <col min="12825" max="12825" width="8" style="62" customWidth="1"/>
    <col min="12826" max="12826" width="3.5703125" style="62" customWidth="1"/>
    <col min="12827" max="12827" width="6.140625" style="62" customWidth="1"/>
    <col min="12828" max="12828" width="16.42578125" style="62" bestFit="1" customWidth="1"/>
    <col min="12829" max="12829" width="10.140625" style="62" customWidth="1"/>
    <col min="12830" max="12830" width="2.85546875" style="62" customWidth="1"/>
    <col min="12831" max="12831" width="3.42578125" style="62" customWidth="1"/>
    <col min="12832" max="12832" width="16.42578125" style="62" bestFit="1" customWidth="1"/>
    <col min="12833" max="12833" width="2.7109375" style="62" customWidth="1"/>
    <col min="12834" max="12834" width="3.85546875" style="62" customWidth="1"/>
    <col min="12835" max="12835" width="5.28515625" style="62" customWidth="1"/>
    <col min="12836" max="12836" width="16.42578125" style="62" bestFit="1" customWidth="1"/>
    <col min="12837" max="12837" width="7.140625" style="62" customWidth="1"/>
    <col min="12838" max="12838" width="4.140625" style="62" customWidth="1"/>
    <col min="12839" max="12839" width="6.28515625" style="62" customWidth="1"/>
    <col min="12840" max="12840" width="16.42578125" style="62" bestFit="1" customWidth="1"/>
    <col min="12841" max="12841" width="7.42578125" style="62" customWidth="1"/>
    <col min="12842" max="12842" width="4.7109375" style="62" customWidth="1"/>
    <col min="12843" max="12843" width="5.42578125" style="62" customWidth="1"/>
    <col min="12844" max="12844" width="16.42578125" style="62" bestFit="1" customWidth="1"/>
    <col min="12845" max="12845" width="8.85546875" style="62" customWidth="1"/>
    <col min="12846" max="12846" width="2.140625" style="62" customWidth="1"/>
    <col min="12847" max="12847" width="7.5703125" style="62" customWidth="1"/>
    <col min="12848" max="12848" width="16.42578125" style="62" bestFit="1" customWidth="1"/>
    <col min="12849" max="12849" width="9.7109375" style="62" customWidth="1"/>
    <col min="12850" max="12850" width="4.140625" style="62" customWidth="1"/>
    <col min="12851" max="12851" width="2.140625" style="62" customWidth="1"/>
    <col min="12852" max="12852" width="16.42578125" style="62" bestFit="1" customWidth="1"/>
    <col min="12853" max="12853" width="6.85546875" style="62" customWidth="1"/>
    <col min="12854" max="12854" width="4.140625" style="62" customWidth="1"/>
    <col min="12855" max="12855" width="5.5703125" style="62" customWidth="1"/>
    <col min="12856" max="12856" width="16.42578125" style="62" bestFit="1" customWidth="1"/>
    <col min="12857" max="12857" width="8.5703125" style="62" customWidth="1"/>
    <col min="12858" max="12859" width="12.140625" style="62"/>
    <col min="12860" max="12860" width="7.42578125" style="62" customWidth="1"/>
    <col min="12861" max="12861" width="12.140625" style="62"/>
    <col min="12862" max="12862" width="1.5703125" style="62" customWidth="1"/>
    <col min="12863" max="12864" width="1" style="62" customWidth="1"/>
    <col min="12865" max="12865" width="0.85546875" style="62" customWidth="1"/>
    <col min="12866" max="12866" width="12.140625" style="62"/>
    <col min="12867" max="12870" width="1" style="62" customWidth="1"/>
    <col min="12871" max="12871" width="12.140625" style="62"/>
    <col min="12872" max="12872" width="0.85546875" style="62" customWidth="1"/>
    <col min="12873" max="12873" width="0.28515625" style="62" customWidth="1"/>
    <col min="12874" max="12874" width="1" style="62" customWidth="1"/>
    <col min="12875" max="12875" width="0.5703125" style="62" customWidth="1"/>
    <col min="12876" max="12876" width="12.140625" style="62"/>
    <col min="12877" max="12879" width="1" style="62" customWidth="1"/>
    <col min="12880" max="12880" width="1.140625" style="62" customWidth="1"/>
    <col min="12881" max="12881" width="9.42578125" style="62" customWidth="1"/>
    <col min="12882" max="12882" width="1.7109375" style="62" customWidth="1"/>
    <col min="12883" max="12883" width="0.5703125" style="62" customWidth="1"/>
    <col min="12884" max="12885" width="1.42578125" style="62" customWidth="1"/>
    <col min="12886" max="12886" width="8.5703125" style="62" customWidth="1"/>
    <col min="12887" max="12887" width="1.28515625" style="62" customWidth="1"/>
    <col min="12888" max="12888" width="1.42578125" style="62" customWidth="1"/>
    <col min="12889" max="12889" width="1.5703125" style="62" customWidth="1"/>
    <col min="12890" max="12890" width="1.7109375" style="62" customWidth="1"/>
    <col min="12891" max="12891" width="12.140625" style="62"/>
    <col min="12892" max="12893" width="1.28515625" style="62" customWidth="1"/>
    <col min="12894" max="12894" width="0.85546875" style="62" customWidth="1"/>
    <col min="12895" max="12895" width="1.42578125" style="62" customWidth="1"/>
    <col min="12896" max="12896" width="12.140625" style="62"/>
    <col min="12897" max="12897" width="1.28515625" style="62" customWidth="1"/>
    <col min="12898" max="12899" width="1.5703125" style="62" customWidth="1"/>
    <col min="12900" max="12900" width="1.28515625" style="62" customWidth="1"/>
    <col min="12901" max="12901" width="12.140625" style="62"/>
    <col min="12902" max="12903" width="0.85546875" style="62" customWidth="1"/>
    <col min="12904" max="12904" width="1" style="62" customWidth="1"/>
    <col min="12905" max="12905" width="1.28515625" style="62" customWidth="1"/>
    <col min="12906" max="12906" width="12.140625" style="62"/>
    <col min="12907" max="12907" width="1.28515625" style="62" customWidth="1"/>
    <col min="12908" max="12908" width="0.140625" style="62" customWidth="1"/>
    <col min="12909" max="12909" width="0.5703125" style="62" customWidth="1"/>
    <col min="12910" max="12910" width="1.140625" style="62" customWidth="1"/>
    <col min="12911" max="12911" width="12.140625" style="62"/>
    <col min="12912" max="12912" width="1" style="62" customWidth="1"/>
    <col min="12913" max="12913" width="1.140625" style="62" customWidth="1"/>
    <col min="12914" max="12914" width="0.85546875" style="62" customWidth="1"/>
    <col min="12915" max="12915" width="1" style="62" customWidth="1"/>
    <col min="12916" max="12916" width="12.140625" style="62"/>
    <col min="12917" max="12917" width="1" style="62" customWidth="1"/>
    <col min="12918" max="12918" width="0.85546875" style="62" customWidth="1"/>
    <col min="12919" max="12919" width="1.140625" style="62" customWidth="1"/>
    <col min="12920" max="12920" width="0.85546875" style="62" customWidth="1"/>
    <col min="12921" max="12921" width="12.140625" style="62"/>
    <col min="12922" max="12923" width="1" style="62" customWidth="1"/>
    <col min="12924" max="12924" width="0.5703125" style="62" customWidth="1"/>
    <col min="12925" max="12925" width="1.42578125" style="62" customWidth="1"/>
    <col min="12926" max="13005" width="12.140625" style="62"/>
    <col min="13006" max="13007" width="2.5703125" style="62" customWidth="1"/>
    <col min="13008" max="13056" width="12.140625" style="62"/>
    <col min="13057" max="13057" width="17.42578125" style="62" customWidth="1"/>
    <col min="13058" max="13058" width="10.42578125" style="62" customWidth="1"/>
    <col min="13059" max="13059" width="10.5703125" style="62" customWidth="1"/>
    <col min="13060" max="13060" width="24.140625" style="62" customWidth="1"/>
    <col min="13061" max="13061" width="4.85546875" style="62" customWidth="1"/>
    <col min="13062" max="13062" width="8.28515625" style="62" customWidth="1"/>
    <col min="13063" max="13063" width="4.42578125" style="62" customWidth="1"/>
    <col min="13064" max="13064" width="16.42578125" style="62" bestFit="1" customWidth="1"/>
    <col min="13065" max="13065" width="11.28515625" style="62" customWidth="1"/>
    <col min="13066" max="13066" width="2.42578125" style="62" customWidth="1"/>
    <col min="13067" max="13067" width="7.140625" style="62" customWidth="1"/>
    <col min="13068" max="13068" width="16.42578125" style="62" bestFit="1" customWidth="1"/>
    <col min="13069" max="13069" width="8.5703125" style="62" customWidth="1"/>
    <col min="13070" max="13070" width="4.42578125" style="62" customWidth="1"/>
    <col min="13071" max="13071" width="2.140625" style="62" customWidth="1"/>
    <col min="13072" max="13072" width="16.42578125" style="62" bestFit="1" customWidth="1"/>
    <col min="13073" max="13073" width="5.42578125" style="62" customWidth="1"/>
    <col min="13074" max="13074" width="5.5703125" style="62" customWidth="1"/>
    <col min="13075" max="13075" width="3" style="62" customWidth="1"/>
    <col min="13076" max="13076" width="19.28515625" style="62" customWidth="1"/>
    <col min="13077" max="13077" width="5.85546875" style="62" customWidth="1"/>
    <col min="13078" max="13078" width="7.140625" style="62" customWidth="1"/>
    <col min="13079" max="13079" width="4.7109375" style="62" customWidth="1"/>
    <col min="13080" max="13080" width="16.42578125" style="62" bestFit="1" customWidth="1"/>
    <col min="13081" max="13081" width="8" style="62" customWidth="1"/>
    <col min="13082" max="13082" width="3.5703125" style="62" customWidth="1"/>
    <col min="13083" max="13083" width="6.140625" style="62" customWidth="1"/>
    <col min="13084" max="13084" width="16.42578125" style="62" bestFit="1" customWidth="1"/>
    <col min="13085" max="13085" width="10.140625" style="62" customWidth="1"/>
    <col min="13086" max="13086" width="2.85546875" style="62" customWidth="1"/>
    <col min="13087" max="13087" width="3.42578125" style="62" customWidth="1"/>
    <col min="13088" max="13088" width="16.42578125" style="62" bestFit="1" customWidth="1"/>
    <col min="13089" max="13089" width="2.7109375" style="62" customWidth="1"/>
    <col min="13090" max="13090" width="3.85546875" style="62" customWidth="1"/>
    <col min="13091" max="13091" width="5.28515625" style="62" customWidth="1"/>
    <col min="13092" max="13092" width="16.42578125" style="62" bestFit="1" customWidth="1"/>
    <col min="13093" max="13093" width="7.140625" style="62" customWidth="1"/>
    <col min="13094" max="13094" width="4.140625" style="62" customWidth="1"/>
    <col min="13095" max="13095" width="6.28515625" style="62" customWidth="1"/>
    <col min="13096" max="13096" width="16.42578125" style="62" bestFit="1" customWidth="1"/>
    <col min="13097" max="13097" width="7.42578125" style="62" customWidth="1"/>
    <col min="13098" max="13098" width="4.7109375" style="62" customWidth="1"/>
    <col min="13099" max="13099" width="5.42578125" style="62" customWidth="1"/>
    <col min="13100" max="13100" width="16.42578125" style="62" bestFit="1" customWidth="1"/>
    <col min="13101" max="13101" width="8.85546875" style="62" customWidth="1"/>
    <col min="13102" max="13102" width="2.140625" style="62" customWidth="1"/>
    <col min="13103" max="13103" width="7.5703125" style="62" customWidth="1"/>
    <col min="13104" max="13104" width="16.42578125" style="62" bestFit="1" customWidth="1"/>
    <col min="13105" max="13105" width="9.7109375" style="62" customWidth="1"/>
    <col min="13106" max="13106" width="4.140625" style="62" customWidth="1"/>
    <col min="13107" max="13107" width="2.140625" style="62" customWidth="1"/>
    <col min="13108" max="13108" width="16.42578125" style="62" bestFit="1" customWidth="1"/>
    <col min="13109" max="13109" width="6.85546875" style="62" customWidth="1"/>
    <col min="13110" max="13110" width="4.140625" style="62" customWidth="1"/>
    <col min="13111" max="13111" width="5.5703125" style="62" customWidth="1"/>
    <col min="13112" max="13112" width="16.42578125" style="62" bestFit="1" customWidth="1"/>
    <col min="13113" max="13113" width="8.5703125" style="62" customWidth="1"/>
    <col min="13114" max="13115" width="12.140625" style="62"/>
    <col min="13116" max="13116" width="7.42578125" style="62" customWidth="1"/>
    <col min="13117" max="13117" width="12.140625" style="62"/>
    <col min="13118" max="13118" width="1.5703125" style="62" customWidth="1"/>
    <col min="13119" max="13120" width="1" style="62" customWidth="1"/>
    <col min="13121" max="13121" width="0.85546875" style="62" customWidth="1"/>
    <col min="13122" max="13122" width="12.140625" style="62"/>
    <col min="13123" max="13126" width="1" style="62" customWidth="1"/>
    <col min="13127" max="13127" width="12.140625" style="62"/>
    <col min="13128" max="13128" width="0.85546875" style="62" customWidth="1"/>
    <col min="13129" max="13129" width="0.28515625" style="62" customWidth="1"/>
    <col min="13130" max="13130" width="1" style="62" customWidth="1"/>
    <col min="13131" max="13131" width="0.5703125" style="62" customWidth="1"/>
    <col min="13132" max="13132" width="12.140625" style="62"/>
    <col min="13133" max="13135" width="1" style="62" customWidth="1"/>
    <col min="13136" max="13136" width="1.140625" style="62" customWidth="1"/>
    <col min="13137" max="13137" width="9.42578125" style="62" customWidth="1"/>
    <col min="13138" max="13138" width="1.7109375" style="62" customWidth="1"/>
    <col min="13139" max="13139" width="0.5703125" style="62" customWidth="1"/>
    <col min="13140" max="13141" width="1.42578125" style="62" customWidth="1"/>
    <col min="13142" max="13142" width="8.5703125" style="62" customWidth="1"/>
    <col min="13143" max="13143" width="1.28515625" style="62" customWidth="1"/>
    <col min="13144" max="13144" width="1.42578125" style="62" customWidth="1"/>
    <col min="13145" max="13145" width="1.5703125" style="62" customWidth="1"/>
    <col min="13146" max="13146" width="1.7109375" style="62" customWidth="1"/>
    <col min="13147" max="13147" width="12.140625" style="62"/>
    <col min="13148" max="13149" width="1.28515625" style="62" customWidth="1"/>
    <col min="13150" max="13150" width="0.85546875" style="62" customWidth="1"/>
    <col min="13151" max="13151" width="1.42578125" style="62" customWidth="1"/>
    <col min="13152" max="13152" width="12.140625" style="62"/>
    <col min="13153" max="13153" width="1.28515625" style="62" customWidth="1"/>
    <col min="13154" max="13155" width="1.5703125" style="62" customWidth="1"/>
    <col min="13156" max="13156" width="1.28515625" style="62" customWidth="1"/>
    <col min="13157" max="13157" width="12.140625" style="62"/>
    <col min="13158" max="13159" width="0.85546875" style="62" customWidth="1"/>
    <col min="13160" max="13160" width="1" style="62" customWidth="1"/>
    <col min="13161" max="13161" width="1.28515625" style="62" customWidth="1"/>
    <col min="13162" max="13162" width="12.140625" style="62"/>
    <col min="13163" max="13163" width="1.28515625" style="62" customWidth="1"/>
    <col min="13164" max="13164" width="0.140625" style="62" customWidth="1"/>
    <col min="13165" max="13165" width="0.5703125" style="62" customWidth="1"/>
    <col min="13166" max="13166" width="1.140625" style="62" customWidth="1"/>
    <col min="13167" max="13167" width="12.140625" style="62"/>
    <col min="13168" max="13168" width="1" style="62" customWidth="1"/>
    <col min="13169" max="13169" width="1.140625" style="62" customWidth="1"/>
    <col min="13170" max="13170" width="0.85546875" style="62" customWidth="1"/>
    <col min="13171" max="13171" width="1" style="62" customWidth="1"/>
    <col min="13172" max="13172" width="12.140625" style="62"/>
    <col min="13173" max="13173" width="1" style="62" customWidth="1"/>
    <col min="13174" max="13174" width="0.85546875" style="62" customWidth="1"/>
    <col min="13175" max="13175" width="1.140625" style="62" customWidth="1"/>
    <col min="13176" max="13176" width="0.85546875" style="62" customWidth="1"/>
    <col min="13177" max="13177" width="12.140625" style="62"/>
    <col min="13178" max="13179" width="1" style="62" customWidth="1"/>
    <col min="13180" max="13180" width="0.5703125" style="62" customWidth="1"/>
    <col min="13181" max="13181" width="1.42578125" style="62" customWidth="1"/>
    <col min="13182" max="13261" width="12.140625" style="62"/>
    <col min="13262" max="13263" width="2.5703125" style="62" customWidth="1"/>
    <col min="13264" max="13312" width="12.140625" style="62"/>
    <col min="13313" max="13313" width="17.42578125" style="62" customWidth="1"/>
    <col min="13314" max="13314" width="10.42578125" style="62" customWidth="1"/>
    <col min="13315" max="13315" width="10.5703125" style="62" customWidth="1"/>
    <col min="13316" max="13316" width="24.140625" style="62" customWidth="1"/>
    <col min="13317" max="13317" width="4.85546875" style="62" customWidth="1"/>
    <col min="13318" max="13318" width="8.28515625" style="62" customWidth="1"/>
    <col min="13319" max="13319" width="4.42578125" style="62" customWidth="1"/>
    <col min="13320" max="13320" width="16.42578125" style="62" bestFit="1" customWidth="1"/>
    <col min="13321" max="13321" width="11.28515625" style="62" customWidth="1"/>
    <col min="13322" max="13322" width="2.42578125" style="62" customWidth="1"/>
    <col min="13323" max="13323" width="7.140625" style="62" customWidth="1"/>
    <col min="13324" max="13324" width="16.42578125" style="62" bestFit="1" customWidth="1"/>
    <col min="13325" max="13325" width="8.5703125" style="62" customWidth="1"/>
    <col min="13326" max="13326" width="4.42578125" style="62" customWidth="1"/>
    <col min="13327" max="13327" width="2.140625" style="62" customWidth="1"/>
    <col min="13328" max="13328" width="16.42578125" style="62" bestFit="1" customWidth="1"/>
    <col min="13329" max="13329" width="5.42578125" style="62" customWidth="1"/>
    <col min="13330" max="13330" width="5.5703125" style="62" customWidth="1"/>
    <col min="13331" max="13331" width="3" style="62" customWidth="1"/>
    <col min="13332" max="13332" width="19.28515625" style="62" customWidth="1"/>
    <col min="13333" max="13333" width="5.85546875" style="62" customWidth="1"/>
    <col min="13334" max="13334" width="7.140625" style="62" customWidth="1"/>
    <col min="13335" max="13335" width="4.7109375" style="62" customWidth="1"/>
    <col min="13336" max="13336" width="16.42578125" style="62" bestFit="1" customWidth="1"/>
    <col min="13337" max="13337" width="8" style="62" customWidth="1"/>
    <col min="13338" max="13338" width="3.5703125" style="62" customWidth="1"/>
    <col min="13339" max="13339" width="6.140625" style="62" customWidth="1"/>
    <col min="13340" max="13340" width="16.42578125" style="62" bestFit="1" customWidth="1"/>
    <col min="13341" max="13341" width="10.140625" style="62" customWidth="1"/>
    <col min="13342" max="13342" width="2.85546875" style="62" customWidth="1"/>
    <col min="13343" max="13343" width="3.42578125" style="62" customWidth="1"/>
    <col min="13344" max="13344" width="16.42578125" style="62" bestFit="1" customWidth="1"/>
    <col min="13345" max="13345" width="2.7109375" style="62" customWidth="1"/>
    <col min="13346" max="13346" width="3.85546875" style="62" customWidth="1"/>
    <col min="13347" max="13347" width="5.28515625" style="62" customWidth="1"/>
    <col min="13348" max="13348" width="16.42578125" style="62" bestFit="1" customWidth="1"/>
    <col min="13349" max="13349" width="7.140625" style="62" customWidth="1"/>
    <col min="13350" max="13350" width="4.140625" style="62" customWidth="1"/>
    <col min="13351" max="13351" width="6.28515625" style="62" customWidth="1"/>
    <col min="13352" max="13352" width="16.42578125" style="62" bestFit="1" customWidth="1"/>
    <col min="13353" max="13353" width="7.42578125" style="62" customWidth="1"/>
    <col min="13354" max="13354" width="4.7109375" style="62" customWidth="1"/>
    <col min="13355" max="13355" width="5.42578125" style="62" customWidth="1"/>
    <col min="13356" max="13356" width="16.42578125" style="62" bestFit="1" customWidth="1"/>
    <col min="13357" max="13357" width="8.85546875" style="62" customWidth="1"/>
    <col min="13358" max="13358" width="2.140625" style="62" customWidth="1"/>
    <col min="13359" max="13359" width="7.5703125" style="62" customWidth="1"/>
    <col min="13360" max="13360" width="16.42578125" style="62" bestFit="1" customWidth="1"/>
    <col min="13361" max="13361" width="9.7109375" style="62" customWidth="1"/>
    <col min="13362" max="13362" width="4.140625" style="62" customWidth="1"/>
    <col min="13363" max="13363" width="2.140625" style="62" customWidth="1"/>
    <col min="13364" max="13364" width="16.42578125" style="62" bestFit="1" customWidth="1"/>
    <col min="13365" max="13365" width="6.85546875" style="62" customWidth="1"/>
    <col min="13366" max="13366" width="4.140625" style="62" customWidth="1"/>
    <col min="13367" max="13367" width="5.5703125" style="62" customWidth="1"/>
    <col min="13368" max="13368" width="16.42578125" style="62" bestFit="1" customWidth="1"/>
    <col min="13369" max="13369" width="8.5703125" style="62" customWidth="1"/>
    <col min="13370" max="13371" width="12.140625" style="62"/>
    <col min="13372" max="13372" width="7.42578125" style="62" customWidth="1"/>
    <col min="13373" max="13373" width="12.140625" style="62"/>
    <col min="13374" max="13374" width="1.5703125" style="62" customWidth="1"/>
    <col min="13375" max="13376" width="1" style="62" customWidth="1"/>
    <col min="13377" max="13377" width="0.85546875" style="62" customWidth="1"/>
    <col min="13378" max="13378" width="12.140625" style="62"/>
    <col min="13379" max="13382" width="1" style="62" customWidth="1"/>
    <col min="13383" max="13383" width="12.140625" style="62"/>
    <col min="13384" max="13384" width="0.85546875" style="62" customWidth="1"/>
    <col min="13385" max="13385" width="0.28515625" style="62" customWidth="1"/>
    <col min="13386" max="13386" width="1" style="62" customWidth="1"/>
    <col min="13387" max="13387" width="0.5703125" style="62" customWidth="1"/>
    <col min="13388" max="13388" width="12.140625" style="62"/>
    <col min="13389" max="13391" width="1" style="62" customWidth="1"/>
    <col min="13392" max="13392" width="1.140625" style="62" customWidth="1"/>
    <col min="13393" max="13393" width="9.42578125" style="62" customWidth="1"/>
    <col min="13394" max="13394" width="1.7109375" style="62" customWidth="1"/>
    <col min="13395" max="13395" width="0.5703125" style="62" customWidth="1"/>
    <col min="13396" max="13397" width="1.42578125" style="62" customWidth="1"/>
    <col min="13398" max="13398" width="8.5703125" style="62" customWidth="1"/>
    <col min="13399" max="13399" width="1.28515625" style="62" customWidth="1"/>
    <col min="13400" max="13400" width="1.42578125" style="62" customWidth="1"/>
    <col min="13401" max="13401" width="1.5703125" style="62" customWidth="1"/>
    <col min="13402" max="13402" width="1.7109375" style="62" customWidth="1"/>
    <col min="13403" max="13403" width="12.140625" style="62"/>
    <col min="13404" max="13405" width="1.28515625" style="62" customWidth="1"/>
    <col min="13406" max="13406" width="0.85546875" style="62" customWidth="1"/>
    <col min="13407" max="13407" width="1.42578125" style="62" customWidth="1"/>
    <col min="13408" max="13408" width="12.140625" style="62"/>
    <col min="13409" max="13409" width="1.28515625" style="62" customWidth="1"/>
    <col min="13410" max="13411" width="1.5703125" style="62" customWidth="1"/>
    <col min="13412" max="13412" width="1.28515625" style="62" customWidth="1"/>
    <col min="13413" max="13413" width="12.140625" style="62"/>
    <col min="13414" max="13415" width="0.85546875" style="62" customWidth="1"/>
    <col min="13416" max="13416" width="1" style="62" customWidth="1"/>
    <col min="13417" max="13417" width="1.28515625" style="62" customWidth="1"/>
    <col min="13418" max="13418" width="12.140625" style="62"/>
    <col min="13419" max="13419" width="1.28515625" style="62" customWidth="1"/>
    <col min="13420" max="13420" width="0.140625" style="62" customWidth="1"/>
    <col min="13421" max="13421" width="0.5703125" style="62" customWidth="1"/>
    <col min="13422" max="13422" width="1.140625" style="62" customWidth="1"/>
    <col min="13423" max="13423" width="12.140625" style="62"/>
    <col min="13424" max="13424" width="1" style="62" customWidth="1"/>
    <col min="13425" max="13425" width="1.140625" style="62" customWidth="1"/>
    <col min="13426" max="13426" width="0.85546875" style="62" customWidth="1"/>
    <col min="13427" max="13427" width="1" style="62" customWidth="1"/>
    <col min="13428" max="13428" width="12.140625" style="62"/>
    <col min="13429" max="13429" width="1" style="62" customWidth="1"/>
    <col min="13430" max="13430" width="0.85546875" style="62" customWidth="1"/>
    <col min="13431" max="13431" width="1.140625" style="62" customWidth="1"/>
    <col min="13432" max="13432" width="0.85546875" style="62" customWidth="1"/>
    <col min="13433" max="13433" width="12.140625" style="62"/>
    <col min="13434" max="13435" width="1" style="62" customWidth="1"/>
    <col min="13436" max="13436" width="0.5703125" style="62" customWidth="1"/>
    <col min="13437" max="13437" width="1.42578125" style="62" customWidth="1"/>
    <col min="13438" max="13517" width="12.140625" style="62"/>
    <col min="13518" max="13519" width="2.5703125" style="62" customWidth="1"/>
    <col min="13520" max="13568" width="12.140625" style="62"/>
    <col min="13569" max="13569" width="17.42578125" style="62" customWidth="1"/>
    <col min="13570" max="13570" width="10.42578125" style="62" customWidth="1"/>
    <col min="13571" max="13571" width="10.5703125" style="62" customWidth="1"/>
    <col min="13572" max="13572" width="24.140625" style="62" customWidth="1"/>
    <col min="13573" max="13573" width="4.85546875" style="62" customWidth="1"/>
    <col min="13574" max="13574" width="8.28515625" style="62" customWidth="1"/>
    <col min="13575" max="13575" width="4.42578125" style="62" customWidth="1"/>
    <col min="13576" max="13576" width="16.42578125" style="62" bestFit="1" customWidth="1"/>
    <col min="13577" max="13577" width="11.28515625" style="62" customWidth="1"/>
    <col min="13578" max="13578" width="2.42578125" style="62" customWidth="1"/>
    <col min="13579" max="13579" width="7.140625" style="62" customWidth="1"/>
    <col min="13580" max="13580" width="16.42578125" style="62" bestFit="1" customWidth="1"/>
    <col min="13581" max="13581" width="8.5703125" style="62" customWidth="1"/>
    <col min="13582" max="13582" width="4.42578125" style="62" customWidth="1"/>
    <col min="13583" max="13583" width="2.140625" style="62" customWidth="1"/>
    <col min="13584" max="13584" width="16.42578125" style="62" bestFit="1" customWidth="1"/>
    <col min="13585" max="13585" width="5.42578125" style="62" customWidth="1"/>
    <col min="13586" max="13586" width="5.5703125" style="62" customWidth="1"/>
    <col min="13587" max="13587" width="3" style="62" customWidth="1"/>
    <col min="13588" max="13588" width="19.28515625" style="62" customWidth="1"/>
    <col min="13589" max="13589" width="5.85546875" style="62" customWidth="1"/>
    <col min="13590" max="13590" width="7.140625" style="62" customWidth="1"/>
    <col min="13591" max="13591" width="4.7109375" style="62" customWidth="1"/>
    <col min="13592" max="13592" width="16.42578125" style="62" bestFit="1" customWidth="1"/>
    <col min="13593" max="13593" width="8" style="62" customWidth="1"/>
    <col min="13594" max="13594" width="3.5703125" style="62" customWidth="1"/>
    <col min="13595" max="13595" width="6.140625" style="62" customWidth="1"/>
    <col min="13596" max="13596" width="16.42578125" style="62" bestFit="1" customWidth="1"/>
    <col min="13597" max="13597" width="10.140625" style="62" customWidth="1"/>
    <col min="13598" max="13598" width="2.85546875" style="62" customWidth="1"/>
    <col min="13599" max="13599" width="3.42578125" style="62" customWidth="1"/>
    <col min="13600" max="13600" width="16.42578125" style="62" bestFit="1" customWidth="1"/>
    <col min="13601" max="13601" width="2.7109375" style="62" customWidth="1"/>
    <col min="13602" max="13602" width="3.85546875" style="62" customWidth="1"/>
    <col min="13603" max="13603" width="5.28515625" style="62" customWidth="1"/>
    <col min="13604" max="13604" width="16.42578125" style="62" bestFit="1" customWidth="1"/>
    <col min="13605" max="13605" width="7.140625" style="62" customWidth="1"/>
    <col min="13606" max="13606" width="4.140625" style="62" customWidth="1"/>
    <col min="13607" max="13607" width="6.28515625" style="62" customWidth="1"/>
    <col min="13608" max="13608" width="16.42578125" style="62" bestFit="1" customWidth="1"/>
    <col min="13609" max="13609" width="7.42578125" style="62" customWidth="1"/>
    <col min="13610" max="13610" width="4.7109375" style="62" customWidth="1"/>
    <col min="13611" max="13611" width="5.42578125" style="62" customWidth="1"/>
    <col min="13612" max="13612" width="16.42578125" style="62" bestFit="1" customWidth="1"/>
    <col min="13613" max="13613" width="8.85546875" style="62" customWidth="1"/>
    <col min="13614" max="13614" width="2.140625" style="62" customWidth="1"/>
    <col min="13615" max="13615" width="7.5703125" style="62" customWidth="1"/>
    <col min="13616" max="13616" width="16.42578125" style="62" bestFit="1" customWidth="1"/>
    <col min="13617" max="13617" width="9.7109375" style="62" customWidth="1"/>
    <col min="13618" max="13618" width="4.140625" style="62" customWidth="1"/>
    <col min="13619" max="13619" width="2.140625" style="62" customWidth="1"/>
    <col min="13620" max="13620" width="16.42578125" style="62" bestFit="1" customWidth="1"/>
    <col min="13621" max="13621" width="6.85546875" style="62" customWidth="1"/>
    <col min="13622" max="13622" width="4.140625" style="62" customWidth="1"/>
    <col min="13623" max="13623" width="5.5703125" style="62" customWidth="1"/>
    <col min="13624" max="13624" width="16.42578125" style="62" bestFit="1" customWidth="1"/>
    <col min="13625" max="13625" width="8.5703125" style="62" customWidth="1"/>
    <col min="13626" max="13627" width="12.140625" style="62"/>
    <col min="13628" max="13628" width="7.42578125" style="62" customWidth="1"/>
    <col min="13629" max="13629" width="12.140625" style="62"/>
    <col min="13630" max="13630" width="1.5703125" style="62" customWidth="1"/>
    <col min="13631" max="13632" width="1" style="62" customWidth="1"/>
    <col min="13633" max="13633" width="0.85546875" style="62" customWidth="1"/>
    <col min="13634" max="13634" width="12.140625" style="62"/>
    <col min="13635" max="13638" width="1" style="62" customWidth="1"/>
    <col min="13639" max="13639" width="12.140625" style="62"/>
    <col min="13640" max="13640" width="0.85546875" style="62" customWidth="1"/>
    <col min="13641" max="13641" width="0.28515625" style="62" customWidth="1"/>
    <col min="13642" max="13642" width="1" style="62" customWidth="1"/>
    <col min="13643" max="13643" width="0.5703125" style="62" customWidth="1"/>
    <col min="13644" max="13644" width="12.140625" style="62"/>
    <col min="13645" max="13647" width="1" style="62" customWidth="1"/>
    <col min="13648" max="13648" width="1.140625" style="62" customWidth="1"/>
    <col min="13649" max="13649" width="9.42578125" style="62" customWidth="1"/>
    <col min="13650" max="13650" width="1.7109375" style="62" customWidth="1"/>
    <col min="13651" max="13651" width="0.5703125" style="62" customWidth="1"/>
    <col min="13652" max="13653" width="1.42578125" style="62" customWidth="1"/>
    <col min="13654" max="13654" width="8.5703125" style="62" customWidth="1"/>
    <col min="13655" max="13655" width="1.28515625" style="62" customWidth="1"/>
    <col min="13656" max="13656" width="1.42578125" style="62" customWidth="1"/>
    <col min="13657" max="13657" width="1.5703125" style="62" customWidth="1"/>
    <col min="13658" max="13658" width="1.7109375" style="62" customWidth="1"/>
    <col min="13659" max="13659" width="12.140625" style="62"/>
    <col min="13660" max="13661" width="1.28515625" style="62" customWidth="1"/>
    <col min="13662" max="13662" width="0.85546875" style="62" customWidth="1"/>
    <col min="13663" max="13663" width="1.42578125" style="62" customWidth="1"/>
    <col min="13664" max="13664" width="12.140625" style="62"/>
    <col min="13665" max="13665" width="1.28515625" style="62" customWidth="1"/>
    <col min="13666" max="13667" width="1.5703125" style="62" customWidth="1"/>
    <col min="13668" max="13668" width="1.28515625" style="62" customWidth="1"/>
    <col min="13669" max="13669" width="12.140625" style="62"/>
    <col min="13670" max="13671" width="0.85546875" style="62" customWidth="1"/>
    <col min="13672" max="13672" width="1" style="62" customWidth="1"/>
    <col min="13673" max="13673" width="1.28515625" style="62" customWidth="1"/>
    <col min="13674" max="13674" width="12.140625" style="62"/>
    <col min="13675" max="13675" width="1.28515625" style="62" customWidth="1"/>
    <col min="13676" max="13676" width="0.140625" style="62" customWidth="1"/>
    <col min="13677" max="13677" width="0.5703125" style="62" customWidth="1"/>
    <col min="13678" max="13678" width="1.140625" style="62" customWidth="1"/>
    <col min="13679" max="13679" width="12.140625" style="62"/>
    <col min="13680" max="13680" width="1" style="62" customWidth="1"/>
    <col min="13681" max="13681" width="1.140625" style="62" customWidth="1"/>
    <col min="13682" max="13682" width="0.85546875" style="62" customWidth="1"/>
    <col min="13683" max="13683" width="1" style="62" customWidth="1"/>
    <col min="13684" max="13684" width="12.140625" style="62"/>
    <col min="13685" max="13685" width="1" style="62" customWidth="1"/>
    <col min="13686" max="13686" width="0.85546875" style="62" customWidth="1"/>
    <col min="13687" max="13687" width="1.140625" style="62" customWidth="1"/>
    <col min="13688" max="13688" width="0.85546875" style="62" customWidth="1"/>
    <col min="13689" max="13689" width="12.140625" style="62"/>
    <col min="13690" max="13691" width="1" style="62" customWidth="1"/>
    <col min="13692" max="13692" width="0.5703125" style="62" customWidth="1"/>
    <col min="13693" max="13693" width="1.42578125" style="62" customWidth="1"/>
    <col min="13694" max="13773" width="12.140625" style="62"/>
    <col min="13774" max="13775" width="2.5703125" style="62" customWidth="1"/>
    <col min="13776" max="13824" width="12.140625" style="62"/>
    <col min="13825" max="13825" width="17.42578125" style="62" customWidth="1"/>
    <col min="13826" max="13826" width="10.42578125" style="62" customWidth="1"/>
    <col min="13827" max="13827" width="10.5703125" style="62" customWidth="1"/>
    <col min="13828" max="13828" width="24.140625" style="62" customWidth="1"/>
    <col min="13829" max="13829" width="4.85546875" style="62" customWidth="1"/>
    <col min="13830" max="13830" width="8.28515625" style="62" customWidth="1"/>
    <col min="13831" max="13831" width="4.42578125" style="62" customWidth="1"/>
    <col min="13832" max="13832" width="16.42578125" style="62" bestFit="1" customWidth="1"/>
    <col min="13833" max="13833" width="11.28515625" style="62" customWidth="1"/>
    <col min="13834" max="13834" width="2.42578125" style="62" customWidth="1"/>
    <col min="13835" max="13835" width="7.140625" style="62" customWidth="1"/>
    <col min="13836" max="13836" width="16.42578125" style="62" bestFit="1" customWidth="1"/>
    <col min="13837" max="13837" width="8.5703125" style="62" customWidth="1"/>
    <col min="13838" max="13838" width="4.42578125" style="62" customWidth="1"/>
    <col min="13839" max="13839" width="2.140625" style="62" customWidth="1"/>
    <col min="13840" max="13840" width="16.42578125" style="62" bestFit="1" customWidth="1"/>
    <col min="13841" max="13841" width="5.42578125" style="62" customWidth="1"/>
    <col min="13842" max="13842" width="5.5703125" style="62" customWidth="1"/>
    <col min="13843" max="13843" width="3" style="62" customWidth="1"/>
    <col min="13844" max="13844" width="19.28515625" style="62" customWidth="1"/>
    <col min="13845" max="13845" width="5.85546875" style="62" customWidth="1"/>
    <col min="13846" max="13846" width="7.140625" style="62" customWidth="1"/>
    <col min="13847" max="13847" width="4.7109375" style="62" customWidth="1"/>
    <col min="13848" max="13848" width="16.42578125" style="62" bestFit="1" customWidth="1"/>
    <col min="13849" max="13849" width="8" style="62" customWidth="1"/>
    <col min="13850" max="13850" width="3.5703125" style="62" customWidth="1"/>
    <col min="13851" max="13851" width="6.140625" style="62" customWidth="1"/>
    <col min="13852" max="13852" width="16.42578125" style="62" bestFit="1" customWidth="1"/>
    <col min="13853" max="13853" width="10.140625" style="62" customWidth="1"/>
    <col min="13854" max="13854" width="2.85546875" style="62" customWidth="1"/>
    <col min="13855" max="13855" width="3.42578125" style="62" customWidth="1"/>
    <col min="13856" max="13856" width="16.42578125" style="62" bestFit="1" customWidth="1"/>
    <col min="13857" max="13857" width="2.7109375" style="62" customWidth="1"/>
    <col min="13858" max="13858" width="3.85546875" style="62" customWidth="1"/>
    <col min="13859" max="13859" width="5.28515625" style="62" customWidth="1"/>
    <col min="13860" max="13860" width="16.42578125" style="62" bestFit="1" customWidth="1"/>
    <col min="13861" max="13861" width="7.140625" style="62" customWidth="1"/>
    <col min="13862" max="13862" width="4.140625" style="62" customWidth="1"/>
    <col min="13863" max="13863" width="6.28515625" style="62" customWidth="1"/>
    <col min="13864" max="13864" width="16.42578125" style="62" bestFit="1" customWidth="1"/>
    <col min="13865" max="13865" width="7.42578125" style="62" customWidth="1"/>
    <col min="13866" max="13866" width="4.7109375" style="62" customWidth="1"/>
    <col min="13867" max="13867" width="5.42578125" style="62" customWidth="1"/>
    <col min="13868" max="13868" width="16.42578125" style="62" bestFit="1" customWidth="1"/>
    <col min="13869" max="13869" width="8.85546875" style="62" customWidth="1"/>
    <col min="13870" max="13870" width="2.140625" style="62" customWidth="1"/>
    <col min="13871" max="13871" width="7.5703125" style="62" customWidth="1"/>
    <col min="13872" max="13872" width="16.42578125" style="62" bestFit="1" customWidth="1"/>
    <col min="13873" max="13873" width="9.7109375" style="62" customWidth="1"/>
    <col min="13874" max="13874" width="4.140625" style="62" customWidth="1"/>
    <col min="13875" max="13875" width="2.140625" style="62" customWidth="1"/>
    <col min="13876" max="13876" width="16.42578125" style="62" bestFit="1" customWidth="1"/>
    <col min="13877" max="13877" width="6.85546875" style="62" customWidth="1"/>
    <col min="13878" max="13878" width="4.140625" style="62" customWidth="1"/>
    <col min="13879" max="13879" width="5.5703125" style="62" customWidth="1"/>
    <col min="13880" max="13880" width="16.42578125" style="62" bestFit="1" customWidth="1"/>
    <col min="13881" max="13881" width="8.5703125" style="62" customWidth="1"/>
    <col min="13882" max="13883" width="12.140625" style="62"/>
    <col min="13884" max="13884" width="7.42578125" style="62" customWidth="1"/>
    <col min="13885" max="13885" width="12.140625" style="62"/>
    <col min="13886" max="13886" width="1.5703125" style="62" customWidth="1"/>
    <col min="13887" max="13888" width="1" style="62" customWidth="1"/>
    <col min="13889" max="13889" width="0.85546875" style="62" customWidth="1"/>
    <col min="13890" max="13890" width="12.140625" style="62"/>
    <col min="13891" max="13894" width="1" style="62" customWidth="1"/>
    <col min="13895" max="13895" width="12.140625" style="62"/>
    <col min="13896" max="13896" width="0.85546875" style="62" customWidth="1"/>
    <col min="13897" max="13897" width="0.28515625" style="62" customWidth="1"/>
    <col min="13898" max="13898" width="1" style="62" customWidth="1"/>
    <col min="13899" max="13899" width="0.5703125" style="62" customWidth="1"/>
    <col min="13900" max="13900" width="12.140625" style="62"/>
    <col min="13901" max="13903" width="1" style="62" customWidth="1"/>
    <col min="13904" max="13904" width="1.140625" style="62" customWidth="1"/>
    <col min="13905" max="13905" width="9.42578125" style="62" customWidth="1"/>
    <col min="13906" max="13906" width="1.7109375" style="62" customWidth="1"/>
    <col min="13907" max="13907" width="0.5703125" style="62" customWidth="1"/>
    <col min="13908" max="13909" width="1.42578125" style="62" customWidth="1"/>
    <col min="13910" max="13910" width="8.5703125" style="62" customWidth="1"/>
    <col min="13911" max="13911" width="1.28515625" style="62" customWidth="1"/>
    <col min="13912" max="13912" width="1.42578125" style="62" customWidth="1"/>
    <col min="13913" max="13913" width="1.5703125" style="62" customWidth="1"/>
    <col min="13914" max="13914" width="1.7109375" style="62" customWidth="1"/>
    <col min="13915" max="13915" width="12.140625" style="62"/>
    <col min="13916" max="13917" width="1.28515625" style="62" customWidth="1"/>
    <col min="13918" max="13918" width="0.85546875" style="62" customWidth="1"/>
    <col min="13919" max="13919" width="1.42578125" style="62" customWidth="1"/>
    <col min="13920" max="13920" width="12.140625" style="62"/>
    <col min="13921" max="13921" width="1.28515625" style="62" customWidth="1"/>
    <col min="13922" max="13923" width="1.5703125" style="62" customWidth="1"/>
    <col min="13924" max="13924" width="1.28515625" style="62" customWidth="1"/>
    <col min="13925" max="13925" width="12.140625" style="62"/>
    <col min="13926" max="13927" width="0.85546875" style="62" customWidth="1"/>
    <col min="13928" max="13928" width="1" style="62" customWidth="1"/>
    <col min="13929" max="13929" width="1.28515625" style="62" customWidth="1"/>
    <col min="13930" max="13930" width="12.140625" style="62"/>
    <col min="13931" max="13931" width="1.28515625" style="62" customWidth="1"/>
    <col min="13932" max="13932" width="0.140625" style="62" customWidth="1"/>
    <col min="13933" max="13933" width="0.5703125" style="62" customWidth="1"/>
    <col min="13934" max="13934" width="1.140625" style="62" customWidth="1"/>
    <col min="13935" max="13935" width="12.140625" style="62"/>
    <col min="13936" max="13936" width="1" style="62" customWidth="1"/>
    <col min="13937" max="13937" width="1.140625" style="62" customWidth="1"/>
    <col min="13938" max="13938" width="0.85546875" style="62" customWidth="1"/>
    <col min="13939" max="13939" width="1" style="62" customWidth="1"/>
    <col min="13940" max="13940" width="12.140625" style="62"/>
    <col min="13941" max="13941" width="1" style="62" customWidth="1"/>
    <col min="13942" max="13942" width="0.85546875" style="62" customWidth="1"/>
    <col min="13943" max="13943" width="1.140625" style="62" customWidth="1"/>
    <col min="13944" max="13944" width="0.85546875" style="62" customWidth="1"/>
    <col min="13945" max="13945" width="12.140625" style="62"/>
    <col min="13946" max="13947" width="1" style="62" customWidth="1"/>
    <col min="13948" max="13948" width="0.5703125" style="62" customWidth="1"/>
    <col min="13949" max="13949" width="1.42578125" style="62" customWidth="1"/>
    <col min="13950" max="14029" width="12.140625" style="62"/>
    <col min="14030" max="14031" width="2.5703125" style="62" customWidth="1"/>
    <col min="14032" max="14080" width="12.140625" style="62"/>
    <col min="14081" max="14081" width="17.42578125" style="62" customWidth="1"/>
    <col min="14082" max="14082" width="10.42578125" style="62" customWidth="1"/>
    <col min="14083" max="14083" width="10.5703125" style="62" customWidth="1"/>
    <col min="14084" max="14084" width="24.140625" style="62" customWidth="1"/>
    <col min="14085" max="14085" width="4.85546875" style="62" customWidth="1"/>
    <col min="14086" max="14086" width="8.28515625" style="62" customWidth="1"/>
    <col min="14087" max="14087" width="4.42578125" style="62" customWidth="1"/>
    <col min="14088" max="14088" width="16.42578125" style="62" bestFit="1" customWidth="1"/>
    <col min="14089" max="14089" width="11.28515625" style="62" customWidth="1"/>
    <col min="14090" max="14090" width="2.42578125" style="62" customWidth="1"/>
    <col min="14091" max="14091" width="7.140625" style="62" customWidth="1"/>
    <col min="14092" max="14092" width="16.42578125" style="62" bestFit="1" customWidth="1"/>
    <col min="14093" max="14093" width="8.5703125" style="62" customWidth="1"/>
    <col min="14094" max="14094" width="4.42578125" style="62" customWidth="1"/>
    <col min="14095" max="14095" width="2.140625" style="62" customWidth="1"/>
    <col min="14096" max="14096" width="16.42578125" style="62" bestFit="1" customWidth="1"/>
    <col min="14097" max="14097" width="5.42578125" style="62" customWidth="1"/>
    <col min="14098" max="14098" width="5.5703125" style="62" customWidth="1"/>
    <col min="14099" max="14099" width="3" style="62" customWidth="1"/>
    <col min="14100" max="14100" width="19.28515625" style="62" customWidth="1"/>
    <col min="14101" max="14101" width="5.85546875" style="62" customWidth="1"/>
    <col min="14102" max="14102" width="7.140625" style="62" customWidth="1"/>
    <col min="14103" max="14103" width="4.7109375" style="62" customWidth="1"/>
    <col min="14104" max="14104" width="16.42578125" style="62" bestFit="1" customWidth="1"/>
    <col min="14105" max="14105" width="8" style="62" customWidth="1"/>
    <col min="14106" max="14106" width="3.5703125" style="62" customWidth="1"/>
    <col min="14107" max="14107" width="6.140625" style="62" customWidth="1"/>
    <col min="14108" max="14108" width="16.42578125" style="62" bestFit="1" customWidth="1"/>
    <col min="14109" max="14109" width="10.140625" style="62" customWidth="1"/>
    <col min="14110" max="14110" width="2.85546875" style="62" customWidth="1"/>
    <col min="14111" max="14111" width="3.42578125" style="62" customWidth="1"/>
    <col min="14112" max="14112" width="16.42578125" style="62" bestFit="1" customWidth="1"/>
    <col min="14113" max="14113" width="2.7109375" style="62" customWidth="1"/>
    <col min="14114" max="14114" width="3.85546875" style="62" customWidth="1"/>
    <col min="14115" max="14115" width="5.28515625" style="62" customWidth="1"/>
    <col min="14116" max="14116" width="16.42578125" style="62" bestFit="1" customWidth="1"/>
    <col min="14117" max="14117" width="7.140625" style="62" customWidth="1"/>
    <col min="14118" max="14118" width="4.140625" style="62" customWidth="1"/>
    <col min="14119" max="14119" width="6.28515625" style="62" customWidth="1"/>
    <col min="14120" max="14120" width="16.42578125" style="62" bestFit="1" customWidth="1"/>
    <col min="14121" max="14121" width="7.42578125" style="62" customWidth="1"/>
    <col min="14122" max="14122" width="4.7109375" style="62" customWidth="1"/>
    <col min="14123" max="14123" width="5.42578125" style="62" customWidth="1"/>
    <col min="14124" max="14124" width="16.42578125" style="62" bestFit="1" customWidth="1"/>
    <col min="14125" max="14125" width="8.85546875" style="62" customWidth="1"/>
    <col min="14126" max="14126" width="2.140625" style="62" customWidth="1"/>
    <col min="14127" max="14127" width="7.5703125" style="62" customWidth="1"/>
    <col min="14128" max="14128" width="16.42578125" style="62" bestFit="1" customWidth="1"/>
    <col min="14129" max="14129" width="9.7109375" style="62" customWidth="1"/>
    <col min="14130" max="14130" width="4.140625" style="62" customWidth="1"/>
    <col min="14131" max="14131" width="2.140625" style="62" customWidth="1"/>
    <col min="14132" max="14132" width="16.42578125" style="62" bestFit="1" customWidth="1"/>
    <col min="14133" max="14133" width="6.85546875" style="62" customWidth="1"/>
    <col min="14134" max="14134" width="4.140625" style="62" customWidth="1"/>
    <col min="14135" max="14135" width="5.5703125" style="62" customWidth="1"/>
    <col min="14136" max="14136" width="16.42578125" style="62" bestFit="1" customWidth="1"/>
    <col min="14137" max="14137" width="8.5703125" style="62" customWidth="1"/>
    <col min="14138" max="14139" width="12.140625" style="62"/>
    <col min="14140" max="14140" width="7.42578125" style="62" customWidth="1"/>
    <col min="14141" max="14141" width="12.140625" style="62"/>
    <col min="14142" max="14142" width="1.5703125" style="62" customWidth="1"/>
    <col min="14143" max="14144" width="1" style="62" customWidth="1"/>
    <col min="14145" max="14145" width="0.85546875" style="62" customWidth="1"/>
    <col min="14146" max="14146" width="12.140625" style="62"/>
    <col min="14147" max="14150" width="1" style="62" customWidth="1"/>
    <col min="14151" max="14151" width="12.140625" style="62"/>
    <col min="14152" max="14152" width="0.85546875" style="62" customWidth="1"/>
    <col min="14153" max="14153" width="0.28515625" style="62" customWidth="1"/>
    <col min="14154" max="14154" width="1" style="62" customWidth="1"/>
    <col min="14155" max="14155" width="0.5703125" style="62" customWidth="1"/>
    <col min="14156" max="14156" width="12.140625" style="62"/>
    <col min="14157" max="14159" width="1" style="62" customWidth="1"/>
    <col min="14160" max="14160" width="1.140625" style="62" customWidth="1"/>
    <col min="14161" max="14161" width="9.42578125" style="62" customWidth="1"/>
    <col min="14162" max="14162" width="1.7109375" style="62" customWidth="1"/>
    <col min="14163" max="14163" width="0.5703125" style="62" customWidth="1"/>
    <col min="14164" max="14165" width="1.42578125" style="62" customWidth="1"/>
    <col min="14166" max="14166" width="8.5703125" style="62" customWidth="1"/>
    <col min="14167" max="14167" width="1.28515625" style="62" customWidth="1"/>
    <col min="14168" max="14168" width="1.42578125" style="62" customWidth="1"/>
    <col min="14169" max="14169" width="1.5703125" style="62" customWidth="1"/>
    <col min="14170" max="14170" width="1.7109375" style="62" customWidth="1"/>
    <col min="14171" max="14171" width="12.140625" style="62"/>
    <col min="14172" max="14173" width="1.28515625" style="62" customWidth="1"/>
    <col min="14174" max="14174" width="0.85546875" style="62" customWidth="1"/>
    <col min="14175" max="14175" width="1.42578125" style="62" customWidth="1"/>
    <col min="14176" max="14176" width="12.140625" style="62"/>
    <col min="14177" max="14177" width="1.28515625" style="62" customWidth="1"/>
    <col min="14178" max="14179" width="1.5703125" style="62" customWidth="1"/>
    <col min="14180" max="14180" width="1.28515625" style="62" customWidth="1"/>
    <col min="14181" max="14181" width="12.140625" style="62"/>
    <col min="14182" max="14183" width="0.85546875" style="62" customWidth="1"/>
    <col min="14184" max="14184" width="1" style="62" customWidth="1"/>
    <col min="14185" max="14185" width="1.28515625" style="62" customWidth="1"/>
    <col min="14186" max="14186" width="12.140625" style="62"/>
    <col min="14187" max="14187" width="1.28515625" style="62" customWidth="1"/>
    <col min="14188" max="14188" width="0.140625" style="62" customWidth="1"/>
    <col min="14189" max="14189" width="0.5703125" style="62" customWidth="1"/>
    <col min="14190" max="14190" width="1.140625" style="62" customWidth="1"/>
    <col min="14191" max="14191" width="12.140625" style="62"/>
    <col min="14192" max="14192" width="1" style="62" customWidth="1"/>
    <col min="14193" max="14193" width="1.140625" style="62" customWidth="1"/>
    <col min="14194" max="14194" width="0.85546875" style="62" customWidth="1"/>
    <col min="14195" max="14195" width="1" style="62" customWidth="1"/>
    <col min="14196" max="14196" width="12.140625" style="62"/>
    <col min="14197" max="14197" width="1" style="62" customWidth="1"/>
    <col min="14198" max="14198" width="0.85546875" style="62" customWidth="1"/>
    <col min="14199" max="14199" width="1.140625" style="62" customWidth="1"/>
    <col min="14200" max="14200" width="0.85546875" style="62" customWidth="1"/>
    <col min="14201" max="14201" width="12.140625" style="62"/>
    <col min="14202" max="14203" width="1" style="62" customWidth="1"/>
    <col min="14204" max="14204" width="0.5703125" style="62" customWidth="1"/>
    <col min="14205" max="14205" width="1.42578125" style="62" customWidth="1"/>
    <col min="14206" max="14285" width="12.140625" style="62"/>
    <col min="14286" max="14287" width="2.5703125" style="62" customWidth="1"/>
    <col min="14288" max="14336" width="12.140625" style="62"/>
    <col min="14337" max="14337" width="17.42578125" style="62" customWidth="1"/>
    <col min="14338" max="14338" width="10.42578125" style="62" customWidth="1"/>
    <col min="14339" max="14339" width="10.5703125" style="62" customWidth="1"/>
    <col min="14340" max="14340" width="24.140625" style="62" customWidth="1"/>
    <col min="14341" max="14341" width="4.85546875" style="62" customWidth="1"/>
    <col min="14342" max="14342" width="8.28515625" style="62" customWidth="1"/>
    <col min="14343" max="14343" width="4.42578125" style="62" customWidth="1"/>
    <col min="14344" max="14344" width="16.42578125" style="62" bestFit="1" customWidth="1"/>
    <col min="14345" max="14345" width="11.28515625" style="62" customWidth="1"/>
    <col min="14346" max="14346" width="2.42578125" style="62" customWidth="1"/>
    <col min="14347" max="14347" width="7.140625" style="62" customWidth="1"/>
    <col min="14348" max="14348" width="16.42578125" style="62" bestFit="1" customWidth="1"/>
    <col min="14349" max="14349" width="8.5703125" style="62" customWidth="1"/>
    <col min="14350" max="14350" width="4.42578125" style="62" customWidth="1"/>
    <col min="14351" max="14351" width="2.140625" style="62" customWidth="1"/>
    <col min="14352" max="14352" width="16.42578125" style="62" bestFit="1" customWidth="1"/>
    <col min="14353" max="14353" width="5.42578125" style="62" customWidth="1"/>
    <col min="14354" max="14354" width="5.5703125" style="62" customWidth="1"/>
    <col min="14355" max="14355" width="3" style="62" customWidth="1"/>
    <col min="14356" max="14356" width="19.28515625" style="62" customWidth="1"/>
    <col min="14357" max="14357" width="5.85546875" style="62" customWidth="1"/>
    <col min="14358" max="14358" width="7.140625" style="62" customWidth="1"/>
    <col min="14359" max="14359" width="4.7109375" style="62" customWidth="1"/>
    <col min="14360" max="14360" width="16.42578125" style="62" bestFit="1" customWidth="1"/>
    <col min="14361" max="14361" width="8" style="62" customWidth="1"/>
    <col min="14362" max="14362" width="3.5703125" style="62" customWidth="1"/>
    <col min="14363" max="14363" width="6.140625" style="62" customWidth="1"/>
    <col min="14364" max="14364" width="16.42578125" style="62" bestFit="1" customWidth="1"/>
    <col min="14365" max="14365" width="10.140625" style="62" customWidth="1"/>
    <col min="14366" max="14366" width="2.85546875" style="62" customWidth="1"/>
    <col min="14367" max="14367" width="3.42578125" style="62" customWidth="1"/>
    <col min="14368" max="14368" width="16.42578125" style="62" bestFit="1" customWidth="1"/>
    <col min="14369" max="14369" width="2.7109375" style="62" customWidth="1"/>
    <col min="14370" max="14370" width="3.85546875" style="62" customWidth="1"/>
    <col min="14371" max="14371" width="5.28515625" style="62" customWidth="1"/>
    <col min="14372" max="14372" width="16.42578125" style="62" bestFit="1" customWidth="1"/>
    <col min="14373" max="14373" width="7.140625" style="62" customWidth="1"/>
    <col min="14374" max="14374" width="4.140625" style="62" customWidth="1"/>
    <col min="14375" max="14375" width="6.28515625" style="62" customWidth="1"/>
    <col min="14376" max="14376" width="16.42578125" style="62" bestFit="1" customWidth="1"/>
    <col min="14377" max="14377" width="7.42578125" style="62" customWidth="1"/>
    <col min="14378" max="14378" width="4.7109375" style="62" customWidth="1"/>
    <col min="14379" max="14379" width="5.42578125" style="62" customWidth="1"/>
    <col min="14380" max="14380" width="16.42578125" style="62" bestFit="1" customWidth="1"/>
    <col min="14381" max="14381" width="8.85546875" style="62" customWidth="1"/>
    <col min="14382" max="14382" width="2.140625" style="62" customWidth="1"/>
    <col min="14383" max="14383" width="7.5703125" style="62" customWidth="1"/>
    <col min="14384" max="14384" width="16.42578125" style="62" bestFit="1" customWidth="1"/>
    <col min="14385" max="14385" width="9.7109375" style="62" customWidth="1"/>
    <col min="14386" max="14386" width="4.140625" style="62" customWidth="1"/>
    <col min="14387" max="14387" width="2.140625" style="62" customWidth="1"/>
    <col min="14388" max="14388" width="16.42578125" style="62" bestFit="1" customWidth="1"/>
    <col min="14389" max="14389" width="6.85546875" style="62" customWidth="1"/>
    <col min="14390" max="14390" width="4.140625" style="62" customWidth="1"/>
    <col min="14391" max="14391" width="5.5703125" style="62" customWidth="1"/>
    <col min="14392" max="14392" width="16.42578125" style="62" bestFit="1" customWidth="1"/>
    <col min="14393" max="14393" width="8.5703125" style="62" customWidth="1"/>
    <col min="14394" max="14395" width="12.140625" style="62"/>
    <col min="14396" max="14396" width="7.42578125" style="62" customWidth="1"/>
    <col min="14397" max="14397" width="12.140625" style="62"/>
    <col min="14398" max="14398" width="1.5703125" style="62" customWidth="1"/>
    <col min="14399" max="14400" width="1" style="62" customWidth="1"/>
    <col min="14401" max="14401" width="0.85546875" style="62" customWidth="1"/>
    <col min="14402" max="14402" width="12.140625" style="62"/>
    <col min="14403" max="14406" width="1" style="62" customWidth="1"/>
    <col min="14407" max="14407" width="12.140625" style="62"/>
    <col min="14408" max="14408" width="0.85546875" style="62" customWidth="1"/>
    <col min="14409" max="14409" width="0.28515625" style="62" customWidth="1"/>
    <col min="14410" max="14410" width="1" style="62" customWidth="1"/>
    <col min="14411" max="14411" width="0.5703125" style="62" customWidth="1"/>
    <col min="14412" max="14412" width="12.140625" style="62"/>
    <col min="14413" max="14415" width="1" style="62" customWidth="1"/>
    <col min="14416" max="14416" width="1.140625" style="62" customWidth="1"/>
    <col min="14417" max="14417" width="9.42578125" style="62" customWidth="1"/>
    <col min="14418" max="14418" width="1.7109375" style="62" customWidth="1"/>
    <col min="14419" max="14419" width="0.5703125" style="62" customWidth="1"/>
    <col min="14420" max="14421" width="1.42578125" style="62" customWidth="1"/>
    <col min="14422" max="14422" width="8.5703125" style="62" customWidth="1"/>
    <col min="14423" max="14423" width="1.28515625" style="62" customWidth="1"/>
    <col min="14424" max="14424" width="1.42578125" style="62" customWidth="1"/>
    <col min="14425" max="14425" width="1.5703125" style="62" customWidth="1"/>
    <col min="14426" max="14426" width="1.7109375" style="62" customWidth="1"/>
    <col min="14427" max="14427" width="12.140625" style="62"/>
    <col min="14428" max="14429" width="1.28515625" style="62" customWidth="1"/>
    <col min="14430" max="14430" width="0.85546875" style="62" customWidth="1"/>
    <col min="14431" max="14431" width="1.42578125" style="62" customWidth="1"/>
    <col min="14432" max="14432" width="12.140625" style="62"/>
    <col min="14433" max="14433" width="1.28515625" style="62" customWidth="1"/>
    <col min="14434" max="14435" width="1.5703125" style="62" customWidth="1"/>
    <col min="14436" max="14436" width="1.28515625" style="62" customWidth="1"/>
    <col min="14437" max="14437" width="12.140625" style="62"/>
    <col min="14438" max="14439" width="0.85546875" style="62" customWidth="1"/>
    <col min="14440" max="14440" width="1" style="62" customWidth="1"/>
    <col min="14441" max="14441" width="1.28515625" style="62" customWidth="1"/>
    <col min="14442" max="14442" width="12.140625" style="62"/>
    <col min="14443" max="14443" width="1.28515625" style="62" customWidth="1"/>
    <col min="14444" max="14444" width="0.140625" style="62" customWidth="1"/>
    <col min="14445" max="14445" width="0.5703125" style="62" customWidth="1"/>
    <col min="14446" max="14446" width="1.140625" style="62" customWidth="1"/>
    <col min="14447" max="14447" width="12.140625" style="62"/>
    <col min="14448" max="14448" width="1" style="62" customWidth="1"/>
    <col min="14449" max="14449" width="1.140625" style="62" customWidth="1"/>
    <col min="14450" max="14450" width="0.85546875" style="62" customWidth="1"/>
    <col min="14451" max="14451" width="1" style="62" customWidth="1"/>
    <col min="14452" max="14452" width="12.140625" style="62"/>
    <col min="14453" max="14453" width="1" style="62" customWidth="1"/>
    <col min="14454" max="14454" width="0.85546875" style="62" customWidth="1"/>
    <col min="14455" max="14455" width="1.140625" style="62" customWidth="1"/>
    <col min="14456" max="14456" width="0.85546875" style="62" customWidth="1"/>
    <col min="14457" max="14457" width="12.140625" style="62"/>
    <col min="14458" max="14459" width="1" style="62" customWidth="1"/>
    <col min="14460" max="14460" width="0.5703125" style="62" customWidth="1"/>
    <col min="14461" max="14461" width="1.42578125" style="62" customWidth="1"/>
    <col min="14462" max="14541" width="12.140625" style="62"/>
    <col min="14542" max="14543" width="2.5703125" style="62" customWidth="1"/>
    <col min="14544" max="14592" width="12.140625" style="62"/>
    <col min="14593" max="14593" width="17.42578125" style="62" customWidth="1"/>
    <col min="14594" max="14594" width="10.42578125" style="62" customWidth="1"/>
    <col min="14595" max="14595" width="10.5703125" style="62" customWidth="1"/>
    <col min="14596" max="14596" width="24.140625" style="62" customWidth="1"/>
    <col min="14597" max="14597" width="4.85546875" style="62" customWidth="1"/>
    <col min="14598" max="14598" width="8.28515625" style="62" customWidth="1"/>
    <col min="14599" max="14599" width="4.42578125" style="62" customWidth="1"/>
    <col min="14600" max="14600" width="16.42578125" style="62" bestFit="1" customWidth="1"/>
    <col min="14601" max="14601" width="11.28515625" style="62" customWidth="1"/>
    <col min="14602" max="14602" width="2.42578125" style="62" customWidth="1"/>
    <col min="14603" max="14603" width="7.140625" style="62" customWidth="1"/>
    <col min="14604" max="14604" width="16.42578125" style="62" bestFit="1" customWidth="1"/>
    <col min="14605" max="14605" width="8.5703125" style="62" customWidth="1"/>
    <col min="14606" max="14606" width="4.42578125" style="62" customWidth="1"/>
    <col min="14607" max="14607" width="2.140625" style="62" customWidth="1"/>
    <col min="14608" max="14608" width="16.42578125" style="62" bestFit="1" customWidth="1"/>
    <col min="14609" max="14609" width="5.42578125" style="62" customWidth="1"/>
    <col min="14610" max="14610" width="5.5703125" style="62" customWidth="1"/>
    <col min="14611" max="14611" width="3" style="62" customWidth="1"/>
    <col min="14612" max="14612" width="19.28515625" style="62" customWidth="1"/>
    <col min="14613" max="14613" width="5.85546875" style="62" customWidth="1"/>
    <col min="14614" max="14614" width="7.140625" style="62" customWidth="1"/>
    <col min="14615" max="14615" width="4.7109375" style="62" customWidth="1"/>
    <col min="14616" max="14616" width="16.42578125" style="62" bestFit="1" customWidth="1"/>
    <col min="14617" max="14617" width="8" style="62" customWidth="1"/>
    <col min="14618" max="14618" width="3.5703125" style="62" customWidth="1"/>
    <col min="14619" max="14619" width="6.140625" style="62" customWidth="1"/>
    <col min="14620" max="14620" width="16.42578125" style="62" bestFit="1" customWidth="1"/>
    <col min="14621" max="14621" width="10.140625" style="62" customWidth="1"/>
    <col min="14622" max="14622" width="2.85546875" style="62" customWidth="1"/>
    <col min="14623" max="14623" width="3.42578125" style="62" customWidth="1"/>
    <col min="14624" max="14624" width="16.42578125" style="62" bestFit="1" customWidth="1"/>
    <col min="14625" max="14625" width="2.7109375" style="62" customWidth="1"/>
    <col min="14626" max="14626" width="3.85546875" style="62" customWidth="1"/>
    <col min="14627" max="14627" width="5.28515625" style="62" customWidth="1"/>
    <col min="14628" max="14628" width="16.42578125" style="62" bestFit="1" customWidth="1"/>
    <col min="14629" max="14629" width="7.140625" style="62" customWidth="1"/>
    <col min="14630" max="14630" width="4.140625" style="62" customWidth="1"/>
    <col min="14631" max="14631" width="6.28515625" style="62" customWidth="1"/>
    <col min="14632" max="14632" width="16.42578125" style="62" bestFit="1" customWidth="1"/>
    <col min="14633" max="14633" width="7.42578125" style="62" customWidth="1"/>
    <col min="14634" max="14634" width="4.7109375" style="62" customWidth="1"/>
    <col min="14635" max="14635" width="5.42578125" style="62" customWidth="1"/>
    <col min="14636" max="14636" width="16.42578125" style="62" bestFit="1" customWidth="1"/>
    <col min="14637" max="14637" width="8.85546875" style="62" customWidth="1"/>
    <col min="14638" max="14638" width="2.140625" style="62" customWidth="1"/>
    <col min="14639" max="14639" width="7.5703125" style="62" customWidth="1"/>
    <col min="14640" max="14640" width="16.42578125" style="62" bestFit="1" customWidth="1"/>
    <col min="14641" max="14641" width="9.7109375" style="62" customWidth="1"/>
    <col min="14642" max="14642" width="4.140625" style="62" customWidth="1"/>
    <col min="14643" max="14643" width="2.140625" style="62" customWidth="1"/>
    <col min="14644" max="14644" width="16.42578125" style="62" bestFit="1" customWidth="1"/>
    <col min="14645" max="14645" width="6.85546875" style="62" customWidth="1"/>
    <col min="14646" max="14646" width="4.140625" style="62" customWidth="1"/>
    <col min="14647" max="14647" width="5.5703125" style="62" customWidth="1"/>
    <col min="14648" max="14648" width="16.42578125" style="62" bestFit="1" customWidth="1"/>
    <col min="14649" max="14649" width="8.5703125" style="62" customWidth="1"/>
    <col min="14650" max="14651" width="12.140625" style="62"/>
    <col min="14652" max="14652" width="7.42578125" style="62" customWidth="1"/>
    <col min="14653" max="14653" width="12.140625" style="62"/>
    <col min="14654" max="14654" width="1.5703125" style="62" customWidth="1"/>
    <col min="14655" max="14656" width="1" style="62" customWidth="1"/>
    <col min="14657" max="14657" width="0.85546875" style="62" customWidth="1"/>
    <col min="14658" max="14658" width="12.140625" style="62"/>
    <col min="14659" max="14662" width="1" style="62" customWidth="1"/>
    <col min="14663" max="14663" width="12.140625" style="62"/>
    <col min="14664" max="14664" width="0.85546875" style="62" customWidth="1"/>
    <col min="14665" max="14665" width="0.28515625" style="62" customWidth="1"/>
    <col min="14666" max="14666" width="1" style="62" customWidth="1"/>
    <col min="14667" max="14667" width="0.5703125" style="62" customWidth="1"/>
    <col min="14668" max="14668" width="12.140625" style="62"/>
    <col min="14669" max="14671" width="1" style="62" customWidth="1"/>
    <col min="14672" max="14672" width="1.140625" style="62" customWidth="1"/>
    <col min="14673" max="14673" width="9.42578125" style="62" customWidth="1"/>
    <col min="14674" max="14674" width="1.7109375" style="62" customWidth="1"/>
    <col min="14675" max="14675" width="0.5703125" style="62" customWidth="1"/>
    <col min="14676" max="14677" width="1.42578125" style="62" customWidth="1"/>
    <col min="14678" max="14678" width="8.5703125" style="62" customWidth="1"/>
    <col min="14679" max="14679" width="1.28515625" style="62" customWidth="1"/>
    <col min="14680" max="14680" width="1.42578125" style="62" customWidth="1"/>
    <col min="14681" max="14681" width="1.5703125" style="62" customWidth="1"/>
    <col min="14682" max="14682" width="1.7109375" style="62" customWidth="1"/>
    <col min="14683" max="14683" width="12.140625" style="62"/>
    <col min="14684" max="14685" width="1.28515625" style="62" customWidth="1"/>
    <col min="14686" max="14686" width="0.85546875" style="62" customWidth="1"/>
    <col min="14687" max="14687" width="1.42578125" style="62" customWidth="1"/>
    <col min="14688" max="14688" width="12.140625" style="62"/>
    <col min="14689" max="14689" width="1.28515625" style="62" customWidth="1"/>
    <col min="14690" max="14691" width="1.5703125" style="62" customWidth="1"/>
    <col min="14692" max="14692" width="1.28515625" style="62" customWidth="1"/>
    <col min="14693" max="14693" width="12.140625" style="62"/>
    <col min="14694" max="14695" width="0.85546875" style="62" customWidth="1"/>
    <col min="14696" max="14696" width="1" style="62" customWidth="1"/>
    <col min="14697" max="14697" width="1.28515625" style="62" customWidth="1"/>
    <col min="14698" max="14698" width="12.140625" style="62"/>
    <col min="14699" max="14699" width="1.28515625" style="62" customWidth="1"/>
    <col min="14700" max="14700" width="0.140625" style="62" customWidth="1"/>
    <col min="14701" max="14701" width="0.5703125" style="62" customWidth="1"/>
    <col min="14702" max="14702" width="1.140625" style="62" customWidth="1"/>
    <col min="14703" max="14703" width="12.140625" style="62"/>
    <col min="14704" max="14704" width="1" style="62" customWidth="1"/>
    <col min="14705" max="14705" width="1.140625" style="62" customWidth="1"/>
    <col min="14706" max="14706" width="0.85546875" style="62" customWidth="1"/>
    <col min="14707" max="14707" width="1" style="62" customWidth="1"/>
    <col min="14708" max="14708" width="12.140625" style="62"/>
    <col min="14709" max="14709" width="1" style="62" customWidth="1"/>
    <col min="14710" max="14710" width="0.85546875" style="62" customWidth="1"/>
    <col min="14711" max="14711" width="1.140625" style="62" customWidth="1"/>
    <col min="14712" max="14712" width="0.85546875" style="62" customWidth="1"/>
    <col min="14713" max="14713" width="12.140625" style="62"/>
    <col min="14714" max="14715" width="1" style="62" customWidth="1"/>
    <col min="14716" max="14716" width="0.5703125" style="62" customWidth="1"/>
    <col min="14717" max="14717" width="1.42578125" style="62" customWidth="1"/>
    <col min="14718" max="14797" width="12.140625" style="62"/>
    <col min="14798" max="14799" width="2.5703125" style="62" customWidth="1"/>
    <col min="14800" max="14848" width="12.140625" style="62"/>
    <col min="14849" max="14849" width="17.42578125" style="62" customWidth="1"/>
    <col min="14850" max="14850" width="10.42578125" style="62" customWidth="1"/>
    <col min="14851" max="14851" width="10.5703125" style="62" customWidth="1"/>
    <col min="14852" max="14852" width="24.140625" style="62" customWidth="1"/>
    <col min="14853" max="14853" width="4.85546875" style="62" customWidth="1"/>
    <col min="14854" max="14854" width="8.28515625" style="62" customWidth="1"/>
    <col min="14855" max="14855" width="4.42578125" style="62" customWidth="1"/>
    <col min="14856" max="14856" width="16.42578125" style="62" bestFit="1" customWidth="1"/>
    <col min="14857" max="14857" width="11.28515625" style="62" customWidth="1"/>
    <col min="14858" max="14858" width="2.42578125" style="62" customWidth="1"/>
    <col min="14859" max="14859" width="7.140625" style="62" customWidth="1"/>
    <col min="14860" max="14860" width="16.42578125" style="62" bestFit="1" customWidth="1"/>
    <col min="14861" max="14861" width="8.5703125" style="62" customWidth="1"/>
    <col min="14862" max="14862" width="4.42578125" style="62" customWidth="1"/>
    <col min="14863" max="14863" width="2.140625" style="62" customWidth="1"/>
    <col min="14864" max="14864" width="16.42578125" style="62" bestFit="1" customWidth="1"/>
    <col min="14865" max="14865" width="5.42578125" style="62" customWidth="1"/>
    <col min="14866" max="14866" width="5.5703125" style="62" customWidth="1"/>
    <col min="14867" max="14867" width="3" style="62" customWidth="1"/>
    <col min="14868" max="14868" width="19.28515625" style="62" customWidth="1"/>
    <col min="14869" max="14869" width="5.85546875" style="62" customWidth="1"/>
    <col min="14870" max="14870" width="7.140625" style="62" customWidth="1"/>
    <col min="14871" max="14871" width="4.7109375" style="62" customWidth="1"/>
    <col min="14872" max="14872" width="16.42578125" style="62" bestFit="1" customWidth="1"/>
    <col min="14873" max="14873" width="8" style="62" customWidth="1"/>
    <col min="14874" max="14874" width="3.5703125" style="62" customWidth="1"/>
    <col min="14875" max="14875" width="6.140625" style="62" customWidth="1"/>
    <col min="14876" max="14876" width="16.42578125" style="62" bestFit="1" customWidth="1"/>
    <col min="14877" max="14877" width="10.140625" style="62" customWidth="1"/>
    <col min="14878" max="14878" width="2.85546875" style="62" customWidth="1"/>
    <col min="14879" max="14879" width="3.42578125" style="62" customWidth="1"/>
    <col min="14880" max="14880" width="16.42578125" style="62" bestFit="1" customWidth="1"/>
    <col min="14881" max="14881" width="2.7109375" style="62" customWidth="1"/>
    <col min="14882" max="14882" width="3.85546875" style="62" customWidth="1"/>
    <col min="14883" max="14883" width="5.28515625" style="62" customWidth="1"/>
    <col min="14884" max="14884" width="16.42578125" style="62" bestFit="1" customWidth="1"/>
    <col min="14885" max="14885" width="7.140625" style="62" customWidth="1"/>
    <col min="14886" max="14886" width="4.140625" style="62" customWidth="1"/>
    <col min="14887" max="14887" width="6.28515625" style="62" customWidth="1"/>
    <col min="14888" max="14888" width="16.42578125" style="62" bestFit="1" customWidth="1"/>
    <col min="14889" max="14889" width="7.42578125" style="62" customWidth="1"/>
    <col min="14890" max="14890" width="4.7109375" style="62" customWidth="1"/>
    <col min="14891" max="14891" width="5.42578125" style="62" customWidth="1"/>
    <col min="14892" max="14892" width="16.42578125" style="62" bestFit="1" customWidth="1"/>
    <col min="14893" max="14893" width="8.85546875" style="62" customWidth="1"/>
    <col min="14894" max="14894" width="2.140625" style="62" customWidth="1"/>
    <col min="14895" max="14895" width="7.5703125" style="62" customWidth="1"/>
    <col min="14896" max="14896" width="16.42578125" style="62" bestFit="1" customWidth="1"/>
    <col min="14897" max="14897" width="9.7109375" style="62" customWidth="1"/>
    <col min="14898" max="14898" width="4.140625" style="62" customWidth="1"/>
    <col min="14899" max="14899" width="2.140625" style="62" customWidth="1"/>
    <col min="14900" max="14900" width="16.42578125" style="62" bestFit="1" customWidth="1"/>
    <col min="14901" max="14901" width="6.85546875" style="62" customWidth="1"/>
    <col min="14902" max="14902" width="4.140625" style="62" customWidth="1"/>
    <col min="14903" max="14903" width="5.5703125" style="62" customWidth="1"/>
    <col min="14904" max="14904" width="16.42578125" style="62" bestFit="1" customWidth="1"/>
    <col min="14905" max="14905" width="8.5703125" style="62" customWidth="1"/>
    <col min="14906" max="14907" width="12.140625" style="62"/>
    <col min="14908" max="14908" width="7.42578125" style="62" customWidth="1"/>
    <col min="14909" max="14909" width="12.140625" style="62"/>
    <col min="14910" max="14910" width="1.5703125" style="62" customWidth="1"/>
    <col min="14911" max="14912" width="1" style="62" customWidth="1"/>
    <col min="14913" max="14913" width="0.85546875" style="62" customWidth="1"/>
    <col min="14914" max="14914" width="12.140625" style="62"/>
    <col min="14915" max="14918" width="1" style="62" customWidth="1"/>
    <col min="14919" max="14919" width="12.140625" style="62"/>
    <col min="14920" max="14920" width="0.85546875" style="62" customWidth="1"/>
    <col min="14921" max="14921" width="0.28515625" style="62" customWidth="1"/>
    <col min="14922" max="14922" width="1" style="62" customWidth="1"/>
    <col min="14923" max="14923" width="0.5703125" style="62" customWidth="1"/>
    <col min="14924" max="14924" width="12.140625" style="62"/>
    <col min="14925" max="14927" width="1" style="62" customWidth="1"/>
    <col min="14928" max="14928" width="1.140625" style="62" customWidth="1"/>
    <col min="14929" max="14929" width="9.42578125" style="62" customWidth="1"/>
    <col min="14930" max="14930" width="1.7109375" style="62" customWidth="1"/>
    <col min="14931" max="14931" width="0.5703125" style="62" customWidth="1"/>
    <col min="14932" max="14933" width="1.42578125" style="62" customWidth="1"/>
    <col min="14934" max="14934" width="8.5703125" style="62" customWidth="1"/>
    <col min="14935" max="14935" width="1.28515625" style="62" customWidth="1"/>
    <col min="14936" max="14936" width="1.42578125" style="62" customWidth="1"/>
    <col min="14937" max="14937" width="1.5703125" style="62" customWidth="1"/>
    <col min="14938" max="14938" width="1.7109375" style="62" customWidth="1"/>
    <col min="14939" max="14939" width="12.140625" style="62"/>
    <col min="14940" max="14941" width="1.28515625" style="62" customWidth="1"/>
    <col min="14942" max="14942" width="0.85546875" style="62" customWidth="1"/>
    <col min="14943" max="14943" width="1.42578125" style="62" customWidth="1"/>
    <col min="14944" max="14944" width="12.140625" style="62"/>
    <col min="14945" max="14945" width="1.28515625" style="62" customWidth="1"/>
    <col min="14946" max="14947" width="1.5703125" style="62" customWidth="1"/>
    <col min="14948" max="14948" width="1.28515625" style="62" customWidth="1"/>
    <col min="14949" max="14949" width="12.140625" style="62"/>
    <col min="14950" max="14951" width="0.85546875" style="62" customWidth="1"/>
    <col min="14952" max="14952" width="1" style="62" customWidth="1"/>
    <col min="14953" max="14953" width="1.28515625" style="62" customWidth="1"/>
    <col min="14954" max="14954" width="12.140625" style="62"/>
    <col min="14955" max="14955" width="1.28515625" style="62" customWidth="1"/>
    <col min="14956" max="14956" width="0.140625" style="62" customWidth="1"/>
    <col min="14957" max="14957" width="0.5703125" style="62" customWidth="1"/>
    <col min="14958" max="14958" width="1.140625" style="62" customWidth="1"/>
    <col min="14959" max="14959" width="12.140625" style="62"/>
    <col min="14960" max="14960" width="1" style="62" customWidth="1"/>
    <col min="14961" max="14961" width="1.140625" style="62" customWidth="1"/>
    <col min="14962" max="14962" width="0.85546875" style="62" customWidth="1"/>
    <col min="14963" max="14963" width="1" style="62" customWidth="1"/>
    <col min="14964" max="14964" width="12.140625" style="62"/>
    <col min="14965" max="14965" width="1" style="62" customWidth="1"/>
    <col min="14966" max="14966" width="0.85546875" style="62" customWidth="1"/>
    <col min="14967" max="14967" width="1.140625" style="62" customWidth="1"/>
    <col min="14968" max="14968" width="0.85546875" style="62" customWidth="1"/>
    <col min="14969" max="14969" width="12.140625" style="62"/>
    <col min="14970" max="14971" width="1" style="62" customWidth="1"/>
    <col min="14972" max="14972" width="0.5703125" style="62" customWidth="1"/>
    <col min="14973" max="14973" width="1.42578125" style="62" customWidth="1"/>
    <col min="14974" max="15053" width="12.140625" style="62"/>
    <col min="15054" max="15055" width="2.5703125" style="62" customWidth="1"/>
    <col min="15056" max="15104" width="12.140625" style="62"/>
    <col min="15105" max="15105" width="17.42578125" style="62" customWidth="1"/>
    <col min="15106" max="15106" width="10.42578125" style="62" customWidth="1"/>
    <col min="15107" max="15107" width="10.5703125" style="62" customWidth="1"/>
    <col min="15108" max="15108" width="24.140625" style="62" customWidth="1"/>
    <col min="15109" max="15109" width="4.85546875" style="62" customWidth="1"/>
    <col min="15110" max="15110" width="8.28515625" style="62" customWidth="1"/>
    <col min="15111" max="15111" width="4.42578125" style="62" customWidth="1"/>
    <col min="15112" max="15112" width="16.42578125" style="62" bestFit="1" customWidth="1"/>
    <col min="15113" max="15113" width="11.28515625" style="62" customWidth="1"/>
    <col min="15114" max="15114" width="2.42578125" style="62" customWidth="1"/>
    <col min="15115" max="15115" width="7.140625" style="62" customWidth="1"/>
    <col min="15116" max="15116" width="16.42578125" style="62" bestFit="1" customWidth="1"/>
    <col min="15117" max="15117" width="8.5703125" style="62" customWidth="1"/>
    <col min="15118" max="15118" width="4.42578125" style="62" customWidth="1"/>
    <col min="15119" max="15119" width="2.140625" style="62" customWidth="1"/>
    <col min="15120" max="15120" width="16.42578125" style="62" bestFit="1" customWidth="1"/>
    <col min="15121" max="15121" width="5.42578125" style="62" customWidth="1"/>
    <col min="15122" max="15122" width="5.5703125" style="62" customWidth="1"/>
    <col min="15123" max="15123" width="3" style="62" customWidth="1"/>
    <col min="15124" max="15124" width="19.28515625" style="62" customWidth="1"/>
    <col min="15125" max="15125" width="5.85546875" style="62" customWidth="1"/>
    <col min="15126" max="15126" width="7.140625" style="62" customWidth="1"/>
    <col min="15127" max="15127" width="4.7109375" style="62" customWidth="1"/>
    <col min="15128" max="15128" width="16.42578125" style="62" bestFit="1" customWidth="1"/>
    <col min="15129" max="15129" width="8" style="62" customWidth="1"/>
    <col min="15130" max="15130" width="3.5703125" style="62" customWidth="1"/>
    <col min="15131" max="15131" width="6.140625" style="62" customWidth="1"/>
    <col min="15132" max="15132" width="16.42578125" style="62" bestFit="1" customWidth="1"/>
    <col min="15133" max="15133" width="10.140625" style="62" customWidth="1"/>
    <col min="15134" max="15134" width="2.85546875" style="62" customWidth="1"/>
    <col min="15135" max="15135" width="3.42578125" style="62" customWidth="1"/>
    <col min="15136" max="15136" width="16.42578125" style="62" bestFit="1" customWidth="1"/>
    <col min="15137" max="15137" width="2.7109375" style="62" customWidth="1"/>
    <col min="15138" max="15138" width="3.85546875" style="62" customWidth="1"/>
    <col min="15139" max="15139" width="5.28515625" style="62" customWidth="1"/>
    <col min="15140" max="15140" width="16.42578125" style="62" bestFit="1" customWidth="1"/>
    <col min="15141" max="15141" width="7.140625" style="62" customWidth="1"/>
    <col min="15142" max="15142" width="4.140625" style="62" customWidth="1"/>
    <col min="15143" max="15143" width="6.28515625" style="62" customWidth="1"/>
    <col min="15144" max="15144" width="16.42578125" style="62" bestFit="1" customWidth="1"/>
    <col min="15145" max="15145" width="7.42578125" style="62" customWidth="1"/>
    <col min="15146" max="15146" width="4.7109375" style="62" customWidth="1"/>
    <col min="15147" max="15147" width="5.42578125" style="62" customWidth="1"/>
    <col min="15148" max="15148" width="16.42578125" style="62" bestFit="1" customWidth="1"/>
    <col min="15149" max="15149" width="8.85546875" style="62" customWidth="1"/>
    <col min="15150" max="15150" width="2.140625" style="62" customWidth="1"/>
    <col min="15151" max="15151" width="7.5703125" style="62" customWidth="1"/>
    <col min="15152" max="15152" width="16.42578125" style="62" bestFit="1" customWidth="1"/>
    <col min="15153" max="15153" width="9.7109375" style="62" customWidth="1"/>
    <col min="15154" max="15154" width="4.140625" style="62" customWidth="1"/>
    <col min="15155" max="15155" width="2.140625" style="62" customWidth="1"/>
    <col min="15156" max="15156" width="16.42578125" style="62" bestFit="1" customWidth="1"/>
    <col min="15157" max="15157" width="6.85546875" style="62" customWidth="1"/>
    <col min="15158" max="15158" width="4.140625" style="62" customWidth="1"/>
    <col min="15159" max="15159" width="5.5703125" style="62" customWidth="1"/>
    <col min="15160" max="15160" width="16.42578125" style="62" bestFit="1" customWidth="1"/>
    <col min="15161" max="15161" width="8.5703125" style="62" customWidth="1"/>
    <col min="15162" max="15163" width="12.140625" style="62"/>
    <col min="15164" max="15164" width="7.42578125" style="62" customWidth="1"/>
    <col min="15165" max="15165" width="12.140625" style="62"/>
    <col min="15166" max="15166" width="1.5703125" style="62" customWidth="1"/>
    <col min="15167" max="15168" width="1" style="62" customWidth="1"/>
    <col min="15169" max="15169" width="0.85546875" style="62" customWidth="1"/>
    <col min="15170" max="15170" width="12.140625" style="62"/>
    <col min="15171" max="15174" width="1" style="62" customWidth="1"/>
    <col min="15175" max="15175" width="12.140625" style="62"/>
    <col min="15176" max="15176" width="0.85546875" style="62" customWidth="1"/>
    <col min="15177" max="15177" width="0.28515625" style="62" customWidth="1"/>
    <col min="15178" max="15178" width="1" style="62" customWidth="1"/>
    <col min="15179" max="15179" width="0.5703125" style="62" customWidth="1"/>
    <col min="15180" max="15180" width="12.140625" style="62"/>
    <col min="15181" max="15183" width="1" style="62" customWidth="1"/>
    <col min="15184" max="15184" width="1.140625" style="62" customWidth="1"/>
    <col min="15185" max="15185" width="9.42578125" style="62" customWidth="1"/>
    <col min="15186" max="15186" width="1.7109375" style="62" customWidth="1"/>
    <col min="15187" max="15187" width="0.5703125" style="62" customWidth="1"/>
    <col min="15188" max="15189" width="1.42578125" style="62" customWidth="1"/>
    <col min="15190" max="15190" width="8.5703125" style="62" customWidth="1"/>
    <col min="15191" max="15191" width="1.28515625" style="62" customWidth="1"/>
    <col min="15192" max="15192" width="1.42578125" style="62" customWidth="1"/>
    <col min="15193" max="15193" width="1.5703125" style="62" customWidth="1"/>
    <col min="15194" max="15194" width="1.7109375" style="62" customWidth="1"/>
    <col min="15195" max="15195" width="12.140625" style="62"/>
    <col min="15196" max="15197" width="1.28515625" style="62" customWidth="1"/>
    <col min="15198" max="15198" width="0.85546875" style="62" customWidth="1"/>
    <col min="15199" max="15199" width="1.42578125" style="62" customWidth="1"/>
    <col min="15200" max="15200" width="12.140625" style="62"/>
    <col min="15201" max="15201" width="1.28515625" style="62" customWidth="1"/>
    <col min="15202" max="15203" width="1.5703125" style="62" customWidth="1"/>
    <col min="15204" max="15204" width="1.28515625" style="62" customWidth="1"/>
    <col min="15205" max="15205" width="12.140625" style="62"/>
    <col min="15206" max="15207" width="0.85546875" style="62" customWidth="1"/>
    <col min="15208" max="15208" width="1" style="62" customWidth="1"/>
    <col min="15209" max="15209" width="1.28515625" style="62" customWidth="1"/>
    <col min="15210" max="15210" width="12.140625" style="62"/>
    <col min="15211" max="15211" width="1.28515625" style="62" customWidth="1"/>
    <col min="15212" max="15212" width="0.140625" style="62" customWidth="1"/>
    <col min="15213" max="15213" width="0.5703125" style="62" customWidth="1"/>
    <col min="15214" max="15214" width="1.140625" style="62" customWidth="1"/>
    <col min="15215" max="15215" width="12.140625" style="62"/>
    <col min="15216" max="15216" width="1" style="62" customWidth="1"/>
    <col min="15217" max="15217" width="1.140625" style="62" customWidth="1"/>
    <col min="15218" max="15218" width="0.85546875" style="62" customWidth="1"/>
    <col min="15219" max="15219" width="1" style="62" customWidth="1"/>
    <col min="15220" max="15220" width="12.140625" style="62"/>
    <col min="15221" max="15221" width="1" style="62" customWidth="1"/>
    <col min="15222" max="15222" width="0.85546875" style="62" customWidth="1"/>
    <col min="15223" max="15223" width="1.140625" style="62" customWidth="1"/>
    <col min="15224" max="15224" width="0.85546875" style="62" customWidth="1"/>
    <col min="15225" max="15225" width="12.140625" style="62"/>
    <col min="15226" max="15227" width="1" style="62" customWidth="1"/>
    <col min="15228" max="15228" width="0.5703125" style="62" customWidth="1"/>
    <col min="15229" max="15229" width="1.42578125" style="62" customWidth="1"/>
    <col min="15230" max="15309" width="12.140625" style="62"/>
    <col min="15310" max="15311" width="2.5703125" style="62" customWidth="1"/>
    <col min="15312" max="15360" width="12.140625" style="62"/>
    <col min="15361" max="15361" width="17.42578125" style="62" customWidth="1"/>
    <col min="15362" max="15362" width="10.42578125" style="62" customWidth="1"/>
    <col min="15363" max="15363" width="10.5703125" style="62" customWidth="1"/>
    <col min="15364" max="15364" width="24.140625" style="62" customWidth="1"/>
    <col min="15365" max="15365" width="4.85546875" style="62" customWidth="1"/>
    <col min="15366" max="15366" width="8.28515625" style="62" customWidth="1"/>
    <col min="15367" max="15367" width="4.42578125" style="62" customWidth="1"/>
    <col min="15368" max="15368" width="16.42578125" style="62" bestFit="1" customWidth="1"/>
    <col min="15369" max="15369" width="11.28515625" style="62" customWidth="1"/>
    <col min="15370" max="15370" width="2.42578125" style="62" customWidth="1"/>
    <col min="15371" max="15371" width="7.140625" style="62" customWidth="1"/>
    <col min="15372" max="15372" width="16.42578125" style="62" bestFit="1" customWidth="1"/>
    <col min="15373" max="15373" width="8.5703125" style="62" customWidth="1"/>
    <col min="15374" max="15374" width="4.42578125" style="62" customWidth="1"/>
    <col min="15375" max="15375" width="2.140625" style="62" customWidth="1"/>
    <col min="15376" max="15376" width="16.42578125" style="62" bestFit="1" customWidth="1"/>
    <col min="15377" max="15377" width="5.42578125" style="62" customWidth="1"/>
    <col min="15378" max="15378" width="5.5703125" style="62" customWidth="1"/>
    <col min="15379" max="15379" width="3" style="62" customWidth="1"/>
    <col min="15380" max="15380" width="19.28515625" style="62" customWidth="1"/>
    <col min="15381" max="15381" width="5.85546875" style="62" customWidth="1"/>
    <col min="15382" max="15382" width="7.140625" style="62" customWidth="1"/>
    <col min="15383" max="15383" width="4.7109375" style="62" customWidth="1"/>
    <col min="15384" max="15384" width="16.42578125" style="62" bestFit="1" customWidth="1"/>
    <col min="15385" max="15385" width="8" style="62" customWidth="1"/>
    <col min="15386" max="15386" width="3.5703125" style="62" customWidth="1"/>
    <col min="15387" max="15387" width="6.140625" style="62" customWidth="1"/>
    <col min="15388" max="15388" width="16.42578125" style="62" bestFit="1" customWidth="1"/>
    <col min="15389" max="15389" width="10.140625" style="62" customWidth="1"/>
    <col min="15390" max="15390" width="2.85546875" style="62" customWidth="1"/>
    <col min="15391" max="15391" width="3.42578125" style="62" customWidth="1"/>
    <col min="15392" max="15392" width="16.42578125" style="62" bestFit="1" customWidth="1"/>
    <col min="15393" max="15393" width="2.7109375" style="62" customWidth="1"/>
    <col min="15394" max="15394" width="3.85546875" style="62" customWidth="1"/>
    <col min="15395" max="15395" width="5.28515625" style="62" customWidth="1"/>
    <col min="15396" max="15396" width="16.42578125" style="62" bestFit="1" customWidth="1"/>
    <col min="15397" max="15397" width="7.140625" style="62" customWidth="1"/>
    <col min="15398" max="15398" width="4.140625" style="62" customWidth="1"/>
    <col min="15399" max="15399" width="6.28515625" style="62" customWidth="1"/>
    <col min="15400" max="15400" width="16.42578125" style="62" bestFit="1" customWidth="1"/>
    <col min="15401" max="15401" width="7.42578125" style="62" customWidth="1"/>
    <col min="15402" max="15402" width="4.7109375" style="62" customWidth="1"/>
    <col min="15403" max="15403" width="5.42578125" style="62" customWidth="1"/>
    <col min="15404" max="15404" width="16.42578125" style="62" bestFit="1" customWidth="1"/>
    <col min="15405" max="15405" width="8.85546875" style="62" customWidth="1"/>
    <col min="15406" max="15406" width="2.140625" style="62" customWidth="1"/>
    <col min="15407" max="15407" width="7.5703125" style="62" customWidth="1"/>
    <col min="15408" max="15408" width="16.42578125" style="62" bestFit="1" customWidth="1"/>
    <col min="15409" max="15409" width="9.7109375" style="62" customWidth="1"/>
    <col min="15410" max="15410" width="4.140625" style="62" customWidth="1"/>
    <col min="15411" max="15411" width="2.140625" style="62" customWidth="1"/>
    <col min="15412" max="15412" width="16.42578125" style="62" bestFit="1" customWidth="1"/>
    <col min="15413" max="15413" width="6.85546875" style="62" customWidth="1"/>
    <col min="15414" max="15414" width="4.140625" style="62" customWidth="1"/>
    <col min="15415" max="15415" width="5.5703125" style="62" customWidth="1"/>
    <col min="15416" max="15416" width="16.42578125" style="62" bestFit="1" customWidth="1"/>
    <col min="15417" max="15417" width="8.5703125" style="62" customWidth="1"/>
    <col min="15418" max="15419" width="12.140625" style="62"/>
    <col min="15420" max="15420" width="7.42578125" style="62" customWidth="1"/>
    <col min="15421" max="15421" width="12.140625" style="62"/>
    <col min="15422" max="15422" width="1.5703125" style="62" customWidth="1"/>
    <col min="15423" max="15424" width="1" style="62" customWidth="1"/>
    <col min="15425" max="15425" width="0.85546875" style="62" customWidth="1"/>
    <col min="15426" max="15426" width="12.140625" style="62"/>
    <col min="15427" max="15430" width="1" style="62" customWidth="1"/>
    <col min="15431" max="15431" width="12.140625" style="62"/>
    <col min="15432" max="15432" width="0.85546875" style="62" customWidth="1"/>
    <col min="15433" max="15433" width="0.28515625" style="62" customWidth="1"/>
    <col min="15434" max="15434" width="1" style="62" customWidth="1"/>
    <col min="15435" max="15435" width="0.5703125" style="62" customWidth="1"/>
    <col min="15436" max="15436" width="12.140625" style="62"/>
    <col min="15437" max="15439" width="1" style="62" customWidth="1"/>
    <col min="15440" max="15440" width="1.140625" style="62" customWidth="1"/>
    <col min="15441" max="15441" width="9.42578125" style="62" customWidth="1"/>
    <col min="15442" max="15442" width="1.7109375" style="62" customWidth="1"/>
    <col min="15443" max="15443" width="0.5703125" style="62" customWidth="1"/>
    <col min="15444" max="15445" width="1.42578125" style="62" customWidth="1"/>
    <col min="15446" max="15446" width="8.5703125" style="62" customWidth="1"/>
    <col min="15447" max="15447" width="1.28515625" style="62" customWidth="1"/>
    <col min="15448" max="15448" width="1.42578125" style="62" customWidth="1"/>
    <col min="15449" max="15449" width="1.5703125" style="62" customWidth="1"/>
    <col min="15450" max="15450" width="1.7109375" style="62" customWidth="1"/>
    <col min="15451" max="15451" width="12.140625" style="62"/>
    <col min="15452" max="15453" width="1.28515625" style="62" customWidth="1"/>
    <col min="15454" max="15454" width="0.85546875" style="62" customWidth="1"/>
    <col min="15455" max="15455" width="1.42578125" style="62" customWidth="1"/>
    <col min="15456" max="15456" width="12.140625" style="62"/>
    <col min="15457" max="15457" width="1.28515625" style="62" customWidth="1"/>
    <col min="15458" max="15459" width="1.5703125" style="62" customWidth="1"/>
    <col min="15460" max="15460" width="1.28515625" style="62" customWidth="1"/>
    <col min="15461" max="15461" width="12.140625" style="62"/>
    <col min="15462" max="15463" width="0.85546875" style="62" customWidth="1"/>
    <col min="15464" max="15464" width="1" style="62" customWidth="1"/>
    <col min="15465" max="15465" width="1.28515625" style="62" customWidth="1"/>
    <col min="15466" max="15466" width="12.140625" style="62"/>
    <col min="15467" max="15467" width="1.28515625" style="62" customWidth="1"/>
    <col min="15468" max="15468" width="0.140625" style="62" customWidth="1"/>
    <col min="15469" max="15469" width="0.5703125" style="62" customWidth="1"/>
    <col min="15470" max="15470" width="1.140625" style="62" customWidth="1"/>
    <col min="15471" max="15471" width="12.140625" style="62"/>
    <col min="15472" max="15472" width="1" style="62" customWidth="1"/>
    <col min="15473" max="15473" width="1.140625" style="62" customWidth="1"/>
    <col min="15474" max="15474" width="0.85546875" style="62" customWidth="1"/>
    <col min="15475" max="15475" width="1" style="62" customWidth="1"/>
    <col min="15476" max="15476" width="12.140625" style="62"/>
    <col min="15477" max="15477" width="1" style="62" customWidth="1"/>
    <col min="15478" max="15478" width="0.85546875" style="62" customWidth="1"/>
    <col min="15479" max="15479" width="1.140625" style="62" customWidth="1"/>
    <col min="15480" max="15480" width="0.85546875" style="62" customWidth="1"/>
    <col min="15481" max="15481" width="12.140625" style="62"/>
    <col min="15482" max="15483" width="1" style="62" customWidth="1"/>
    <col min="15484" max="15484" width="0.5703125" style="62" customWidth="1"/>
    <col min="15485" max="15485" width="1.42578125" style="62" customWidth="1"/>
    <col min="15486" max="15565" width="12.140625" style="62"/>
    <col min="15566" max="15567" width="2.5703125" style="62" customWidth="1"/>
    <col min="15568" max="15616" width="12.140625" style="62"/>
    <col min="15617" max="15617" width="17.42578125" style="62" customWidth="1"/>
    <col min="15618" max="15618" width="10.42578125" style="62" customWidth="1"/>
    <col min="15619" max="15619" width="10.5703125" style="62" customWidth="1"/>
    <col min="15620" max="15620" width="24.140625" style="62" customWidth="1"/>
    <col min="15621" max="15621" width="4.85546875" style="62" customWidth="1"/>
    <col min="15622" max="15622" width="8.28515625" style="62" customWidth="1"/>
    <col min="15623" max="15623" width="4.42578125" style="62" customWidth="1"/>
    <col min="15624" max="15624" width="16.42578125" style="62" bestFit="1" customWidth="1"/>
    <col min="15625" max="15625" width="11.28515625" style="62" customWidth="1"/>
    <col min="15626" max="15626" width="2.42578125" style="62" customWidth="1"/>
    <col min="15627" max="15627" width="7.140625" style="62" customWidth="1"/>
    <col min="15628" max="15628" width="16.42578125" style="62" bestFit="1" customWidth="1"/>
    <col min="15629" max="15629" width="8.5703125" style="62" customWidth="1"/>
    <col min="15630" max="15630" width="4.42578125" style="62" customWidth="1"/>
    <col min="15631" max="15631" width="2.140625" style="62" customWidth="1"/>
    <col min="15632" max="15632" width="16.42578125" style="62" bestFit="1" customWidth="1"/>
    <col min="15633" max="15633" width="5.42578125" style="62" customWidth="1"/>
    <col min="15634" max="15634" width="5.5703125" style="62" customWidth="1"/>
    <col min="15635" max="15635" width="3" style="62" customWidth="1"/>
    <col min="15636" max="15636" width="19.28515625" style="62" customWidth="1"/>
    <col min="15637" max="15637" width="5.85546875" style="62" customWidth="1"/>
    <col min="15638" max="15638" width="7.140625" style="62" customWidth="1"/>
    <col min="15639" max="15639" width="4.7109375" style="62" customWidth="1"/>
    <col min="15640" max="15640" width="16.42578125" style="62" bestFit="1" customWidth="1"/>
    <col min="15641" max="15641" width="8" style="62" customWidth="1"/>
    <col min="15642" max="15642" width="3.5703125" style="62" customWidth="1"/>
    <col min="15643" max="15643" width="6.140625" style="62" customWidth="1"/>
    <col min="15644" max="15644" width="16.42578125" style="62" bestFit="1" customWidth="1"/>
    <col min="15645" max="15645" width="10.140625" style="62" customWidth="1"/>
    <col min="15646" max="15646" width="2.85546875" style="62" customWidth="1"/>
    <col min="15647" max="15647" width="3.42578125" style="62" customWidth="1"/>
    <col min="15648" max="15648" width="16.42578125" style="62" bestFit="1" customWidth="1"/>
    <col min="15649" max="15649" width="2.7109375" style="62" customWidth="1"/>
    <col min="15650" max="15650" width="3.85546875" style="62" customWidth="1"/>
    <col min="15651" max="15651" width="5.28515625" style="62" customWidth="1"/>
    <col min="15652" max="15652" width="16.42578125" style="62" bestFit="1" customWidth="1"/>
    <col min="15653" max="15653" width="7.140625" style="62" customWidth="1"/>
    <col min="15654" max="15654" width="4.140625" style="62" customWidth="1"/>
    <col min="15655" max="15655" width="6.28515625" style="62" customWidth="1"/>
    <col min="15656" max="15656" width="16.42578125" style="62" bestFit="1" customWidth="1"/>
    <col min="15657" max="15657" width="7.42578125" style="62" customWidth="1"/>
    <col min="15658" max="15658" width="4.7109375" style="62" customWidth="1"/>
    <col min="15659" max="15659" width="5.42578125" style="62" customWidth="1"/>
    <col min="15660" max="15660" width="16.42578125" style="62" bestFit="1" customWidth="1"/>
    <col min="15661" max="15661" width="8.85546875" style="62" customWidth="1"/>
    <col min="15662" max="15662" width="2.140625" style="62" customWidth="1"/>
    <col min="15663" max="15663" width="7.5703125" style="62" customWidth="1"/>
    <col min="15664" max="15664" width="16.42578125" style="62" bestFit="1" customWidth="1"/>
    <col min="15665" max="15665" width="9.7109375" style="62" customWidth="1"/>
    <col min="15666" max="15666" width="4.140625" style="62" customWidth="1"/>
    <col min="15667" max="15667" width="2.140625" style="62" customWidth="1"/>
    <col min="15668" max="15668" width="16.42578125" style="62" bestFit="1" customWidth="1"/>
    <col min="15669" max="15669" width="6.85546875" style="62" customWidth="1"/>
    <col min="15670" max="15670" width="4.140625" style="62" customWidth="1"/>
    <col min="15671" max="15671" width="5.5703125" style="62" customWidth="1"/>
    <col min="15672" max="15672" width="16.42578125" style="62" bestFit="1" customWidth="1"/>
    <col min="15673" max="15673" width="8.5703125" style="62" customWidth="1"/>
    <col min="15674" max="15675" width="12.140625" style="62"/>
    <col min="15676" max="15676" width="7.42578125" style="62" customWidth="1"/>
    <col min="15677" max="15677" width="12.140625" style="62"/>
    <col min="15678" max="15678" width="1.5703125" style="62" customWidth="1"/>
    <col min="15679" max="15680" width="1" style="62" customWidth="1"/>
    <col min="15681" max="15681" width="0.85546875" style="62" customWidth="1"/>
    <col min="15682" max="15682" width="12.140625" style="62"/>
    <col min="15683" max="15686" width="1" style="62" customWidth="1"/>
    <col min="15687" max="15687" width="12.140625" style="62"/>
    <col min="15688" max="15688" width="0.85546875" style="62" customWidth="1"/>
    <col min="15689" max="15689" width="0.28515625" style="62" customWidth="1"/>
    <col min="15690" max="15690" width="1" style="62" customWidth="1"/>
    <col min="15691" max="15691" width="0.5703125" style="62" customWidth="1"/>
    <col min="15692" max="15692" width="12.140625" style="62"/>
    <col min="15693" max="15695" width="1" style="62" customWidth="1"/>
    <col min="15696" max="15696" width="1.140625" style="62" customWidth="1"/>
    <col min="15697" max="15697" width="9.42578125" style="62" customWidth="1"/>
    <col min="15698" max="15698" width="1.7109375" style="62" customWidth="1"/>
    <col min="15699" max="15699" width="0.5703125" style="62" customWidth="1"/>
    <col min="15700" max="15701" width="1.42578125" style="62" customWidth="1"/>
    <col min="15702" max="15702" width="8.5703125" style="62" customWidth="1"/>
    <col min="15703" max="15703" width="1.28515625" style="62" customWidth="1"/>
    <col min="15704" max="15704" width="1.42578125" style="62" customWidth="1"/>
    <col min="15705" max="15705" width="1.5703125" style="62" customWidth="1"/>
    <col min="15706" max="15706" width="1.7109375" style="62" customWidth="1"/>
    <col min="15707" max="15707" width="12.140625" style="62"/>
    <col min="15708" max="15709" width="1.28515625" style="62" customWidth="1"/>
    <col min="15710" max="15710" width="0.85546875" style="62" customWidth="1"/>
    <col min="15711" max="15711" width="1.42578125" style="62" customWidth="1"/>
    <col min="15712" max="15712" width="12.140625" style="62"/>
    <col min="15713" max="15713" width="1.28515625" style="62" customWidth="1"/>
    <col min="15714" max="15715" width="1.5703125" style="62" customWidth="1"/>
    <col min="15716" max="15716" width="1.28515625" style="62" customWidth="1"/>
    <col min="15717" max="15717" width="12.140625" style="62"/>
    <col min="15718" max="15719" width="0.85546875" style="62" customWidth="1"/>
    <col min="15720" max="15720" width="1" style="62" customWidth="1"/>
    <col min="15721" max="15721" width="1.28515625" style="62" customWidth="1"/>
    <col min="15722" max="15722" width="12.140625" style="62"/>
    <col min="15723" max="15723" width="1.28515625" style="62" customWidth="1"/>
    <col min="15724" max="15724" width="0.140625" style="62" customWidth="1"/>
    <col min="15725" max="15725" width="0.5703125" style="62" customWidth="1"/>
    <col min="15726" max="15726" width="1.140625" style="62" customWidth="1"/>
    <col min="15727" max="15727" width="12.140625" style="62"/>
    <col min="15728" max="15728" width="1" style="62" customWidth="1"/>
    <col min="15729" max="15729" width="1.140625" style="62" customWidth="1"/>
    <col min="15730" max="15730" width="0.85546875" style="62" customWidth="1"/>
    <col min="15731" max="15731" width="1" style="62" customWidth="1"/>
    <col min="15732" max="15732" width="12.140625" style="62"/>
    <col min="15733" max="15733" width="1" style="62" customWidth="1"/>
    <col min="15734" max="15734" width="0.85546875" style="62" customWidth="1"/>
    <col min="15735" max="15735" width="1.140625" style="62" customWidth="1"/>
    <col min="15736" max="15736" width="0.85546875" style="62" customWidth="1"/>
    <col min="15737" max="15737" width="12.140625" style="62"/>
    <col min="15738" max="15739" width="1" style="62" customWidth="1"/>
    <col min="15740" max="15740" width="0.5703125" style="62" customWidth="1"/>
    <col min="15741" max="15741" width="1.42578125" style="62" customWidth="1"/>
    <col min="15742" max="15821" width="12.140625" style="62"/>
    <col min="15822" max="15823" width="2.5703125" style="62" customWidth="1"/>
    <col min="15824" max="15872" width="12.140625" style="62"/>
    <col min="15873" max="15873" width="17.42578125" style="62" customWidth="1"/>
    <col min="15874" max="15874" width="10.42578125" style="62" customWidth="1"/>
    <col min="15875" max="15875" width="10.5703125" style="62" customWidth="1"/>
    <col min="15876" max="15876" width="24.140625" style="62" customWidth="1"/>
    <col min="15877" max="15877" width="4.85546875" style="62" customWidth="1"/>
    <col min="15878" max="15878" width="8.28515625" style="62" customWidth="1"/>
    <col min="15879" max="15879" width="4.42578125" style="62" customWidth="1"/>
    <col min="15880" max="15880" width="16.42578125" style="62" bestFit="1" customWidth="1"/>
    <col min="15881" max="15881" width="11.28515625" style="62" customWidth="1"/>
    <col min="15882" max="15882" width="2.42578125" style="62" customWidth="1"/>
    <col min="15883" max="15883" width="7.140625" style="62" customWidth="1"/>
    <col min="15884" max="15884" width="16.42578125" style="62" bestFit="1" customWidth="1"/>
    <col min="15885" max="15885" width="8.5703125" style="62" customWidth="1"/>
    <col min="15886" max="15886" width="4.42578125" style="62" customWidth="1"/>
    <col min="15887" max="15887" width="2.140625" style="62" customWidth="1"/>
    <col min="15888" max="15888" width="16.42578125" style="62" bestFit="1" customWidth="1"/>
    <col min="15889" max="15889" width="5.42578125" style="62" customWidth="1"/>
    <col min="15890" max="15890" width="5.5703125" style="62" customWidth="1"/>
    <col min="15891" max="15891" width="3" style="62" customWidth="1"/>
    <col min="15892" max="15892" width="19.28515625" style="62" customWidth="1"/>
    <col min="15893" max="15893" width="5.85546875" style="62" customWidth="1"/>
    <col min="15894" max="15894" width="7.140625" style="62" customWidth="1"/>
    <col min="15895" max="15895" width="4.7109375" style="62" customWidth="1"/>
    <col min="15896" max="15896" width="16.42578125" style="62" bestFit="1" customWidth="1"/>
    <col min="15897" max="15897" width="8" style="62" customWidth="1"/>
    <col min="15898" max="15898" width="3.5703125" style="62" customWidth="1"/>
    <col min="15899" max="15899" width="6.140625" style="62" customWidth="1"/>
    <col min="15900" max="15900" width="16.42578125" style="62" bestFit="1" customWidth="1"/>
    <col min="15901" max="15901" width="10.140625" style="62" customWidth="1"/>
    <col min="15902" max="15902" width="2.85546875" style="62" customWidth="1"/>
    <col min="15903" max="15903" width="3.42578125" style="62" customWidth="1"/>
    <col min="15904" max="15904" width="16.42578125" style="62" bestFit="1" customWidth="1"/>
    <col min="15905" max="15905" width="2.7109375" style="62" customWidth="1"/>
    <col min="15906" max="15906" width="3.85546875" style="62" customWidth="1"/>
    <col min="15907" max="15907" width="5.28515625" style="62" customWidth="1"/>
    <col min="15908" max="15908" width="16.42578125" style="62" bestFit="1" customWidth="1"/>
    <col min="15909" max="15909" width="7.140625" style="62" customWidth="1"/>
    <col min="15910" max="15910" width="4.140625" style="62" customWidth="1"/>
    <col min="15911" max="15911" width="6.28515625" style="62" customWidth="1"/>
    <col min="15912" max="15912" width="16.42578125" style="62" bestFit="1" customWidth="1"/>
    <col min="15913" max="15913" width="7.42578125" style="62" customWidth="1"/>
    <col min="15914" max="15914" width="4.7109375" style="62" customWidth="1"/>
    <col min="15915" max="15915" width="5.42578125" style="62" customWidth="1"/>
    <col min="15916" max="15916" width="16.42578125" style="62" bestFit="1" customWidth="1"/>
    <col min="15917" max="15917" width="8.85546875" style="62" customWidth="1"/>
    <col min="15918" max="15918" width="2.140625" style="62" customWidth="1"/>
    <col min="15919" max="15919" width="7.5703125" style="62" customWidth="1"/>
    <col min="15920" max="15920" width="16.42578125" style="62" bestFit="1" customWidth="1"/>
    <col min="15921" max="15921" width="9.7109375" style="62" customWidth="1"/>
    <col min="15922" max="15922" width="4.140625" style="62" customWidth="1"/>
    <col min="15923" max="15923" width="2.140625" style="62" customWidth="1"/>
    <col min="15924" max="15924" width="16.42578125" style="62" bestFit="1" customWidth="1"/>
    <col min="15925" max="15925" width="6.85546875" style="62" customWidth="1"/>
    <col min="15926" max="15926" width="4.140625" style="62" customWidth="1"/>
    <col min="15927" max="15927" width="5.5703125" style="62" customWidth="1"/>
    <col min="15928" max="15928" width="16.42578125" style="62" bestFit="1" customWidth="1"/>
    <col min="15929" max="15929" width="8.5703125" style="62" customWidth="1"/>
    <col min="15930" max="15931" width="12.140625" style="62"/>
    <col min="15932" max="15932" width="7.42578125" style="62" customWidth="1"/>
    <col min="15933" max="15933" width="12.140625" style="62"/>
    <col min="15934" max="15934" width="1.5703125" style="62" customWidth="1"/>
    <col min="15935" max="15936" width="1" style="62" customWidth="1"/>
    <col min="15937" max="15937" width="0.85546875" style="62" customWidth="1"/>
    <col min="15938" max="15938" width="12.140625" style="62"/>
    <col min="15939" max="15942" width="1" style="62" customWidth="1"/>
    <col min="15943" max="15943" width="12.140625" style="62"/>
    <col min="15944" max="15944" width="0.85546875" style="62" customWidth="1"/>
    <col min="15945" max="15945" width="0.28515625" style="62" customWidth="1"/>
    <col min="15946" max="15946" width="1" style="62" customWidth="1"/>
    <col min="15947" max="15947" width="0.5703125" style="62" customWidth="1"/>
    <col min="15948" max="15948" width="12.140625" style="62"/>
    <col min="15949" max="15951" width="1" style="62" customWidth="1"/>
    <col min="15952" max="15952" width="1.140625" style="62" customWidth="1"/>
    <col min="15953" max="15953" width="9.42578125" style="62" customWidth="1"/>
    <col min="15954" max="15954" width="1.7109375" style="62" customWidth="1"/>
    <col min="15955" max="15955" width="0.5703125" style="62" customWidth="1"/>
    <col min="15956" max="15957" width="1.42578125" style="62" customWidth="1"/>
    <col min="15958" max="15958" width="8.5703125" style="62" customWidth="1"/>
    <col min="15959" max="15959" width="1.28515625" style="62" customWidth="1"/>
    <col min="15960" max="15960" width="1.42578125" style="62" customWidth="1"/>
    <col min="15961" max="15961" width="1.5703125" style="62" customWidth="1"/>
    <col min="15962" max="15962" width="1.7109375" style="62" customWidth="1"/>
    <col min="15963" max="15963" width="12.140625" style="62"/>
    <col min="15964" max="15965" width="1.28515625" style="62" customWidth="1"/>
    <col min="15966" max="15966" width="0.85546875" style="62" customWidth="1"/>
    <col min="15967" max="15967" width="1.42578125" style="62" customWidth="1"/>
    <col min="15968" max="15968" width="12.140625" style="62"/>
    <col min="15969" max="15969" width="1.28515625" style="62" customWidth="1"/>
    <col min="15970" max="15971" width="1.5703125" style="62" customWidth="1"/>
    <col min="15972" max="15972" width="1.28515625" style="62" customWidth="1"/>
    <col min="15973" max="15973" width="12.140625" style="62"/>
    <col min="15974" max="15975" width="0.85546875" style="62" customWidth="1"/>
    <col min="15976" max="15976" width="1" style="62" customWidth="1"/>
    <col min="15977" max="15977" width="1.28515625" style="62" customWidth="1"/>
    <col min="15978" max="15978" width="12.140625" style="62"/>
    <col min="15979" max="15979" width="1.28515625" style="62" customWidth="1"/>
    <col min="15980" max="15980" width="0.140625" style="62" customWidth="1"/>
    <col min="15981" max="15981" width="0.5703125" style="62" customWidth="1"/>
    <col min="15982" max="15982" width="1.140625" style="62" customWidth="1"/>
    <col min="15983" max="15983" width="12.140625" style="62"/>
    <col min="15984" max="15984" width="1" style="62" customWidth="1"/>
    <col min="15985" max="15985" width="1.140625" style="62" customWidth="1"/>
    <col min="15986" max="15986" width="0.85546875" style="62" customWidth="1"/>
    <col min="15987" max="15987" width="1" style="62" customWidth="1"/>
    <col min="15988" max="15988" width="12.140625" style="62"/>
    <col min="15989" max="15989" width="1" style="62" customWidth="1"/>
    <col min="15990" max="15990" width="0.85546875" style="62" customWidth="1"/>
    <col min="15991" max="15991" width="1.140625" style="62" customWidth="1"/>
    <col min="15992" max="15992" width="0.85546875" style="62" customWidth="1"/>
    <col min="15993" max="15993" width="12.140625" style="62"/>
    <col min="15994" max="15995" width="1" style="62" customWidth="1"/>
    <col min="15996" max="15996" width="0.5703125" style="62" customWidth="1"/>
    <col min="15997" max="15997" width="1.42578125" style="62" customWidth="1"/>
    <col min="15998" max="16077" width="12.140625" style="62"/>
    <col min="16078" max="16079" width="2.5703125" style="62" customWidth="1"/>
    <col min="16080" max="16128" width="12.140625" style="62"/>
    <col min="16129" max="16129" width="17.42578125" style="62" customWidth="1"/>
    <col min="16130" max="16130" width="10.42578125" style="62" customWidth="1"/>
    <col min="16131" max="16131" width="10.5703125" style="62" customWidth="1"/>
    <col min="16132" max="16132" width="24.140625" style="62" customWidth="1"/>
    <col min="16133" max="16133" width="4.85546875" style="62" customWidth="1"/>
    <col min="16134" max="16134" width="8.28515625" style="62" customWidth="1"/>
    <col min="16135" max="16135" width="4.42578125" style="62" customWidth="1"/>
    <col min="16136" max="16136" width="16.42578125" style="62" bestFit="1" customWidth="1"/>
    <col min="16137" max="16137" width="11.28515625" style="62" customWidth="1"/>
    <col min="16138" max="16138" width="2.42578125" style="62" customWidth="1"/>
    <col min="16139" max="16139" width="7.140625" style="62" customWidth="1"/>
    <col min="16140" max="16140" width="16.42578125" style="62" bestFit="1" customWidth="1"/>
    <col min="16141" max="16141" width="8.5703125" style="62" customWidth="1"/>
    <col min="16142" max="16142" width="4.42578125" style="62" customWidth="1"/>
    <col min="16143" max="16143" width="2.140625" style="62" customWidth="1"/>
    <col min="16144" max="16144" width="16.42578125" style="62" bestFit="1" customWidth="1"/>
    <col min="16145" max="16145" width="5.42578125" style="62" customWidth="1"/>
    <col min="16146" max="16146" width="5.5703125" style="62" customWidth="1"/>
    <col min="16147" max="16147" width="3" style="62" customWidth="1"/>
    <col min="16148" max="16148" width="19.28515625" style="62" customWidth="1"/>
    <col min="16149" max="16149" width="5.85546875" style="62" customWidth="1"/>
    <col min="16150" max="16150" width="7.140625" style="62" customWidth="1"/>
    <col min="16151" max="16151" width="4.7109375" style="62" customWidth="1"/>
    <col min="16152" max="16152" width="16.42578125" style="62" bestFit="1" customWidth="1"/>
    <col min="16153" max="16153" width="8" style="62" customWidth="1"/>
    <col min="16154" max="16154" width="3.5703125" style="62" customWidth="1"/>
    <col min="16155" max="16155" width="6.140625" style="62" customWidth="1"/>
    <col min="16156" max="16156" width="16.42578125" style="62" bestFit="1" customWidth="1"/>
    <col min="16157" max="16157" width="10.140625" style="62" customWidth="1"/>
    <col min="16158" max="16158" width="2.85546875" style="62" customWidth="1"/>
    <col min="16159" max="16159" width="3.42578125" style="62" customWidth="1"/>
    <col min="16160" max="16160" width="16.42578125" style="62" bestFit="1" customWidth="1"/>
    <col min="16161" max="16161" width="2.7109375" style="62" customWidth="1"/>
    <col min="16162" max="16162" width="3.85546875" style="62" customWidth="1"/>
    <col min="16163" max="16163" width="5.28515625" style="62" customWidth="1"/>
    <col min="16164" max="16164" width="16.42578125" style="62" bestFit="1" customWidth="1"/>
    <col min="16165" max="16165" width="7.140625" style="62" customWidth="1"/>
    <col min="16166" max="16166" width="4.140625" style="62" customWidth="1"/>
    <col min="16167" max="16167" width="6.28515625" style="62" customWidth="1"/>
    <col min="16168" max="16168" width="16.42578125" style="62" bestFit="1" customWidth="1"/>
    <col min="16169" max="16169" width="7.42578125" style="62" customWidth="1"/>
    <col min="16170" max="16170" width="4.7109375" style="62" customWidth="1"/>
    <col min="16171" max="16171" width="5.42578125" style="62" customWidth="1"/>
    <col min="16172" max="16172" width="16.42578125" style="62" bestFit="1" customWidth="1"/>
    <col min="16173" max="16173" width="8.85546875" style="62" customWidth="1"/>
    <col min="16174" max="16174" width="2.140625" style="62" customWidth="1"/>
    <col min="16175" max="16175" width="7.5703125" style="62" customWidth="1"/>
    <col min="16176" max="16176" width="16.42578125" style="62" bestFit="1" customWidth="1"/>
    <col min="16177" max="16177" width="9.7109375" style="62" customWidth="1"/>
    <col min="16178" max="16178" width="4.140625" style="62" customWidth="1"/>
    <col min="16179" max="16179" width="2.140625" style="62" customWidth="1"/>
    <col min="16180" max="16180" width="16.42578125" style="62" bestFit="1" customWidth="1"/>
    <col min="16181" max="16181" width="6.85546875" style="62" customWidth="1"/>
    <col min="16182" max="16182" width="4.140625" style="62" customWidth="1"/>
    <col min="16183" max="16183" width="5.5703125" style="62" customWidth="1"/>
    <col min="16184" max="16184" width="16.42578125" style="62" bestFit="1" customWidth="1"/>
    <col min="16185" max="16185" width="8.5703125" style="62" customWidth="1"/>
    <col min="16186" max="16187" width="12.140625" style="62"/>
    <col min="16188" max="16188" width="7.42578125" style="62" customWidth="1"/>
    <col min="16189" max="16189" width="12.140625" style="62"/>
    <col min="16190" max="16190" width="1.5703125" style="62" customWidth="1"/>
    <col min="16191" max="16192" width="1" style="62" customWidth="1"/>
    <col min="16193" max="16193" width="0.85546875" style="62" customWidth="1"/>
    <col min="16194" max="16194" width="12.140625" style="62"/>
    <col min="16195" max="16198" width="1" style="62" customWidth="1"/>
    <col min="16199" max="16199" width="12.140625" style="62"/>
    <col min="16200" max="16200" width="0.85546875" style="62" customWidth="1"/>
    <col min="16201" max="16201" width="0.28515625" style="62" customWidth="1"/>
    <col min="16202" max="16202" width="1" style="62" customWidth="1"/>
    <col min="16203" max="16203" width="0.5703125" style="62" customWidth="1"/>
    <col min="16204" max="16204" width="12.140625" style="62"/>
    <col min="16205" max="16207" width="1" style="62" customWidth="1"/>
    <col min="16208" max="16208" width="1.140625" style="62" customWidth="1"/>
    <col min="16209" max="16209" width="9.42578125" style="62" customWidth="1"/>
    <col min="16210" max="16210" width="1.7109375" style="62" customWidth="1"/>
    <col min="16211" max="16211" width="0.5703125" style="62" customWidth="1"/>
    <col min="16212" max="16213" width="1.42578125" style="62" customWidth="1"/>
    <col min="16214" max="16214" width="8.5703125" style="62" customWidth="1"/>
    <col min="16215" max="16215" width="1.28515625" style="62" customWidth="1"/>
    <col min="16216" max="16216" width="1.42578125" style="62" customWidth="1"/>
    <col min="16217" max="16217" width="1.5703125" style="62" customWidth="1"/>
    <col min="16218" max="16218" width="1.7109375" style="62" customWidth="1"/>
    <col min="16219" max="16219" width="12.140625" style="62"/>
    <col min="16220" max="16221" width="1.28515625" style="62" customWidth="1"/>
    <col min="16222" max="16222" width="0.85546875" style="62" customWidth="1"/>
    <col min="16223" max="16223" width="1.42578125" style="62" customWidth="1"/>
    <col min="16224" max="16224" width="12.140625" style="62"/>
    <col min="16225" max="16225" width="1.28515625" style="62" customWidth="1"/>
    <col min="16226" max="16227" width="1.5703125" style="62" customWidth="1"/>
    <col min="16228" max="16228" width="1.28515625" style="62" customWidth="1"/>
    <col min="16229" max="16229" width="12.140625" style="62"/>
    <col min="16230" max="16231" width="0.85546875" style="62" customWidth="1"/>
    <col min="16232" max="16232" width="1" style="62" customWidth="1"/>
    <col min="16233" max="16233" width="1.28515625" style="62" customWidth="1"/>
    <col min="16234" max="16234" width="12.140625" style="62"/>
    <col min="16235" max="16235" width="1.28515625" style="62" customWidth="1"/>
    <col min="16236" max="16236" width="0.140625" style="62" customWidth="1"/>
    <col min="16237" max="16237" width="0.5703125" style="62" customWidth="1"/>
    <col min="16238" max="16238" width="1.140625" style="62" customWidth="1"/>
    <col min="16239" max="16239" width="12.140625" style="62"/>
    <col min="16240" max="16240" width="1" style="62" customWidth="1"/>
    <col min="16241" max="16241" width="1.140625" style="62" customWidth="1"/>
    <col min="16242" max="16242" width="0.85546875" style="62" customWidth="1"/>
    <col min="16243" max="16243" width="1" style="62" customWidth="1"/>
    <col min="16244" max="16244" width="12.140625" style="62"/>
    <col min="16245" max="16245" width="1" style="62" customWidth="1"/>
    <col min="16246" max="16246" width="0.85546875" style="62" customWidth="1"/>
    <col min="16247" max="16247" width="1.140625" style="62" customWidth="1"/>
    <col min="16248" max="16248" width="0.85546875" style="62" customWidth="1"/>
    <col min="16249" max="16249" width="12.140625" style="62"/>
    <col min="16250" max="16251" width="1" style="62" customWidth="1"/>
    <col min="16252" max="16252" width="0.5703125" style="62" customWidth="1"/>
    <col min="16253" max="16253" width="1.42578125" style="62" customWidth="1"/>
    <col min="16254" max="16333" width="12.140625" style="62"/>
    <col min="16334" max="16335" width="2.5703125" style="62" customWidth="1"/>
    <col min="16336" max="16384" width="12.140625" style="62"/>
  </cols>
  <sheetData>
    <row r="1" spans="1:126" ht="30" customHeight="1">
      <c r="A1" s="308"/>
      <c r="B1" s="308"/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  <c r="O1" s="308"/>
      <c r="P1" s="308"/>
      <c r="Q1" s="308"/>
      <c r="R1" s="308"/>
      <c r="S1" s="308"/>
      <c r="T1" s="308"/>
      <c r="U1" s="308"/>
      <c r="V1" s="308"/>
      <c r="W1" s="308"/>
      <c r="X1" s="308"/>
      <c r="Y1" s="308"/>
      <c r="Z1" s="308"/>
      <c r="AA1" s="308"/>
      <c r="AB1" s="308"/>
      <c r="AC1" s="308"/>
      <c r="AD1" s="308"/>
      <c r="AE1" s="308"/>
      <c r="AF1" s="308"/>
      <c r="AG1" s="308"/>
      <c r="AH1" s="308"/>
      <c r="AI1" s="308"/>
      <c r="AJ1" s="308"/>
      <c r="AK1" s="308"/>
      <c r="AL1" s="308"/>
      <c r="AM1" s="308"/>
      <c r="AN1" s="308"/>
      <c r="AO1" s="308"/>
      <c r="AP1" s="308"/>
      <c r="AQ1" s="308"/>
      <c r="AR1" s="308"/>
      <c r="AS1" s="308"/>
      <c r="AT1" s="308"/>
      <c r="AU1" s="308"/>
      <c r="AV1" s="308"/>
      <c r="AW1" s="308"/>
      <c r="AX1" s="308"/>
      <c r="AY1" s="308"/>
      <c r="AZ1" s="308"/>
      <c r="BA1" s="308"/>
      <c r="BB1" s="308"/>
      <c r="BC1" s="308"/>
      <c r="BD1" s="308"/>
      <c r="BE1" s="308"/>
      <c r="BH1" s="63"/>
      <c r="BI1" s="64"/>
      <c r="BJ1" s="64"/>
      <c r="BK1" s="64"/>
      <c r="BL1" s="64"/>
      <c r="BM1" s="64"/>
      <c r="BN1" s="64"/>
      <c r="BO1" s="64"/>
      <c r="BP1" s="64"/>
      <c r="BQ1" s="64"/>
      <c r="BR1" s="64"/>
      <c r="BS1" s="64"/>
      <c r="BT1" s="64"/>
      <c r="BU1" s="64"/>
      <c r="BV1" s="64"/>
      <c r="BW1" s="64"/>
      <c r="BX1" s="64"/>
      <c r="BY1" s="64"/>
      <c r="BZ1" s="64"/>
      <c r="CA1" s="64"/>
      <c r="CB1" s="64"/>
      <c r="CC1" s="64"/>
      <c r="CD1" s="64"/>
      <c r="CE1" s="64"/>
      <c r="CH1" s="64"/>
      <c r="CJ1" s="64"/>
      <c r="CM1" s="64"/>
      <c r="CN1" s="64"/>
      <c r="CP1" s="64"/>
      <c r="CR1" s="64"/>
      <c r="CW1" s="64"/>
      <c r="DB1" s="64"/>
      <c r="DG1" s="64"/>
      <c r="DL1" s="64"/>
      <c r="DQ1" s="64"/>
      <c r="DR1" s="64"/>
      <c r="DV1" s="64"/>
    </row>
    <row r="2" spans="1:126" ht="30" customHeight="1">
      <c r="A2" s="309" t="s">
        <v>639</v>
      </c>
      <c r="B2" s="309"/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09"/>
      <c r="W2" s="309"/>
      <c r="X2" s="309"/>
      <c r="Y2" s="309"/>
      <c r="Z2" s="309"/>
      <c r="AA2" s="309"/>
      <c r="AB2" s="309"/>
      <c r="AC2" s="309"/>
      <c r="AD2" s="309"/>
      <c r="AE2" s="309"/>
      <c r="AF2" s="309"/>
      <c r="AG2" s="309"/>
      <c r="AH2" s="309"/>
      <c r="AI2" s="309"/>
      <c r="AJ2" s="309"/>
      <c r="AK2" s="309"/>
      <c r="AL2" s="309"/>
      <c r="AM2" s="309"/>
      <c r="AN2" s="309"/>
      <c r="AO2" s="309"/>
      <c r="AP2" s="309"/>
      <c r="AQ2" s="309"/>
      <c r="AR2" s="309"/>
      <c r="AS2" s="309"/>
      <c r="AT2" s="309"/>
      <c r="AU2" s="309"/>
      <c r="AV2" s="309"/>
      <c r="AW2" s="309"/>
      <c r="AX2" s="309"/>
      <c r="AY2" s="309"/>
      <c r="AZ2" s="309"/>
      <c r="BA2" s="309"/>
      <c r="BB2" s="309"/>
      <c r="BC2" s="309"/>
      <c r="BD2" s="309"/>
      <c r="BE2" s="309"/>
      <c r="BH2" s="65"/>
      <c r="BI2" s="64"/>
      <c r="BJ2" s="64"/>
      <c r="BK2" s="64"/>
      <c r="BL2" s="64"/>
      <c r="BM2" s="64"/>
      <c r="BN2" s="64"/>
      <c r="BO2" s="64"/>
      <c r="BP2" s="64"/>
      <c r="BQ2" s="64"/>
      <c r="BR2" s="64"/>
      <c r="BS2" s="64"/>
      <c r="BT2" s="64"/>
      <c r="BU2" s="64"/>
      <c r="BV2" s="64"/>
      <c r="BW2" s="64"/>
      <c r="BX2" s="64"/>
      <c r="BY2" s="64"/>
      <c r="BZ2" s="64"/>
      <c r="CA2" s="64"/>
      <c r="CB2" s="64"/>
      <c r="CC2" s="64"/>
      <c r="CD2" s="64"/>
      <c r="CE2" s="64"/>
      <c r="CH2" s="64"/>
      <c r="CJ2" s="64"/>
      <c r="CM2" s="64"/>
      <c r="CN2" s="64"/>
      <c r="CP2" s="64"/>
      <c r="CR2" s="64"/>
      <c r="CW2" s="64"/>
      <c r="DB2" s="64"/>
      <c r="DG2" s="64"/>
      <c r="DL2" s="64"/>
      <c r="DQ2" s="64"/>
      <c r="DR2" s="64"/>
      <c r="DV2" s="64"/>
    </row>
    <row r="3" spans="1:126" ht="30" customHeight="1">
      <c r="A3" s="310" t="s">
        <v>640</v>
      </c>
      <c r="B3" s="310"/>
      <c r="C3" s="310"/>
      <c r="D3" s="310"/>
      <c r="E3" s="310"/>
      <c r="F3" s="310"/>
      <c r="G3" s="310"/>
      <c r="H3" s="310"/>
      <c r="I3" s="310"/>
      <c r="J3" s="310"/>
      <c r="K3" s="310"/>
      <c r="L3" s="310"/>
      <c r="M3" s="310"/>
      <c r="N3" s="310"/>
      <c r="O3" s="310"/>
      <c r="P3" s="310"/>
      <c r="Q3" s="310"/>
      <c r="R3" s="310"/>
      <c r="S3" s="310"/>
      <c r="T3" s="310"/>
      <c r="U3" s="310"/>
      <c r="V3" s="310"/>
      <c r="W3" s="310"/>
      <c r="X3" s="310"/>
      <c r="Y3" s="310"/>
      <c r="Z3" s="310"/>
      <c r="AA3" s="310"/>
      <c r="AB3" s="310"/>
      <c r="AC3" s="310"/>
      <c r="AD3" s="310"/>
      <c r="AE3" s="310"/>
      <c r="AF3" s="310"/>
      <c r="AG3" s="310"/>
      <c r="AH3" s="310"/>
      <c r="AI3" s="310"/>
      <c r="AJ3" s="310"/>
      <c r="AK3" s="310"/>
      <c r="AL3" s="310"/>
      <c r="AM3" s="310"/>
      <c r="AN3" s="310"/>
      <c r="AO3" s="310"/>
      <c r="AP3" s="310"/>
      <c r="AQ3" s="310"/>
      <c r="AR3" s="310"/>
      <c r="AS3" s="310"/>
      <c r="AT3" s="310"/>
      <c r="AU3" s="310"/>
      <c r="AV3" s="310"/>
      <c r="AW3" s="310"/>
      <c r="AX3" s="310"/>
      <c r="AY3" s="310"/>
      <c r="AZ3" s="310"/>
      <c r="BA3" s="310"/>
      <c r="BB3" s="310"/>
      <c r="BC3" s="310"/>
      <c r="BD3" s="310"/>
      <c r="BE3" s="310"/>
      <c r="BH3" s="65"/>
      <c r="BI3" s="64"/>
      <c r="BJ3" s="64"/>
      <c r="BK3" s="64"/>
      <c r="BL3" s="64"/>
      <c r="BM3" s="64"/>
      <c r="BN3" s="64"/>
      <c r="BO3" s="64"/>
      <c r="BP3" s="64"/>
      <c r="BQ3" s="64"/>
      <c r="BR3" s="64"/>
      <c r="BS3" s="64"/>
      <c r="BT3" s="64"/>
      <c r="BU3" s="64"/>
      <c r="BV3" s="64"/>
      <c r="BW3" s="64"/>
      <c r="BX3" s="64"/>
      <c r="BY3" s="64"/>
      <c r="BZ3" s="64"/>
      <c r="CA3" s="64"/>
      <c r="CB3" s="64"/>
      <c r="CC3" s="64"/>
      <c r="CD3" s="64"/>
      <c r="CE3" s="64"/>
      <c r="CH3" s="64"/>
      <c r="CJ3" s="64"/>
      <c r="CM3" s="64"/>
      <c r="CN3" s="64"/>
      <c r="CP3" s="64"/>
      <c r="CR3" s="64"/>
      <c r="CW3" s="64"/>
      <c r="DB3" s="64"/>
      <c r="DG3" s="64"/>
      <c r="DL3" s="64"/>
      <c r="DQ3" s="64"/>
      <c r="DR3" s="64"/>
      <c r="DV3" s="64"/>
    </row>
    <row r="4" spans="1:126" ht="61.5" customHeight="1" thickBot="1">
      <c r="A4" s="66"/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6"/>
      <c r="P4" s="67"/>
      <c r="Q4" s="67"/>
      <c r="R4" s="67"/>
      <c r="S4" s="67"/>
      <c r="T4" s="67"/>
      <c r="U4" s="67"/>
      <c r="V4" s="67"/>
      <c r="W4" s="67"/>
      <c r="X4" s="67"/>
      <c r="Y4" s="67"/>
      <c r="Z4" s="68"/>
      <c r="AA4" s="67"/>
      <c r="AB4" s="67"/>
      <c r="AC4" s="67"/>
      <c r="AD4" s="67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H4" s="64"/>
      <c r="CJ4" s="64"/>
      <c r="CM4" s="64"/>
      <c r="CN4" s="64"/>
      <c r="CP4" s="64"/>
      <c r="CR4" s="64"/>
      <c r="CW4" s="64"/>
      <c r="DB4" s="64"/>
      <c r="DG4" s="64"/>
      <c r="DL4" s="64"/>
      <c r="DQ4" s="64"/>
      <c r="DR4" s="64"/>
      <c r="DV4" s="64"/>
    </row>
    <row r="5" spans="1:126" ht="22.5" customHeight="1" thickTop="1">
      <c r="A5" s="69"/>
      <c r="B5" s="70"/>
      <c r="C5" s="311" t="s">
        <v>641</v>
      </c>
      <c r="D5" s="311"/>
      <c r="E5" s="311"/>
      <c r="F5" s="71"/>
      <c r="G5" s="311" t="s">
        <v>642</v>
      </c>
      <c r="H5" s="311"/>
      <c r="I5" s="311"/>
      <c r="J5" s="72"/>
      <c r="K5" s="311" t="s">
        <v>643</v>
      </c>
      <c r="L5" s="311"/>
      <c r="M5" s="311"/>
      <c r="N5" s="72"/>
      <c r="O5" s="311" t="s">
        <v>644</v>
      </c>
      <c r="P5" s="311"/>
      <c r="Q5" s="311"/>
      <c r="R5" s="73"/>
      <c r="S5" s="311" t="s">
        <v>645</v>
      </c>
      <c r="T5" s="311"/>
      <c r="U5" s="311"/>
      <c r="V5" s="74"/>
      <c r="W5" s="311" t="s">
        <v>646</v>
      </c>
      <c r="X5" s="311"/>
      <c r="Y5" s="311"/>
      <c r="Z5" s="74"/>
      <c r="AA5" s="311" t="s">
        <v>647</v>
      </c>
      <c r="AB5" s="311"/>
      <c r="AC5" s="311"/>
      <c r="AD5" s="74"/>
      <c r="AE5" s="75"/>
      <c r="AF5" s="76"/>
      <c r="AG5" s="76"/>
      <c r="AH5" s="75"/>
      <c r="AI5" s="75"/>
      <c r="AJ5" s="76"/>
      <c r="AK5" s="77"/>
      <c r="AL5" s="71"/>
      <c r="AM5" s="76"/>
      <c r="AN5" s="76"/>
      <c r="AO5" s="76"/>
      <c r="AP5" s="71"/>
      <c r="AQ5" s="74" t="s">
        <v>648</v>
      </c>
      <c r="AR5" s="74"/>
      <c r="AS5" s="74"/>
      <c r="AT5" s="71"/>
      <c r="AU5" s="74" t="s">
        <v>649</v>
      </c>
      <c r="AV5" s="74"/>
      <c r="AW5" s="74"/>
      <c r="AX5" s="71"/>
      <c r="AY5" s="74" t="s">
        <v>650</v>
      </c>
      <c r="AZ5" s="74"/>
      <c r="BA5" s="74"/>
      <c r="BB5" s="71"/>
      <c r="BC5" s="74" t="s">
        <v>651</v>
      </c>
      <c r="BD5" s="74"/>
      <c r="BE5" s="78"/>
      <c r="BH5" s="65"/>
      <c r="BI5" s="64"/>
      <c r="BJ5" s="64"/>
      <c r="BK5" s="64"/>
      <c r="BL5" s="64"/>
      <c r="BM5" s="64"/>
      <c r="BN5" s="64"/>
      <c r="BO5" s="64"/>
      <c r="BP5" s="64"/>
      <c r="BQ5" s="64"/>
      <c r="BR5" s="64"/>
      <c r="BS5" s="64"/>
      <c r="BT5" s="64"/>
      <c r="BU5" s="64"/>
      <c r="BV5" s="64"/>
      <c r="BW5" s="64"/>
      <c r="BX5" s="64"/>
      <c r="BY5" s="64"/>
      <c r="BZ5" s="64"/>
      <c r="CA5" s="64"/>
      <c r="CB5" s="64"/>
      <c r="CC5" s="64"/>
      <c r="CD5" s="64"/>
      <c r="CE5" s="64"/>
      <c r="CH5" s="64"/>
      <c r="CJ5" s="64"/>
      <c r="CM5" s="64"/>
      <c r="CN5" s="64"/>
      <c r="CP5" s="64"/>
      <c r="CR5" s="64"/>
      <c r="CW5" s="64"/>
      <c r="DB5" s="64"/>
      <c r="DG5" s="64"/>
      <c r="DL5" s="64"/>
      <c r="DQ5" s="64"/>
      <c r="DR5" s="64"/>
      <c r="DV5" s="64"/>
    </row>
    <row r="6" spans="1:126" ht="22.5" customHeight="1">
      <c r="A6" s="79" t="s">
        <v>652</v>
      </c>
      <c r="B6" s="80"/>
      <c r="C6" s="312"/>
      <c r="D6" s="312"/>
      <c r="E6" s="312"/>
      <c r="F6" s="81"/>
      <c r="G6" s="312"/>
      <c r="H6" s="312"/>
      <c r="I6" s="312"/>
      <c r="J6" s="82"/>
      <c r="K6" s="312"/>
      <c r="L6" s="312"/>
      <c r="M6" s="312"/>
      <c r="N6" s="82"/>
      <c r="O6" s="312"/>
      <c r="P6" s="312"/>
      <c r="Q6" s="312"/>
      <c r="R6" s="83"/>
      <c r="S6" s="312"/>
      <c r="T6" s="312"/>
      <c r="U6" s="312"/>
      <c r="V6" s="84"/>
      <c r="W6" s="312"/>
      <c r="X6" s="312"/>
      <c r="Y6" s="312"/>
      <c r="Z6" s="81"/>
      <c r="AA6" s="312"/>
      <c r="AB6" s="312"/>
      <c r="AC6" s="312"/>
      <c r="AD6" s="84"/>
      <c r="AE6" s="85" t="s">
        <v>653</v>
      </c>
      <c r="AF6" s="85"/>
      <c r="AG6" s="85"/>
      <c r="AH6" s="84"/>
      <c r="AI6" s="85" t="s">
        <v>654</v>
      </c>
      <c r="AJ6" s="85"/>
      <c r="AK6" s="86"/>
      <c r="AL6" s="84"/>
      <c r="AM6" s="87" t="s">
        <v>655</v>
      </c>
      <c r="AN6" s="87"/>
      <c r="AO6" s="88"/>
      <c r="AP6" s="84"/>
      <c r="AQ6" s="84" t="s">
        <v>656</v>
      </c>
      <c r="AR6" s="84"/>
      <c r="AS6" s="84"/>
      <c r="AT6" s="84"/>
      <c r="AU6" s="84" t="s">
        <v>657</v>
      </c>
      <c r="AV6" s="84"/>
      <c r="AW6" s="84"/>
      <c r="AX6" s="84"/>
      <c r="AY6" s="84" t="s">
        <v>656</v>
      </c>
      <c r="AZ6" s="84"/>
      <c r="BA6" s="84"/>
      <c r="BB6" s="89"/>
      <c r="BC6" s="84" t="s">
        <v>658</v>
      </c>
      <c r="BD6" s="84"/>
      <c r="BE6" s="90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H6" s="64"/>
      <c r="CJ6" s="64"/>
      <c r="CM6" s="64"/>
      <c r="CN6" s="64"/>
      <c r="CP6" s="64"/>
      <c r="CR6" s="64"/>
      <c r="CW6" s="64"/>
      <c r="DB6" s="64"/>
      <c r="DG6" s="64"/>
      <c r="DL6" s="64"/>
      <c r="DQ6" s="64"/>
      <c r="DR6" s="64"/>
      <c r="DV6" s="64"/>
    </row>
    <row r="7" spans="1:126" ht="23.25" customHeight="1" thickBot="1">
      <c r="A7" s="91"/>
      <c r="B7" s="92"/>
      <c r="C7" s="313"/>
      <c r="D7" s="313"/>
      <c r="E7" s="313"/>
      <c r="F7" s="93"/>
      <c r="G7" s="313"/>
      <c r="H7" s="313"/>
      <c r="I7" s="313"/>
      <c r="J7" s="94"/>
      <c r="K7" s="313"/>
      <c r="L7" s="313"/>
      <c r="M7" s="313"/>
      <c r="N7" s="94"/>
      <c r="O7" s="313"/>
      <c r="P7" s="313"/>
      <c r="Q7" s="313"/>
      <c r="R7" s="93"/>
      <c r="S7" s="313"/>
      <c r="T7" s="313"/>
      <c r="U7" s="313"/>
      <c r="V7" s="94"/>
      <c r="W7" s="313"/>
      <c r="X7" s="313"/>
      <c r="Y7" s="313"/>
      <c r="Z7" s="94"/>
      <c r="AA7" s="313"/>
      <c r="AB7" s="313"/>
      <c r="AC7" s="313"/>
      <c r="AD7" s="94"/>
      <c r="AE7" s="95"/>
      <c r="AF7" s="95"/>
      <c r="AG7" s="95"/>
      <c r="AH7" s="94"/>
      <c r="AI7" s="95"/>
      <c r="AJ7" s="95"/>
      <c r="AK7" s="96"/>
      <c r="AL7" s="94"/>
      <c r="AM7" s="97"/>
      <c r="AN7" s="97"/>
      <c r="AO7" s="97"/>
      <c r="AP7" s="94"/>
      <c r="AQ7" s="94" t="s">
        <v>659</v>
      </c>
      <c r="AR7" s="94"/>
      <c r="AS7" s="94"/>
      <c r="AT7" s="98"/>
      <c r="AU7" s="94" t="s">
        <v>660</v>
      </c>
      <c r="AV7" s="94"/>
      <c r="AW7" s="94"/>
      <c r="AX7" s="98"/>
      <c r="AY7" s="94" t="s">
        <v>661</v>
      </c>
      <c r="AZ7" s="94"/>
      <c r="BA7" s="94"/>
      <c r="BB7" s="99"/>
      <c r="BC7" s="94" t="s">
        <v>662</v>
      </c>
      <c r="BD7" s="94"/>
      <c r="BE7" s="100"/>
      <c r="BH7" s="65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H7" s="64"/>
      <c r="CJ7" s="64"/>
      <c r="CM7" s="64"/>
      <c r="CN7" s="64"/>
      <c r="CP7" s="64"/>
      <c r="CR7" s="64"/>
      <c r="CW7" s="64"/>
      <c r="DB7" s="64"/>
      <c r="DG7" s="64"/>
      <c r="DL7" s="64"/>
      <c r="DQ7" s="64"/>
      <c r="DR7" s="64"/>
      <c r="DV7" s="64"/>
    </row>
    <row r="8" spans="1:126" ht="19.5" customHeight="1" thickTop="1">
      <c r="A8" s="66"/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H8" s="65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H8" s="64"/>
      <c r="CJ8" s="64"/>
      <c r="CM8" s="64"/>
      <c r="CN8" s="64"/>
      <c r="CP8" s="64"/>
      <c r="CR8" s="64"/>
      <c r="CW8" s="64"/>
      <c r="DB8" s="64"/>
      <c r="DG8" s="64"/>
      <c r="DL8" s="64"/>
      <c r="DQ8" s="64"/>
      <c r="DR8" s="64"/>
      <c r="DV8" s="64"/>
    </row>
    <row r="9" spans="1:126" ht="20.25" customHeight="1">
      <c r="A9" s="101" t="s">
        <v>663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CU9" s="64"/>
      <c r="CZ9" s="64"/>
      <c r="DM9" s="64"/>
    </row>
    <row r="10" spans="1:126" ht="20.25" customHeight="1">
      <c r="A10" s="102">
        <v>2009</v>
      </c>
      <c r="B10" s="66"/>
      <c r="C10" s="66"/>
      <c r="D10" s="103">
        <v>27.1</v>
      </c>
      <c r="E10" s="104"/>
      <c r="F10" s="104"/>
      <c r="G10" s="104"/>
      <c r="H10" s="104">
        <v>28</v>
      </c>
      <c r="I10" s="104"/>
      <c r="J10" s="104"/>
      <c r="K10" s="104"/>
      <c r="L10" s="104">
        <v>37.200000000000003</v>
      </c>
      <c r="M10" s="104"/>
      <c r="N10" s="104"/>
      <c r="O10" s="104"/>
      <c r="P10" s="104">
        <v>17.7</v>
      </c>
      <c r="Q10" s="104"/>
      <c r="R10" s="104"/>
      <c r="S10" s="104"/>
      <c r="T10" s="104">
        <v>12</v>
      </c>
      <c r="U10" s="104"/>
      <c r="V10" s="104"/>
      <c r="W10" s="104"/>
      <c r="X10" s="104">
        <v>4</v>
      </c>
      <c r="Y10" s="104"/>
      <c r="Z10" s="104"/>
      <c r="AA10" s="104"/>
      <c r="AB10" s="104">
        <v>32</v>
      </c>
      <c r="AC10" s="104"/>
      <c r="AD10" s="104"/>
      <c r="AE10" s="104"/>
      <c r="AF10" s="104">
        <v>28.4</v>
      </c>
      <c r="AG10" s="104"/>
      <c r="AH10" s="104"/>
      <c r="AI10" s="104"/>
      <c r="AJ10" s="104">
        <v>33.1</v>
      </c>
      <c r="AK10" s="104"/>
      <c r="AL10" s="104"/>
      <c r="AM10" s="104"/>
      <c r="AN10" s="104">
        <v>8.1</v>
      </c>
      <c r="AO10" s="104"/>
      <c r="AP10" s="104"/>
      <c r="AQ10" s="104"/>
      <c r="AR10" s="104">
        <v>27</v>
      </c>
      <c r="AS10" s="104"/>
      <c r="AT10" s="104"/>
      <c r="AU10" s="104"/>
      <c r="AV10" s="104">
        <v>27.4</v>
      </c>
      <c r="AW10" s="104"/>
      <c r="AX10" s="104"/>
      <c r="AY10" s="104"/>
      <c r="AZ10" s="104">
        <v>34.6</v>
      </c>
      <c r="BA10" s="104"/>
      <c r="BB10" s="104"/>
      <c r="BC10" s="104"/>
      <c r="BD10" s="104">
        <v>40.5</v>
      </c>
      <c r="BE10" s="104"/>
      <c r="CU10" s="64"/>
      <c r="CZ10" s="64"/>
      <c r="DM10" s="64"/>
    </row>
    <row r="11" spans="1:126" ht="22.5" customHeight="1">
      <c r="A11" s="102">
        <v>2010</v>
      </c>
      <c r="B11" s="66"/>
      <c r="C11" s="66"/>
      <c r="D11" s="103">
        <v>28.2</v>
      </c>
      <c r="E11" s="66"/>
      <c r="F11" s="66"/>
      <c r="G11" s="66"/>
      <c r="H11" s="66">
        <v>33</v>
      </c>
      <c r="I11" s="66"/>
      <c r="J11" s="66"/>
      <c r="K11" s="66"/>
      <c r="L11" s="66">
        <v>43.2</v>
      </c>
      <c r="M11" s="66"/>
      <c r="N11" s="66"/>
      <c r="O11" s="66"/>
      <c r="P11" s="66">
        <v>17.100000000000001</v>
      </c>
      <c r="Q11" s="66"/>
      <c r="R11" s="66"/>
      <c r="S11" s="66"/>
      <c r="T11" s="66">
        <v>13.7</v>
      </c>
      <c r="U11" s="66"/>
      <c r="V11" s="66"/>
      <c r="W11" s="66"/>
      <c r="X11" s="66">
        <v>6.8</v>
      </c>
      <c r="Y11" s="66"/>
      <c r="Z11" s="66"/>
      <c r="AA11" s="66"/>
      <c r="AB11" s="66">
        <v>27.7</v>
      </c>
      <c r="AC11" s="66"/>
      <c r="AD11" s="66"/>
      <c r="AE11" s="66"/>
      <c r="AF11" s="66">
        <v>25.9</v>
      </c>
      <c r="AG11" s="66"/>
      <c r="AH11" s="66"/>
      <c r="AI11" s="66"/>
      <c r="AJ11" s="66">
        <v>29.2</v>
      </c>
      <c r="AK11" s="66"/>
      <c r="AL11" s="66"/>
      <c r="AM11" s="66"/>
      <c r="AN11" s="66">
        <v>7.3</v>
      </c>
      <c r="AO11" s="66"/>
      <c r="AP11" s="66"/>
      <c r="AQ11" s="66"/>
      <c r="AR11" s="66">
        <v>30.6</v>
      </c>
      <c r="AS11" s="66"/>
      <c r="AT11" s="66"/>
      <c r="AU11" s="66"/>
      <c r="AV11" s="66">
        <v>24</v>
      </c>
      <c r="AW11" s="66"/>
      <c r="AX11" s="66"/>
      <c r="AY11" s="66"/>
      <c r="AZ11" s="66">
        <v>29.1</v>
      </c>
      <c r="BA11" s="66"/>
      <c r="BB11" s="66"/>
      <c r="BC11" s="66"/>
      <c r="BD11" s="66">
        <v>38.299999999999997</v>
      </c>
      <c r="BE11" s="66"/>
      <c r="BF11" s="105"/>
      <c r="BH11" s="105"/>
      <c r="CU11" s="64"/>
      <c r="CZ11" s="64"/>
      <c r="DM11" s="64"/>
    </row>
    <row r="12" spans="1:126" ht="18.75" customHeight="1">
      <c r="A12" s="102">
        <v>2011</v>
      </c>
      <c r="B12" s="66"/>
      <c r="C12" s="66"/>
      <c r="D12" s="103">
        <v>26.1</v>
      </c>
      <c r="E12" s="104"/>
      <c r="F12" s="104"/>
      <c r="G12" s="104"/>
      <c r="H12" s="104">
        <v>29.9</v>
      </c>
      <c r="I12" s="104"/>
      <c r="J12" s="104"/>
      <c r="K12" s="104"/>
      <c r="L12" s="104">
        <v>32.6</v>
      </c>
      <c r="M12" s="104"/>
      <c r="N12" s="104"/>
      <c r="O12" s="104"/>
      <c r="P12" s="104">
        <v>17.899999999999999</v>
      </c>
      <c r="Q12" s="104"/>
      <c r="R12" s="104"/>
      <c r="S12" s="104"/>
      <c r="T12" s="104">
        <v>12.1</v>
      </c>
      <c r="U12" s="104"/>
      <c r="V12" s="104"/>
      <c r="W12" s="104"/>
      <c r="X12" s="104">
        <v>6.6</v>
      </c>
      <c r="Y12" s="104"/>
      <c r="Z12" s="104"/>
      <c r="AA12" s="104"/>
      <c r="AB12" s="104">
        <v>25.3</v>
      </c>
      <c r="AC12" s="104"/>
      <c r="AD12" s="104"/>
      <c r="AE12" s="104"/>
      <c r="AF12" s="104">
        <v>26.4</v>
      </c>
      <c r="AG12" s="104"/>
      <c r="AH12" s="104"/>
      <c r="AI12" s="104"/>
      <c r="AJ12" s="104">
        <v>28.3</v>
      </c>
      <c r="AK12" s="104"/>
      <c r="AL12" s="104"/>
      <c r="AM12" s="104"/>
      <c r="AN12" s="104">
        <v>5.7</v>
      </c>
      <c r="AO12" s="104"/>
      <c r="AP12" s="104"/>
      <c r="AQ12" s="104"/>
      <c r="AR12" s="104">
        <v>22.7</v>
      </c>
      <c r="AS12" s="104"/>
      <c r="AT12" s="104"/>
      <c r="AU12" s="104"/>
      <c r="AV12" s="104">
        <v>24.2</v>
      </c>
      <c r="AW12" s="104"/>
      <c r="AX12" s="104"/>
      <c r="AY12" s="104"/>
      <c r="AZ12" s="104">
        <v>29.2</v>
      </c>
      <c r="BA12" s="104"/>
      <c r="BB12" s="104"/>
      <c r="BC12" s="104"/>
      <c r="BD12" s="104">
        <v>30.2</v>
      </c>
      <c r="BE12" s="104"/>
      <c r="BF12" s="105"/>
      <c r="BH12" s="105"/>
      <c r="CU12" s="64"/>
      <c r="CZ12" s="64"/>
      <c r="DM12" s="64"/>
    </row>
    <row r="13" spans="1:126" ht="22.5" customHeight="1">
      <c r="A13" s="102">
        <v>2012</v>
      </c>
      <c r="B13" s="66"/>
      <c r="C13" s="66"/>
      <c r="D13" s="103">
        <v>21.1</v>
      </c>
      <c r="E13" s="66"/>
      <c r="F13" s="66"/>
      <c r="G13" s="66"/>
      <c r="H13" s="66">
        <v>24.8</v>
      </c>
      <c r="I13" s="66"/>
      <c r="J13" s="66"/>
      <c r="K13" s="66"/>
      <c r="L13" s="66">
        <v>29.3</v>
      </c>
      <c r="M13" s="66"/>
      <c r="N13" s="66"/>
      <c r="O13" s="66"/>
      <c r="P13" s="66">
        <v>12.6</v>
      </c>
      <c r="Q13" s="66"/>
      <c r="R13" s="66"/>
      <c r="S13" s="66"/>
      <c r="T13" s="66">
        <v>9.9</v>
      </c>
      <c r="U13" s="66"/>
      <c r="V13" s="66"/>
      <c r="W13" s="66"/>
      <c r="X13" s="66">
        <v>9</v>
      </c>
      <c r="Y13" s="66"/>
      <c r="Z13" s="66"/>
      <c r="AA13" s="66"/>
      <c r="AB13" s="66">
        <v>12.9</v>
      </c>
      <c r="AC13" s="66"/>
      <c r="AD13" s="66"/>
      <c r="AE13" s="66"/>
      <c r="AF13" s="66">
        <v>21.5</v>
      </c>
      <c r="AG13" s="66"/>
      <c r="AH13" s="66"/>
      <c r="AI13" s="66"/>
      <c r="AJ13" s="66">
        <v>24</v>
      </c>
      <c r="AK13" s="66"/>
      <c r="AL13" s="66"/>
      <c r="AM13" s="66"/>
      <c r="AN13" s="66">
        <v>5</v>
      </c>
      <c r="AO13" s="66"/>
      <c r="AP13" s="66"/>
      <c r="AQ13" s="66"/>
      <c r="AR13" s="66">
        <v>18.100000000000001</v>
      </c>
      <c r="AS13" s="66"/>
      <c r="AT13" s="66"/>
      <c r="AU13" s="66"/>
      <c r="AV13" s="66">
        <v>23.6</v>
      </c>
      <c r="AW13" s="66"/>
      <c r="AX13" s="66"/>
      <c r="AY13" s="66"/>
      <c r="AZ13" s="66">
        <v>26.3</v>
      </c>
      <c r="BA13" s="66"/>
      <c r="BB13" s="66"/>
      <c r="BC13" s="66"/>
      <c r="BD13" s="66">
        <v>15.2</v>
      </c>
      <c r="BE13" s="66"/>
      <c r="BF13" s="105"/>
      <c r="BH13" s="105"/>
      <c r="CU13" s="64"/>
      <c r="CZ13" s="64"/>
      <c r="DM13" s="64"/>
    </row>
    <row r="14" spans="1:126" ht="24" customHeight="1">
      <c r="A14" s="102">
        <v>2013</v>
      </c>
      <c r="B14" s="66"/>
      <c r="C14" s="66"/>
      <c r="D14" s="103">
        <v>40.700000000000003</v>
      </c>
      <c r="E14" s="104"/>
      <c r="F14" s="104"/>
      <c r="G14" s="104"/>
      <c r="H14" s="104">
        <v>54.1</v>
      </c>
      <c r="I14" s="104"/>
      <c r="J14" s="104"/>
      <c r="K14" s="104"/>
      <c r="L14" s="104">
        <v>48.3</v>
      </c>
      <c r="M14" s="104"/>
      <c r="N14" s="104"/>
      <c r="O14" s="104"/>
      <c r="P14" s="104">
        <v>35.700000000000003</v>
      </c>
      <c r="Q14" s="104"/>
      <c r="R14" s="104"/>
      <c r="S14" s="104"/>
      <c r="T14" s="104">
        <v>12.1</v>
      </c>
      <c r="U14" s="104"/>
      <c r="V14" s="104"/>
      <c r="W14" s="104"/>
      <c r="X14" s="104">
        <v>10.4</v>
      </c>
      <c r="Y14" s="104"/>
      <c r="Z14" s="104"/>
      <c r="AA14" s="104"/>
      <c r="AB14" s="104">
        <v>27.7</v>
      </c>
      <c r="AC14" s="104"/>
      <c r="AD14" s="104"/>
      <c r="AE14" s="104"/>
      <c r="AF14" s="104">
        <v>24.7</v>
      </c>
      <c r="AG14" s="104"/>
      <c r="AH14" s="104"/>
      <c r="AI14" s="104"/>
      <c r="AJ14" s="104">
        <v>39.4</v>
      </c>
      <c r="AK14" s="104"/>
      <c r="AL14" s="104"/>
      <c r="AM14" s="104"/>
      <c r="AN14" s="104">
        <v>6.6</v>
      </c>
      <c r="AO14" s="104"/>
      <c r="AP14" s="104"/>
      <c r="AQ14" s="104"/>
      <c r="AR14" s="104">
        <v>36.5</v>
      </c>
      <c r="AS14" s="104"/>
      <c r="AT14" s="104"/>
      <c r="AU14" s="104"/>
      <c r="AV14" s="104">
        <v>23.9</v>
      </c>
      <c r="AW14" s="104"/>
      <c r="AX14" s="104"/>
      <c r="AY14" s="104"/>
      <c r="AZ14" s="104">
        <v>48.8</v>
      </c>
      <c r="BA14" s="104"/>
      <c r="BB14" s="104"/>
      <c r="BC14" s="104"/>
      <c r="BD14" s="104">
        <v>22</v>
      </c>
      <c r="BE14" s="104"/>
      <c r="BF14" s="105"/>
      <c r="BH14" s="105"/>
      <c r="CU14" s="64"/>
      <c r="CZ14" s="64"/>
      <c r="DM14" s="64"/>
    </row>
    <row r="15" spans="1:126" ht="19.5" customHeight="1">
      <c r="A15" s="102">
        <v>2014</v>
      </c>
      <c r="B15" s="66"/>
      <c r="C15" s="66"/>
      <c r="D15" s="103">
        <v>62.2</v>
      </c>
      <c r="E15" s="66"/>
      <c r="F15" s="66"/>
      <c r="G15" s="66"/>
      <c r="H15" s="66">
        <v>86.7</v>
      </c>
      <c r="I15" s="66"/>
      <c r="J15" s="66"/>
      <c r="K15" s="66"/>
      <c r="L15" s="66">
        <v>81.599999999999994</v>
      </c>
      <c r="M15" s="66"/>
      <c r="N15" s="66"/>
      <c r="O15" s="66"/>
      <c r="P15" s="66">
        <v>47.3</v>
      </c>
      <c r="Q15" s="66"/>
      <c r="R15" s="66"/>
      <c r="S15" s="66"/>
      <c r="T15" s="66">
        <v>16.399999999999999</v>
      </c>
      <c r="U15" s="66"/>
      <c r="V15" s="66"/>
      <c r="W15" s="66"/>
      <c r="X15" s="66">
        <v>39.799999999999997</v>
      </c>
      <c r="Y15" s="66"/>
      <c r="Z15" s="66"/>
      <c r="AA15" s="66"/>
      <c r="AB15" s="66">
        <v>34.1</v>
      </c>
      <c r="AC15" s="66"/>
      <c r="AD15" s="66"/>
      <c r="AE15" s="66"/>
      <c r="AF15" s="66">
        <v>34.9</v>
      </c>
      <c r="AG15" s="66"/>
      <c r="AH15" s="66"/>
      <c r="AI15" s="66"/>
      <c r="AJ15" s="66">
        <v>52.5</v>
      </c>
      <c r="AK15" s="66"/>
      <c r="AL15" s="66"/>
      <c r="AM15" s="66"/>
      <c r="AN15" s="66">
        <v>14.5</v>
      </c>
      <c r="AO15" s="66"/>
      <c r="AP15" s="66"/>
      <c r="AQ15" s="66"/>
      <c r="AR15" s="66">
        <v>52.5</v>
      </c>
      <c r="AS15" s="66"/>
      <c r="AT15" s="66"/>
      <c r="AU15" s="66"/>
      <c r="AV15" s="66">
        <v>38</v>
      </c>
      <c r="AW15" s="66"/>
      <c r="AX15" s="66"/>
      <c r="AY15" s="66"/>
      <c r="AZ15" s="66">
        <v>76.599999999999994</v>
      </c>
      <c r="BA15" s="66"/>
      <c r="BB15" s="66"/>
      <c r="BC15" s="66"/>
      <c r="BD15" s="66">
        <v>35.6</v>
      </c>
      <c r="BE15" s="66"/>
      <c r="BF15" s="105"/>
      <c r="BH15" s="105"/>
      <c r="CU15" s="64"/>
      <c r="CZ15" s="64"/>
      <c r="DM15" s="64"/>
    </row>
    <row r="16" spans="1:126" ht="19.5" customHeight="1">
      <c r="A16" s="66" t="s">
        <v>664</v>
      </c>
      <c r="B16" s="66"/>
      <c r="C16" s="66"/>
      <c r="D16" s="103">
        <v>121.7</v>
      </c>
      <c r="E16" s="104"/>
      <c r="F16" s="104"/>
      <c r="G16" s="104"/>
      <c r="H16" s="104">
        <v>218.7</v>
      </c>
      <c r="I16" s="104"/>
      <c r="J16" s="104"/>
      <c r="K16" s="104"/>
      <c r="L16" s="104">
        <v>196.6</v>
      </c>
      <c r="M16" s="104"/>
      <c r="N16" s="104"/>
      <c r="O16" s="104"/>
      <c r="P16" s="104">
        <v>88.4</v>
      </c>
      <c r="Q16" s="104"/>
      <c r="R16" s="104"/>
      <c r="S16" s="104"/>
      <c r="T16" s="104">
        <v>22.1</v>
      </c>
      <c r="U16" s="104"/>
      <c r="V16" s="104"/>
      <c r="W16" s="104"/>
      <c r="X16" s="104">
        <v>37.299999999999997</v>
      </c>
      <c r="Y16" s="104"/>
      <c r="Z16" s="104"/>
      <c r="AA16" s="104"/>
      <c r="AB16" s="104">
        <v>66.599999999999994</v>
      </c>
      <c r="AC16" s="104"/>
      <c r="AD16" s="104"/>
      <c r="AE16" s="104"/>
      <c r="AF16" s="104">
        <v>69.7</v>
      </c>
      <c r="AG16" s="104"/>
      <c r="AH16" s="104"/>
      <c r="AI16" s="104"/>
      <c r="AJ16" s="104">
        <v>87.5</v>
      </c>
      <c r="AK16" s="104"/>
      <c r="AL16" s="104"/>
      <c r="AM16" s="104"/>
      <c r="AN16" s="104">
        <v>34.200000000000003</v>
      </c>
      <c r="AO16" s="104"/>
      <c r="AP16" s="104"/>
      <c r="AQ16" s="104"/>
      <c r="AR16" s="104">
        <v>75.8</v>
      </c>
      <c r="AS16" s="104"/>
      <c r="AT16" s="104"/>
      <c r="AU16" s="104"/>
      <c r="AV16" s="104">
        <v>88.3</v>
      </c>
      <c r="AW16" s="104"/>
      <c r="AX16" s="104"/>
      <c r="AY16" s="104"/>
      <c r="AZ16" s="104">
        <v>186.6</v>
      </c>
      <c r="BA16" s="104"/>
      <c r="BB16" s="104"/>
      <c r="BC16" s="104"/>
      <c r="BD16" s="104">
        <v>69.599999999999994</v>
      </c>
      <c r="BE16" s="104"/>
      <c r="BF16" s="105"/>
      <c r="BH16" s="105"/>
      <c r="CU16" s="64"/>
      <c r="CZ16" s="64"/>
      <c r="DM16" s="64"/>
    </row>
    <row r="17" spans="1:117" ht="22.5" customHeight="1">
      <c r="A17" s="66"/>
      <c r="B17" s="66"/>
      <c r="C17" s="66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105"/>
      <c r="BH17" s="105"/>
      <c r="CU17" s="64"/>
      <c r="CZ17" s="64"/>
      <c r="DM17" s="64"/>
    </row>
    <row r="18" spans="1:117" ht="21.75" customHeight="1">
      <c r="A18" s="101" t="s">
        <v>665</v>
      </c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105"/>
      <c r="BH18" s="105"/>
      <c r="CU18" s="64"/>
      <c r="CZ18" s="64"/>
      <c r="DM18" s="64"/>
    </row>
    <row r="19" spans="1:117" ht="18.75" customHeight="1">
      <c r="A19" s="66"/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  <c r="BD19" s="66"/>
      <c r="BE19" s="66"/>
      <c r="CU19" s="64"/>
      <c r="CZ19" s="64"/>
      <c r="DM19" s="64"/>
    </row>
    <row r="20" spans="1:117" ht="25.5" customHeight="1">
      <c r="A20" s="102">
        <v>2008</v>
      </c>
      <c r="B20" s="66"/>
      <c r="C20" s="66"/>
      <c r="D20" s="66">
        <v>30.9</v>
      </c>
      <c r="E20" s="66"/>
      <c r="F20" s="66"/>
      <c r="G20" s="66"/>
      <c r="H20" s="66">
        <v>41.3</v>
      </c>
      <c r="I20" s="66"/>
      <c r="J20" s="66"/>
      <c r="K20" s="66"/>
      <c r="L20" s="66">
        <v>33.799999999999997</v>
      </c>
      <c r="M20" s="66"/>
      <c r="N20" s="66"/>
      <c r="O20" s="66"/>
      <c r="P20" s="66">
        <v>19</v>
      </c>
      <c r="Q20" s="66"/>
      <c r="R20" s="66"/>
      <c r="S20" s="66"/>
      <c r="T20" s="66">
        <v>10.4</v>
      </c>
      <c r="U20" s="66"/>
      <c r="V20" s="66"/>
      <c r="W20" s="66"/>
      <c r="X20" s="66">
        <v>5.8</v>
      </c>
      <c r="Y20" s="66"/>
      <c r="Z20" s="66"/>
      <c r="AA20" s="66"/>
      <c r="AB20" s="66">
        <v>29.5</v>
      </c>
      <c r="AC20" s="66"/>
      <c r="AD20" s="66"/>
      <c r="AE20" s="66"/>
      <c r="AF20" s="66">
        <v>28.4</v>
      </c>
      <c r="AG20" s="66"/>
      <c r="AH20" s="66"/>
      <c r="AI20" s="66"/>
      <c r="AJ20" s="66">
        <v>32.6</v>
      </c>
      <c r="AK20" s="66"/>
      <c r="AL20" s="66"/>
      <c r="AM20" s="66"/>
      <c r="AN20" s="66">
        <v>5.8</v>
      </c>
      <c r="AO20" s="66"/>
      <c r="AP20" s="66"/>
      <c r="AQ20" s="66"/>
      <c r="AR20" s="66">
        <v>26</v>
      </c>
      <c r="AS20" s="66"/>
      <c r="AT20" s="66"/>
      <c r="AU20" s="66"/>
      <c r="AV20" s="66">
        <v>26.9</v>
      </c>
      <c r="AW20" s="66"/>
      <c r="AX20" s="66"/>
      <c r="AY20" s="66"/>
      <c r="AZ20" s="66">
        <v>43.4</v>
      </c>
      <c r="BA20" s="66"/>
      <c r="BB20" s="66"/>
      <c r="BC20" s="66"/>
      <c r="BD20" s="66">
        <v>34.1</v>
      </c>
      <c r="BE20" s="66"/>
      <c r="BF20" s="105"/>
      <c r="BH20" s="105"/>
      <c r="CU20" s="64"/>
      <c r="CZ20" s="64"/>
      <c r="DM20" s="64"/>
    </row>
    <row r="21" spans="1:117" ht="21" customHeight="1">
      <c r="A21" s="102">
        <v>2009</v>
      </c>
      <c r="B21" s="66"/>
      <c r="C21" s="66"/>
      <c r="D21" s="66">
        <v>25.1</v>
      </c>
      <c r="E21" s="66"/>
      <c r="F21" s="66"/>
      <c r="G21" s="66"/>
      <c r="H21" s="66">
        <v>20.2</v>
      </c>
      <c r="I21" s="66"/>
      <c r="J21" s="66"/>
      <c r="K21" s="66"/>
      <c r="L21" s="66">
        <v>40.700000000000003</v>
      </c>
      <c r="M21" s="66"/>
      <c r="N21" s="66"/>
      <c r="O21" s="66"/>
      <c r="P21" s="66">
        <v>18.100000000000001</v>
      </c>
      <c r="Q21" s="66"/>
      <c r="R21" s="66"/>
      <c r="S21" s="66"/>
      <c r="T21" s="66">
        <v>15.6</v>
      </c>
      <c r="U21" s="66"/>
      <c r="V21" s="66"/>
      <c r="W21" s="66"/>
      <c r="X21" s="66">
        <v>2.6</v>
      </c>
      <c r="Y21" s="66"/>
      <c r="Z21" s="66"/>
      <c r="AA21" s="66"/>
      <c r="AB21" s="66">
        <v>33.299999999999997</v>
      </c>
      <c r="AC21" s="66"/>
      <c r="AD21" s="66"/>
      <c r="AE21" s="66"/>
      <c r="AF21" s="66">
        <v>28.8</v>
      </c>
      <c r="AG21" s="66"/>
      <c r="AH21" s="66"/>
      <c r="AI21" s="66"/>
      <c r="AJ21" s="66">
        <v>32.700000000000003</v>
      </c>
      <c r="AK21" s="66"/>
      <c r="AL21" s="66"/>
      <c r="AM21" s="66"/>
      <c r="AN21" s="66">
        <v>8.1999999999999993</v>
      </c>
      <c r="AO21" s="66"/>
      <c r="AP21" s="66"/>
      <c r="AQ21" s="66"/>
      <c r="AR21" s="66">
        <v>28.9</v>
      </c>
      <c r="AS21" s="66"/>
      <c r="AT21" s="66"/>
      <c r="AU21" s="66"/>
      <c r="AV21" s="66">
        <v>26.5</v>
      </c>
      <c r="AW21" s="66"/>
      <c r="AX21" s="66"/>
      <c r="AY21" s="66"/>
      <c r="AZ21" s="66">
        <v>29.2</v>
      </c>
      <c r="BA21" s="66"/>
      <c r="BB21" s="66"/>
      <c r="BC21" s="66"/>
      <c r="BD21" s="66">
        <v>47.1</v>
      </c>
      <c r="BE21" s="66"/>
      <c r="BF21" s="105"/>
      <c r="BH21" s="105"/>
      <c r="CU21" s="64"/>
      <c r="CZ21" s="64"/>
      <c r="DM21" s="64"/>
    </row>
    <row r="22" spans="1:117" ht="21" customHeight="1">
      <c r="A22" s="102">
        <v>2010</v>
      </c>
      <c r="B22" s="66"/>
      <c r="C22" s="66"/>
      <c r="D22" s="66">
        <v>27.2</v>
      </c>
      <c r="E22" s="66"/>
      <c r="F22" s="66"/>
      <c r="G22" s="66"/>
      <c r="H22" s="66">
        <v>33.799999999999997</v>
      </c>
      <c r="I22" s="66"/>
      <c r="J22" s="66"/>
      <c r="K22" s="66"/>
      <c r="L22" s="66">
        <v>40</v>
      </c>
      <c r="M22" s="66"/>
      <c r="N22" s="66"/>
      <c r="O22" s="66"/>
      <c r="P22" s="66">
        <v>16.399999999999999</v>
      </c>
      <c r="Q22" s="66"/>
      <c r="R22" s="66"/>
      <c r="S22" s="66"/>
      <c r="T22" s="66">
        <v>11.4</v>
      </c>
      <c r="U22" s="66"/>
      <c r="V22" s="66"/>
      <c r="W22" s="66"/>
      <c r="X22" s="66">
        <v>8.6999999999999993</v>
      </c>
      <c r="Y22" s="66"/>
      <c r="Z22" s="66"/>
      <c r="AA22" s="66"/>
      <c r="AB22" s="66">
        <v>24.4</v>
      </c>
      <c r="AC22" s="66"/>
      <c r="AD22" s="66"/>
      <c r="AE22" s="66"/>
      <c r="AF22" s="66">
        <v>24.4</v>
      </c>
      <c r="AG22" s="66"/>
      <c r="AH22" s="66"/>
      <c r="AI22" s="66"/>
      <c r="AJ22" s="66">
        <v>27.7</v>
      </c>
      <c r="AK22" s="66"/>
      <c r="AL22" s="66"/>
      <c r="AM22" s="66"/>
      <c r="AN22" s="66">
        <v>6.7</v>
      </c>
      <c r="AO22" s="66"/>
      <c r="AP22" s="66"/>
      <c r="AQ22" s="66"/>
      <c r="AR22" s="66">
        <v>28.8</v>
      </c>
      <c r="AS22" s="66"/>
      <c r="AT22" s="66"/>
      <c r="AU22" s="66"/>
      <c r="AV22" s="66">
        <v>22.8</v>
      </c>
      <c r="AW22" s="66"/>
      <c r="AX22" s="66"/>
      <c r="AY22" s="66"/>
      <c r="AZ22" s="66">
        <v>29.2</v>
      </c>
      <c r="BA22" s="66"/>
      <c r="BB22" s="66"/>
      <c r="BC22" s="66"/>
      <c r="BD22" s="66">
        <v>29.3</v>
      </c>
      <c r="BE22" s="66"/>
      <c r="BF22" s="105"/>
      <c r="BH22" s="105"/>
      <c r="CU22" s="64"/>
      <c r="CZ22" s="64"/>
      <c r="DM22" s="64"/>
    </row>
    <row r="23" spans="1:117" ht="20.25" customHeight="1">
      <c r="A23" s="102">
        <v>2011</v>
      </c>
      <c r="B23" s="66"/>
      <c r="C23" s="66"/>
      <c r="D23" s="66">
        <v>27.6</v>
      </c>
      <c r="E23" s="66"/>
      <c r="F23" s="66"/>
      <c r="G23" s="66"/>
      <c r="H23" s="66">
        <v>33.6</v>
      </c>
      <c r="I23" s="66"/>
      <c r="J23" s="66"/>
      <c r="K23" s="66"/>
      <c r="L23" s="66">
        <v>28.4</v>
      </c>
      <c r="M23" s="66"/>
      <c r="N23" s="66"/>
      <c r="O23" s="66"/>
      <c r="P23" s="66">
        <v>16.5</v>
      </c>
      <c r="Q23" s="66"/>
      <c r="R23" s="66"/>
      <c r="S23" s="66"/>
      <c r="T23" s="66">
        <v>11</v>
      </c>
      <c r="U23" s="66"/>
      <c r="V23" s="66"/>
      <c r="W23" s="66"/>
      <c r="X23" s="66">
        <v>9.3000000000000007</v>
      </c>
      <c r="Y23" s="66"/>
      <c r="Z23" s="66"/>
      <c r="AA23" s="66"/>
      <c r="AB23" s="66">
        <v>25</v>
      </c>
      <c r="AC23" s="66"/>
      <c r="AD23" s="66"/>
      <c r="AE23" s="66"/>
      <c r="AF23" s="66">
        <v>26.8</v>
      </c>
      <c r="AG23" s="66"/>
      <c r="AH23" s="66"/>
      <c r="AI23" s="66"/>
      <c r="AJ23" s="66">
        <v>30.6</v>
      </c>
      <c r="AK23" s="66"/>
      <c r="AL23" s="66"/>
      <c r="AM23" s="66"/>
      <c r="AN23" s="66">
        <v>6.5</v>
      </c>
      <c r="AO23" s="66"/>
      <c r="AP23" s="66"/>
      <c r="AQ23" s="66"/>
      <c r="AR23" s="66">
        <v>20.2</v>
      </c>
      <c r="AS23" s="66"/>
      <c r="AT23" s="66"/>
      <c r="AU23" s="66"/>
      <c r="AV23" s="66">
        <v>25.5</v>
      </c>
      <c r="AW23" s="66"/>
      <c r="AX23" s="66"/>
      <c r="AY23" s="66"/>
      <c r="AZ23" s="66">
        <v>30.1</v>
      </c>
      <c r="BA23" s="66"/>
      <c r="BB23" s="66"/>
      <c r="BC23" s="66"/>
      <c r="BD23" s="66">
        <v>30</v>
      </c>
      <c r="BE23" s="66"/>
      <c r="BF23" s="105"/>
      <c r="BH23" s="105"/>
      <c r="CU23" s="64"/>
      <c r="CZ23" s="64"/>
      <c r="DM23" s="64"/>
    </row>
    <row r="24" spans="1:117" ht="19.5" customHeight="1">
      <c r="A24" s="102">
        <v>2012</v>
      </c>
      <c r="B24" s="66"/>
      <c r="C24" s="66"/>
      <c r="D24" s="66">
        <v>20.100000000000001</v>
      </c>
      <c r="E24" s="66"/>
      <c r="F24" s="66"/>
      <c r="G24" s="66"/>
      <c r="H24" s="66">
        <v>23.7</v>
      </c>
      <c r="I24" s="66"/>
      <c r="J24" s="66"/>
      <c r="K24" s="66"/>
      <c r="L24" s="66">
        <v>34.5</v>
      </c>
      <c r="M24" s="66"/>
      <c r="N24" s="66"/>
      <c r="O24" s="66"/>
      <c r="P24" s="66">
        <v>13.3</v>
      </c>
      <c r="Q24" s="66"/>
      <c r="R24" s="66"/>
      <c r="S24" s="66"/>
      <c r="T24" s="66">
        <v>10.5</v>
      </c>
      <c r="U24" s="66"/>
      <c r="V24" s="66"/>
      <c r="W24" s="66"/>
      <c r="X24" s="66">
        <v>5.3</v>
      </c>
      <c r="Y24" s="66"/>
      <c r="Z24" s="66"/>
      <c r="AA24" s="66"/>
      <c r="AB24" s="66">
        <v>9.6</v>
      </c>
      <c r="AC24" s="66"/>
      <c r="AD24" s="66"/>
      <c r="AE24" s="66"/>
      <c r="AF24" s="66">
        <v>19.3</v>
      </c>
      <c r="AG24" s="66"/>
      <c r="AH24" s="66"/>
      <c r="AI24" s="66"/>
      <c r="AJ24" s="66">
        <v>23.3</v>
      </c>
      <c r="AK24" s="66"/>
      <c r="AL24" s="66"/>
      <c r="AM24" s="66"/>
      <c r="AN24" s="66">
        <v>3.7</v>
      </c>
      <c r="AO24" s="66"/>
      <c r="AP24" s="66"/>
      <c r="AQ24" s="66"/>
      <c r="AR24" s="66">
        <v>19.899999999999999</v>
      </c>
      <c r="AS24" s="66"/>
      <c r="AT24" s="66"/>
      <c r="AU24" s="66"/>
      <c r="AV24" s="66">
        <v>21.4</v>
      </c>
      <c r="AW24" s="66"/>
      <c r="AX24" s="66"/>
      <c r="AY24" s="66"/>
      <c r="AZ24" s="66">
        <v>24.7</v>
      </c>
      <c r="BA24" s="66"/>
      <c r="BB24" s="66"/>
      <c r="BC24" s="66"/>
      <c r="BD24" s="66">
        <v>9</v>
      </c>
      <c r="BE24" s="66"/>
      <c r="BF24" s="105"/>
      <c r="BH24" s="105"/>
      <c r="CU24" s="64"/>
      <c r="CZ24" s="64"/>
      <c r="DM24" s="64"/>
    </row>
    <row r="25" spans="1:117" ht="24.75" customHeight="1">
      <c r="A25" s="102">
        <v>2013</v>
      </c>
      <c r="B25" s="66"/>
      <c r="C25" s="66"/>
      <c r="D25" s="66">
        <v>56.2</v>
      </c>
      <c r="E25" s="66"/>
      <c r="F25" s="66"/>
      <c r="G25" s="66"/>
      <c r="H25" s="66">
        <v>73.900000000000006</v>
      </c>
      <c r="I25" s="66"/>
      <c r="J25" s="66"/>
      <c r="K25" s="66"/>
      <c r="L25" s="66">
        <v>67.900000000000006</v>
      </c>
      <c r="M25" s="66"/>
      <c r="N25" s="66"/>
      <c r="O25" s="66"/>
      <c r="P25" s="66">
        <v>54.3</v>
      </c>
      <c r="Q25" s="66"/>
      <c r="R25" s="66"/>
      <c r="S25" s="66"/>
      <c r="T25" s="66">
        <v>13.8</v>
      </c>
      <c r="U25" s="66"/>
      <c r="V25" s="66"/>
      <c r="W25" s="66"/>
      <c r="X25" s="66">
        <v>25.7</v>
      </c>
      <c r="Y25" s="66"/>
      <c r="Z25" s="66"/>
      <c r="AA25" s="66"/>
      <c r="AB25" s="66">
        <v>37</v>
      </c>
      <c r="AC25" s="66"/>
      <c r="AD25" s="66"/>
      <c r="AE25" s="66"/>
      <c r="AF25" s="66">
        <v>29.1</v>
      </c>
      <c r="AG25" s="66"/>
      <c r="AH25" s="66"/>
      <c r="AI25" s="66"/>
      <c r="AJ25" s="66">
        <v>50.2</v>
      </c>
      <c r="AK25" s="66"/>
      <c r="AL25" s="66"/>
      <c r="AM25" s="66"/>
      <c r="AN25" s="66">
        <v>8</v>
      </c>
      <c r="AO25" s="66"/>
      <c r="AP25" s="66"/>
      <c r="AQ25" s="66"/>
      <c r="AR25" s="66">
        <v>50.5</v>
      </c>
      <c r="AS25" s="66"/>
      <c r="AT25" s="66"/>
      <c r="AU25" s="66"/>
      <c r="AV25" s="66">
        <v>28.4</v>
      </c>
      <c r="AW25" s="66"/>
      <c r="AX25" s="66"/>
      <c r="AY25" s="66"/>
      <c r="AZ25" s="66">
        <v>71.7</v>
      </c>
      <c r="BA25" s="66"/>
      <c r="BB25" s="66"/>
      <c r="BC25" s="66"/>
      <c r="BD25" s="66">
        <v>31</v>
      </c>
      <c r="BE25" s="66"/>
      <c r="BF25" s="105"/>
      <c r="BH25" s="105"/>
      <c r="CU25" s="64"/>
      <c r="CZ25" s="64"/>
      <c r="DM25" s="64"/>
    </row>
    <row r="26" spans="1:117" ht="21" customHeight="1">
      <c r="A26" s="102">
        <v>2014</v>
      </c>
      <c r="B26" s="66"/>
      <c r="C26" s="66"/>
      <c r="D26" s="66">
        <v>68.5</v>
      </c>
      <c r="E26" s="66"/>
      <c r="F26" s="66"/>
      <c r="G26" s="66"/>
      <c r="H26" s="66">
        <v>102.19999999999999</v>
      </c>
      <c r="I26" s="66"/>
      <c r="J26" s="66"/>
      <c r="K26" s="66"/>
      <c r="L26" s="66">
        <v>90.800000000000011</v>
      </c>
      <c r="M26" s="66"/>
      <c r="N26" s="66"/>
      <c r="O26" s="66"/>
      <c r="P26" s="66">
        <v>43</v>
      </c>
      <c r="Q26" s="66"/>
      <c r="R26" s="66"/>
      <c r="S26" s="66"/>
      <c r="T26" s="66">
        <v>18.200000000000003</v>
      </c>
      <c r="U26" s="66"/>
      <c r="V26" s="66"/>
      <c r="W26" s="66"/>
      <c r="X26" s="66">
        <v>41.699999999999989</v>
      </c>
      <c r="Y26" s="66"/>
      <c r="Z26" s="66"/>
      <c r="AA26" s="66"/>
      <c r="AB26" s="66">
        <v>37.900000000000006</v>
      </c>
      <c r="AC26" s="66"/>
      <c r="AD26" s="66"/>
      <c r="AE26" s="66"/>
      <c r="AF26" s="66">
        <v>41.400000000000006</v>
      </c>
      <c r="AG26" s="66"/>
      <c r="AH26" s="66"/>
      <c r="AI26" s="66"/>
      <c r="AJ26" s="66">
        <v>59.699999999999989</v>
      </c>
      <c r="AK26" s="66"/>
      <c r="AL26" s="66"/>
      <c r="AM26" s="66"/>
      <c r="AN26" s="66">
        <v>20.5</v>
      </c>
      <c r="AO26" s="66"/>
      <c r="AP26" s="66"/>
      <c r="AQ26" s="66"/>
      <c r="AR26" s="66">
        <v>51.900000000000006</v>
      </c>
      <c r="AS26" s="66"/>
      <c r="AT26" s="66"/>
      <c r="AU26" s="66"/>
      <c r="AV26" s="66">
        <v>60.800000000000011</v>
      </c>
      <c r="AW26" s="66"/>
      <c r="AX26" s="66"/>
      <c r="AY26" s="66"/>
      <c r="AZ26" s="66">
        <v>81.400000000000006</v>
      </c>
      <c r="BA26" s="66"/>
      <c r="BB26" s="66"/>
      <c r="BC26" s="66"/>
      <c r="BD26" s="66">
        <v>45.900000000000006</v>
      </c>
      <c r="BE26" s="66"/>
      <c r="BF26" s="105"/>
      <c r="BH26" s="105"/>
      <c r="CU26" s="64"/>
      <c r="CZ26" s="64"/>
      <c r="DM26" s="64"/>
    </row>
    <row r="27" spans="1:117" ht="22.5" customHeight="1">
      <c r="A27" s="102" t="s">
        <v>664</v>
      </c>
      <c r="B27" s="66"/>
      <c r="C27" s="66"/>
      <c r="D27" s="66">
        <v>180.9</v>
      </c>
      <c r="E27" s="66"/>
      <c r="F27" s="66"/>
      <c r="G27" s="66"/>
      <c r="H27" s="66">
        <v>315</v>
      </c>
      <c r="I27" s="66"/>
      <c r="J27" s="66"/>
      <c r="K27" s="66"/>
      <c r="L27" s="66">
        <v>273.3</v>
      </c>
      <c r="M27" s="66"/>
      <c r="N27" s="66"/>
      <c r="O27" s="66"/>
      <c r="P27" s="66">
        <v>146.5</v>
      </c>
      <c r="Q27" s="66"/>
      <c r="R27" s="66"/>
      <c r="S27" s="66"/>
      <c r="T27" s="66">
        <v>27.8</v>
      </c>
      <c r="U27" s="66"/>
      <c r="V27" s="66"/>
      <c r="W27" s="66"/>
      <c r="X27" s="66">
        <v>22.4</v>
      </c>
      <c r="Y27" s="66"/>
      <c r="Z27" s="66"/>
      <c r="AA27" s="66"/>
      <c r="AB27" s="66">
        <v>111.7</v>
      </c>
      <c r="AC27" s="66"/>
      <c r="AD27" s="66"/>
      <c r="AE27" s="66"/>
      <c r="AF27" s="66">
        <v>110.6</v>
      </c>
      <c r="AG27" s="66"/>
      <c r="AH27" s="66"/>
      <c r="AI27" s="66"/>
      <c r="AJ27" s="66">
        <v>129.80000000000001</v>
      </c>
      <c r="AK27" s="66"/>
      <c r="AL27" s="66"/>
      <c r="AM27" s="66"/>
      <c r="AN27" s="66">
        <v>49.7</v>
      </c>
      <c r="AO27" s="66"/>
      <c r="AP27" s="66"/>
      <c r="AQ27" s="66"/>
      <c r="AR27" s="66">
        <v>118.1</v>
      </c>
      <c r="AS27" s="66"/>
      <c r="AT27" s="66"/>
      <c r="AU27" s="66"/>
      <c r="AV27" s="66">
        <v>121.3</v>
      </c>
      <c r="AW27" s="66"/>
      <c r="AX27" s="66"/>
      <c r="AY27" s="66"/>
      <c r="AZ27" s="66">
        <v>294.10000000000002</v>
      </c>
      <c r="BA27" s="66"/>
      <c r="BB27" s="66"/>
      <c r="BC27" s="66"/>
      <c r="BD27" s="66">
        <v>100.8</v>
      </c>
      <c r="BE27" s="66"/>
      <c r="BF27" s="105"/>
      <c r="BH27" s="105"/>
      <c r="CU27" s="64"/>
      <c r="CZ27" s="64"/>
      <c r="DM27" s="64"/>
    </row>
    <row r="28" spans="1:117" ht="21.75" customHeight="1">
      <c r="A28" s="102">
        <v>2014</v>
      </c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  <c r="AN28" s="66"/>
      <c r="AO28" s="66"/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  <c r="BA28" s="66"/>
      <c r="BB28" s="66"/>
      <c r="BC28" s="66"/>
      <c r="BD28" s="66"/>
      <c r="BE28" s="66"/>
      <c r="CU28" s="64"/>
      <c r="CZ28" s="64"/>
      <c r="DM28" s="64"/>
    </row>
    <row r="29" spans="1:117" ht="21.75" customHeight="1">
      <c r="A29" s="102" t="s">
        <v>666</v>
      </c>
      <c r="B29" s="66"/>
      <c r="C29" s="66"/>
      <c r="D29" s="66">
        <v>3.3</v>
      </c>
      <c r="E29" s="66"/>
      <c r="F29" s="66"/>
      <c r="G29" s="66"/>
      <c r="H29" s="66">
        <v>4.3</v>
      </c>
      <c r="I29" s="66"/>
      <c r="J29" s="66"/>
      <c r="K29" s="66"/>
      <c r="L29" s="66">
        <v>4</v>
      </c>
      <c r="M29" s="66"/>
      <c r="N29" s="66"/>
      <c r="O29" s="66"/>
      <c r="P29" s="66">
        <v>2.2999999999999998</v>
      </c>
      <c r="Q29" s="66"/>
      <c r="R29" s="66"/>
      <c r="S29" s="66"/>
      <c r="T29" s="66">
        <v>1.2</v>
      </c>
      <c r="U29" s="66"/>
      <c r="V29" s="66"/>
      <c r="W29" s="66"/>
      <c r="X29" s="66">
        <v>0.5</v>
      </c>
      <c r="Y29" s="66"/>
      <c r="Z29" s="66"/>
      <c r="AA29" s="66"/>
      <c r="AB29" s="66">
        <v>1.5</v>
      </c>
      <c r="AC29" s="66"/>
      <c r="AD29" s="66"/>
      <c r="AE29" s="66"/>
      <c r="AF29" s="66">
        <v>2.2999999999999998</v>
      </c>
      <c r="AG29" s="66"/>
      <c r="AH29" s="66"/>
      <c r="AI29" s="66"/>
      <c r="AJ29" s="66">
        <v>1.8</v>
      </c>
      <c r="AK29" s="66"/>
      <c r="AL29" s="66"/>
      <c r="AM29" s="66"/>
      <c r="AN29" s="66">
        <v>2</v>
      </c>
      <c r="AO29" s="66"/>
      <c r="AP29" s="66"/>
      <c r="AQ29" s="66"/>
      <c r="AR29" s="66">
        <v>3.4</v>
      </c>
      <c r="AS29" s="66"/>
      <c r="AT29" s="66"/>
      <c r="AU29" s="66"/>
      <c r="AV29" s="66">
        <v>1.7</v>
      </c>
      <c r="AW29" s="66"/>
      <c r="AX29" s="66"/>
      <c r="AY29" s="66"/>
      <c r="AZ29" s="66">
        <v>4.8</v>
      </c>
      <c r="BA29" s="66"/>
      <c r="BB29" s="66"/>
      <c r="BC29" s="66"/>
      <c r="BD29" s="66">
        <v>1.5</v>
      </c>
      <c r="BE29" s="66"/>
      <c r="CU29" s="64"/>
      <c r="CZ29" s="64"/>
      <c r="DM29" s="64"/>
    </row>
    <row r="30" spans="1:117" ht="18.75" customHeight="1">
      <c r="A30" s="102" t="s">
        <v>667</v>
      </c>
      <c r="B30" s="66"/>
      <c r="C30" s="66"/>
      <c r="D30" s="66">
        <v>2.4</v>
      </c>
      <c r="E30" s="66"/>
      <c r="F30" s="66"/>
      <c r="G30" s="66"/>
      <c r="H30" s="66">
        <v>1.7</v>
      </c>
      <c r="I30" s="66"/>
      <c r="J30" s="66"/>
      <c r="K30" s="66"/>
      <c r="L30" s="66">
        <v>3.9</v>
      </c>
      <c r="M30" s="66"/>
      <c r="N30" s="66"/>
      <c r="O30" s="66"/>
      <c r="P30" s="66">
        <v>2.6</v>
      </c>
      <c r="Q30" s="66"/>
      <c r="R30" s="66"/>
      <c r="S30" s="66"/>
      <c r="T30" s="66">
        <v>1.2</v>
      </c>
      <c r="U30" s="66"/>
      <c r="V30" s="66"/>
      <c r="W30" s="66"/>
      <c r="X30" s="66">
        <v>-0.2</v>
      </c>
      <c r="Y30" s="66"/>
      <c r="Z30" s="66"/>
      <c r="AA30" s="66"/>
      <c r="AB30" s="66">
        <v>2.6</v>
      </c>
      <c r="AC30" s="66"/>
      <c r="AD30" s="66"/>
      <c r="AE30" s="66"/>
      <c r="AF30" s="66">
        <v>4.0999999999999996</v>
      </c>
      <c r="AG30" s="66"/>
      <c r="AH30" s="66"/>
      <c r="AI30" s="66"/>
      <c r="AJ30" s="66">
        <v>2.2000000000000002</v>
      </c>
      <c r="AK30" s="66"/>
      <c r="AL30" s="66"/>
      <c r="AM30" s="66"/>
      <c r="AN30" s="66">
        <v>0.5</v>
      </c>
      <c r="AO30" s="66"/>
      <c r="AP30" s="66"/>
      <c r="AQ30" s="66"/>
      <c r="AR30" s="66">
        <v>4.0999999999999996</v>
      </c>
      <c r="AS30" s="66"/>
      <c r="AT30" s="66"/>
      <c r="AU30" s="66"/>
      <c r="AV30" s="66">
        <v>2.7</v>
      </c>
      <c r="AW30" s="66"/>
      <c r="AX30" s="66"/>
      <c r="AY30" s="66"/>
      <c r="AZ30" s="66">
        <v>3.9</v>
      </c>
      <c r="BA30" s="66"/>
      <c r="BB30" s="66"/>
      <c r="BC30" s="66"/>
      <c r="BD30" s="66">
        <v>2.4</v>
      </c>
      <c r="BE30" s="66"/>
      <c r="CU30" s="64"/>
      <c r="CZ30" s="64"/>
      <c r="DM30" s="64"/>
    </row>
    <row r="31" spans="1:117" ht="19.5" customHeight="1">
      <c r="A31" s="102" t="s">
        <v>668</v>
      </c>
      <c r="B31" s="66"/>
      <c r="C31" s="66"/>
      <c r="D31" s="66">
        <v>4.0999999999999996</v>
      </c>
      <c r="E31" s="66"/>
      <c r="F31" s="66"/>
      <c r="G31" s="66"/>
      <c r="H31" s="66">
        <v>6.1</v>
      </c>
      <c r="I31" s="66"/>
      <c r="J31" s="66"/>
      <c r="K31" s="66"/>
      <c r="L31" s="66">
        <v>4.7</v>
      </c>
      <c r="M31" s="66"/>
      <c r="N31" s="66"/>
      <c r="O31" s="66"/>
      <c r="P31" s="66">
        <v>2.2999999999999998</v>
      </c>
      <c r="Q31" s="66"/>
      <c r="R31" s="66"/>
      <c r="S31" s="66"/>
      <c r="T31" s="66">
        <v>1.5</v>
      </c>
      <c r="U31" s="66"/>
      <c r="V31" s="66"/>
      <c r="W31" s="66"/>
      <c r="X31" s="66">
        <v>6.9</v>
      </c>
      <c r="Y31" s="66"/>
      <c r="Z31" s="66"/>
      <c r="AA31" s="66"/>
      <c r="AB31" s="66">
        <v>2.4</v>
      </c>
      <c r="AC31" s="66"/>
      <c r="AD31" s="66"/>
      <c r="AE31" s="66"/>
      <c r="AF31" s="66">
        <v>3</v>
      </c>
      <c r="AG31" s="66"/>
      <c r="AH31" s="66"/>
      <c r="AI31" s="66"/>
      <c r="AJ31" s="66">
        <v>2.2999999999999998</v>
      </c>
      <c r="AK31" s="66"/>
      <c r="AL31" s="66"/>
      <c r="AM31" s="66"/>
      <c r="AN31" s="66">
        <v>0.7</v>
      </c>
      <c r="AO31" s="66"/>
      <c r="AP31" s="66"/>
      <c r="AQ31" s="66"/>
      <c r="AR31" s="66">
        <v>2.5</v>
      </c>
      <c r="AS31" s="66"/>
      <c r="AT31" s="66"/>
      <c r="AU31" s="66"/>
      <c r="AV31" s="66">
        <v>1.8</v>
      </c>
      <c r="AW31" s="66"/>
      <c r="AX31" s="66"/>
      <c r="AY31" s="66"/>
      <c r="AZ31" s="66">
        <v>2.8</v>
      </c>
      <c r="BA31" s="66"/>
      <c r="BB31" s="66"/>
      <c r="BC31" s="66"/>
      <c r="BD31" s="66">
        <v>2</v>
      </c>
      <c r="BE31" s="66"/>
      <c r="CU31" s="64"/>
      <c r="CZ31" s="64"/>
      <c r="DM31" s="64"/>
    </row>
    <row r="32" spans="1:117" ht="20.25" customHeight="1">
      <c r="A32" s="102" t="s">
        <v>669</v>
      </c>
      <c r="B32" s="66"/>
      <c r="C32" s="66"/>
      <c r="D32" s="66">
        <v>5.7</v>
      </c>
      <c r="E32" s="66"/>
      <c r="F32" s="66"/>
      <c r="G32" s="66"/>
      <c r="H32" s="66">
        <v>8.3000000000000007</v>
      </c>
      <c r="I32" s="66"/>
      <c r="J32" s="66"/>
      <c r="K32" s="66"/>
      <c r="L32" s="66">
        <v>5.0999999999999996</v>
      </c>
      <c r="M32" s="66"/>
      <c r="N32" s="66"/>
      <c r="O32" s="66"/>
      <c r="P32" s="66">
        <v>3.9</v>
      </c>
      <c r="Q32" s="66"/>
      <c r="R32" s="66"/>
      <c r="S32" s="66"/>
      <c r="T32" s="66">
        <v>1.4</v>
      </c>
      <c r="U32" s="66"/>
      <c r="V32" s="66"/>
      <c r="W32" s="66"/>
      <c r="X32" s="66">
        <v>7.2</v>
      </c>
      <c r="Y32" s="66"/>
      <c r="Z32" s="66"/>
      <c r="AA32" s="66"/>
      <c r="AB32" s="66">
        <v>2.2000000000000002</v>
      </c>
      <c r="AC32" s="66"/>
      <c r="AD32" s="66"/>
      <c r="AE32" s="66"/>
      <c r="AF32" s="66">
        <v>3.6</v>
      </c>
      <c r="AG32" s="66"/>
      <c r="AH32" s="66"/>
      <c r="AI32" s="66"/>
      <c r="AJ32" s="66">
        <v>3.1</v>
      </c>
      <c r="AK32" s="66"/>
      <c r="AL32" s="66"/>
      <c r="AM32" s="66"/>
      <c r="AN32" s="66">
        <v>0.7</v>
      </c>
      <c r="AO32" s="66"/>
      <c r="AP32" s="66"/>
      <c r="AQ32" s="66"/>
      <c r="AR32" s="66">
        <v>5</v>
      </c>
      <c r="AS32" s="66"/>
      <c r="AT32" s="66"/>
      <c r="AU32" s="66"/>
      <c r="AV32" s="66">
        <v>1.2</v>
      </c>
      <c r="AW32" s="66"/>
      <c r="AX32" s="66"/>
      <c r="AY32" s="66"/>
      <c r="AZ32" s="66">
        <v>5.7</v>
      </c>
      <c r="BA32" s="66"/>
      <c r="BB32" s="66"/>
      <c r="BC32" s="66"/>
      <c r="BD32" s="66">
        <v>2.1</v>
      </c>
      <c r="BE32" s="66"/>
      <c r="CU32" s="64"/>
      <c r="CZ32" s="64"/>
      <c r="DM32" s="64"/>
    </row>
    <row r="33" spans="1:117" ht="21" customHeight="1">
      <c r="A33" s="102" t="s">
        <v>670</v>
      </c>
      <c r="B33" s="66"/>
      <c r="C33" s="66"/>
      <c r="D33" s="66">
        <v>5.7</v>
      </c>
      <c r="E33" s="66"/>
      <c r="F33" s="66"/>
      <c r="G33" s="66"/>
      <c r="H33" s="66">
        <v>6.4</v>
      </c>
      <c r="I33" s="66"/>
      <c r="J33" s="66"/>
      <c r="K33" s="66"/>
      <c r="L33" s="66">
        <v>3</v>
      </c>
      <c r="M33" s="66"/>
      <c r="N33" s="66"/>
      <c r="O33" s="66"/>
      <c r="P33" s="66">
        <v>3.2</v>
      </c>
      <c r="Q33" s="66"/>
      <c r="R33" s="66"/>
      <c r="S33" s="66"/>
      <c r="T33" s="66">
        <v>1.5</v>
      </c>
      <c r="U33" s="66"/>
      <c r="V33" s="66"/>
      <c r="W33" s="66"/>
      <c r="X33" s="66">
        <v>2.1</v>
      </c>
      <c r="Y33" s="66"/>
      <c r="Z33" s="66"/>
      <c r="AA33" s="66"/>
      <c r="AB33" s="66">
        <v>4.0999999999999996</v>
      </c>
      <c r="AC33" s="66"/>
      <c r="AD33" s="66"/>
      <c r="AE33" s="66"/>
      <c r="AF33" s="66">
        <v>3.7</v>
      </c>
      <c r="AG33" s="66"/>
      <c r="AH33" s="66"/>
      <c r="AI33" s="66"/>
      <c r="AJ33" s="66">
        <v>10.1</v>
      </c>
      <c r="AK33" s="66"/>
      <c r="AL33" s="66"/>
      <c r="AM33" s="66"/>
      <c r="AN33" s="66">
        <v>1.4</v>
      </c>
      <c r="AO33" s="66"/>
      <c r="AP33" s="66"/>
      <c r="AQ33" s="66"/>
      <c r="AR33" s="66">
        <v>2.5</v>
      </c>
      <c r="AS33" s="66"/>
      <c r="AT33" s="66"/>
      <c r="AU33" s="66"/>
      <c r="AV33" s="66">
        <v>1.2</v>
      </c>
      <c r="AW33" s="66"/>
      <c r="AX33" s="66"/>
      <c r="AY33" s="66"/>
      <c r="AZ33" s="66">
        <v>6.9</v>
      </c>
      <c r="BA33" s="66"/>
      <c r="BB33" s="66"/>
      <c r="BC33" s="66"/>
      <c r="BD33" s="66">
        <v>3.4</v>
      </c>
      <c r="BE33" s="66"/>
      <c r="CU33" s="64"/>
      <c r="CZ33" s="64"/>
      <c r="DM33" s="64"/>
    </row>
    <row r="34" spans="1:117" ht="21.75" customHeight="1">
      <c r="A34" s="102" t="s">
        <v>671</v>
      </c>
      <c r="B34" s="66"/>
      <c r="C34" s="66"/>
      <c r="D34" s="66">
        <v>4.4000000000000004</v>
      </c>
      <c r="E34" s="66"/>
      <c r="F34" s="66"/>
      <c r="G34" s="66"/>
      <c r="H34" s="66">
        <v>7.7</v>
      </c>
      <c r="I34" s="66"/>
      <c r="J34" s="66"/>
      <c r="K34" s="66"/>
      <c r="L34" s="66">
        <v>5.6</v>
      </c>
      <c r="M34" s="66"/>
      <c r="N34" s="66"/>
      <c r="O34" s="66"/>
      <c r="P34" s="66">
        <v>2.2000000000000002</v>
      </c>
      <c r="Q34" s="66"/>
      <c r="R34" s="66"/>
      <c r="S34" s="66"/>
      <c r="T34" s="66">
        <v>2</v>
      </c>
      <c r="U34" s="66"/>
      <c r="V34" s="66"/>
      <c r="W34" s="66"/>
      <c r="X34" s="66">
        <v>0.6</v>
      </c>
      <c r="Y34" s="66"/>
      <c r="Z34" s="66"/>
      <c r="AA34" s="66"/>
      <c r="AB34" s="66">
        <v>3.3</v>
      </c>
      <c r="AC34" s="66"/>
      <c r="AD34" s="66"/>
      <c r="AE34" s="66"/>
      <c r="AF34" s="66">
        <v>2.4</v>
      </c>
      <c r="AG34" s="66"/>
      <c r="AH34" s="66"/>
      <c r="AI34" s="66"/>
      <c r="AJ34" s="66">
        <v>3.3</v>
      </c>
      <c r="AK34" s="66"/>
      <c r="AL34" s="66"/>
      <c r="AM34" s="66"/>
      <c r="AN34" s="66">
        <v>0.2</v>
      </c>
      <c r="AO34" s="66"/>
      <c r="AP34" s="66"/>
      <c r="AQ34" s="66"/>
      <c r="AR34" s="66">
        <v>2.7</v>
      </c>
      <c r="AS34" s="66"/>
      <c r="AT34" s="66"/>
      <c r="AU34" s="66"/>
      <c r="AV34" s="66">
        <v>2.7</v>
      </c>
      <c r="AW34" s="66"/>
      <c r="AX34" s="66"/>
      <c r="AY34" s="66"/>
      <c r="AZ34" s="66">
        <v>5</v>
      </c>
      <c r="BA34" s="66"/>
      <c r="BB34" s="66"/>
      <c r="BC34" s="66"/>
      <c r="BD34" s="66">
        <v>2.2999999999999998</v>
      </c>
      <c r="BE34" s="66"/>
      <c r="CU34" s="64"/>
      <c r="CZ34" s="64"/>
      <c r="DM34" s="64"/>
    </row>
    <row r="35" spans="1:117" ht="21" customHeight="1">
      <c r="A35" s="102" t="s">
        <v>672</v>
      </c>
      <c r="B35" s="66"/>
      <c r="C35" s="66"/>
      <c r="D35" s="66">
        <v>4.0999999999999996</v>
      </c>
      <c r="E35" s="66"/>
      <c r="F35" s="66"/>
      <c r="G35" s="66"/>
      <c r="H35" s="66">
        <v>5.9</v>
      </c>
      <c r="I35" s="66"/>
      <c r="J35" s="66"/>
      <c r="K35" s="66"/>
      <c r="L35" s="66">
        <v>7.8</v>
      </c>
      <c r="M35" s="66"/>
      <c r="N35" s="66"/>
      <c r="O35" s="66"/>
      <c r="P35" s="66">
        <v>2.2999999999999998</v>
      </c>
      <c r="Q35" s="66"/>
      <c r="R35" s="66"/>
      <c r="S35" s="66"/>
      <c r="T35" s="66">
        <v>1.5</v>
      </c>
      <c r="U35" s="66"/>
      <c r="V35" s="66"/>
      <c r="W35" s="66"/>
      <c r="X35" s="66">
        <v>-0.9</v>
      </c>
      <c r="Y35" s="66"/>
      <c r="Z35" s="66"/>
      <c r="AA35" s="66"/>
      <c r="AB35" s="66">
        <v>0.9</v>
      </c>
      <c r="AC35" s="66"/>
      <c r="AD35" s="66"/>
      <c r="AE35" s="66"/>
      <c r="AF35" s="66">
        <v>2.2999999999999998</v>
      </c>
      <c r="AG35" s="66"/>
      <c r="AH35" s="66"/>
      <c r="AI35" s="66"/>
      <c r="AJ35" s="66">
        <v>2.2000000000000002</v>
      </c>
      <c r="AK35" s="66"/>
      <c r="AL35" s="66"/>
      <c r="AM35" s="66"/>
      <c r="AN35" s="66">
        <v>8.6</v>
      </c>
      <c r="AO35" s="66"/>
      <c r="AP35" s="66"/>
      <c r="AQ35" s="66"/>
      <c r="AR35" s="66">
        <v>4.5</v>
      </c>
      <c r="AS35" s="66"/>
      <c r="AT35" s="66"/>
      <c r="AU35" s="66"/>
      <c r="AV35" s="66">
        <v>1.6</v>
      </c>
      <c r="AW35" s="66"/>
      <c r="AX35" s="66"/>
      <c r="AY35" s="66"/>
      <c r="AZ35" s="66">
        <v>5.4</v>
      </c>
      <c r="BA35" s="66"/>
      <c r="BB35" s="66"/>
      <c r="BC35" s="66"/>
      <c r="BD35" s="66">
        <v>3.3</v>
      </c>
      <c r="BE35" s="66"/>
      <c r="CU35" s="64"/>
      <c r="CZ35" s="64"/>
      <c r="DM35" s="64"/>
    </row>
    <row r="36" spans="1:117" ht="22.5" customHeight="1">
      <c r="A36" s="102" t="s">
        <v>673</v>
      </c>
      <c r="B36" s="66"/>
      <c r="C36" s="66"/>
      <c r="D36" s="66">
        <v>3.9</v>
      </c>
      <c r="E36" s="66"/>
      <c r="F36" s="66"/>
      <c r="G36" s="66"/>
      <c r="H36" s="66">
        <v>5.9</v>
      </c>
      <c r="I36" s="66"/>
      <c r="J36" s="66"/>
      <c r="K36" s="66"/>
      <c r="L36" s="66">
        <v>3.9</v>
      </c>
      <c r="M36" s="66"/>
      <c r="N36" s="66"/>
      <c r="O36" s="66"/>
      <c r="P36" s="66">
        <v>2.5</v>
      </c>
      <c r="Q36" s="66"/>
      <c r="R36" s="66"/>
      <c r="S36" s="66"/>
      <c r="T36" s="66">
        <v>1.4</v>
      </c>
      <c r="U36" s="66"/>
      <c r="V36" s="66"/>
      <c r="W36" s="66"/>
      <c r="X36" s="66">
        <v>8.1</v>
      </c>
      <c r="Y36" s="66"/>
      <c r="Z36" s="66"/>
      <c r="AA36" s="66"/>
      <c r="AB36" s="66">
        <v>1</v>
      </c>
      <c r="AC36" s="66"/>
      <c r="AD36" s="66"/>
      <c r="AE36" s="66"/>
      <c r="AF36" s="66">
        <v>2.2000000000000002</v>
      </c>
      <c r="AG36" s="66"/>
      <c r="AH36" s="66"/>
      <c r="AI36" s="66"/>
      <c r="AJ36" s="66">
        <v>3</v>
      </c>
      <c r="AK36" s="66"/>
      <c r="AL36" s="66"/>
      <c r="AM36" s="66"/>
      <c r="AN36" s="66">
        <v>1.5</v>
      </c>
      <c r="AO36" s="66"/>
      <c r="AP36" s="66"/>
      <c r="AQ36" s="66"/>
      <c r="AR36" s="66">
        <v>3.5</v>
      </c>
      <c r="AS36" s="66"/>
      <c r="AT36" s="66"/>
      <c r="AU36" s="66"/>
      <c r="AV36" s="66">
        <v>1</v>
      </c>
      <c r="AW36" s="66"/>
      <c r="AX36" s="66"/>
      <c r="AY36" s="66"/>
      <c r="AZ36" s="66">
        <v>4.9000000000000004</v>
      </c>
      <c r="BA36" s="66"/>
      <c r="BB36" s="66"/>
      <c r="BC36" s="66"/>
      <c r="BD36" s="66">
        <v>3.8</v>
      </c>
      <c r="BE36" s="66"/>
      <c r="CU36" s="64"/>
      <c r="CZ36" s="64"/>
      <c r="DM36" s="64"/>
    </row>
    <row r="37" spans="1:117" ht="22.5" customHeight="1">
      <c r="A37" s="102" t="s">
        <v>674</v>
      </c>
      <c r="B37" s="66"/>
      <c r="C37" s="66"/>
      <c r="D37" s="66">
        <v>4.8</v>
      </c>
      <c r="E37" s="66"/>
      <c r="F37" s="66"/>
      <c r="G37" s="66"/>
      <c r="H37" s="66">
        <v>6.4</v>
      </c>
      <c r="I37" s="66"/>
      <c r="J37" s="66"/>
      <c r="K37" s="66"/>
      <c r="L37" s="66">
        <v>6.2</v>
      </c>
      <c r="M37" s="66"/>
      <c r="N37" s="66"/>
      <c r="O37" s="66"/>
      <c r="P37" s="66">
        <v>3</v>
      </c>
      <c r="Q37" s="66"/>
      <c r="R37" s="66"/>
      <c r="S37" s="66"/>
      <c r="T37" s="66">
        <v>0.8</v>
      </c>
      <c r="U37" s="66"/>
      <c r="V37" s="66"/>
      <c r="W37" s="66"/>
      <c r="X37" s="66">
        <v>1</v>
      </c>
      <c r="Y37" s="66"/>
      <c r="Z37" s="66"/>
      <c r="AA37" s="66"/>
      <c r="AB37" s="66">
        <v>4.7</v>
      </c>
      <c r="AC37" s="66"/>
      <c r="AD37" s="66"/>
      <c r="AE37" s="66"/>
      <c r="AF37" s="66">
        <v>3.2</v>
      </c>
      <c r="AG37" s="66"/>
      <c r="AH37" s="66"/>
      <c r="AI37" s="66"/>
      <c r="AJ37" s="66">
        <v>5</v>
      </c>
      <c r="AK37" s="66"/>
      <c r="AL37" s="66"/>
      <c r="AM37" s="66"/>
      <c r="AN37" s="66">
        <v>0.6</v>
      </c>
      <c r="AO37" s="66"/>
      <c r="AP37" s="66"/>
      <c r="AQ37" s="66"/>
      <c r="AR37" s="66">
        <v>5</v>
      </c>
      <c r="AS37" s="66"/>
      <c r="AT37" s="66"/>
      <c r="AU37" s="66"/>
      <c r="AV37" s="66">
        <v>5.3</v>
      </c>
      <c r="AW37" s="66"/>
      <c r="AX37" s="66"/>
      <c r="AY37" s="66"/>
      <c r="AZ37" s="66">
        <v>4.9000000000000004</v>
      </c>
      <c r="BA37" s="66"/>
      <c r="BB37" s="66"/>
      <c r="BC37" s="66"/>
      <c r="BD37" s="66">
        <v>6.2</v>
      </c>
      <c r="BE37" s="66"/>
      <c r="CU37" s="64"/>
      <c r="CZ37" s="64"/>
      <c r="DM37" s="64"/>
    </row>
    <row r="38" spans="1:117" ht="23.25" customHeight="1">
      <c r="A38" s="102" t="s">
        <v>675</v>
      </c>
      <c r="B38" s="66"/>
      <c r="C38" s="66"/>
      <c r="D38" s="66">
        <v>5</v>
      </c>
      <c r="E38" s="66"/>
      <c r="F38" s="66"/>
      <c r="G38" s="66"/>
      <c r="H38" s="66">
        <v>6.1</v>
      </c>
      <c r="I38" s="66"/>
      <c r="J38" s="66"/>
      <c r="K38" s="66"/>
      <c r="L38" s="66">
        <v>10.3</v>
      </c>
      <c r="M38" s="66"/>
      <c r="N38" s="66"/>
      <c r="O38" s="66"/>
      <c r="P38" s="66">
        <v>3.3</v>
      </c>
      <c r="Q38" s="66"/>
      <c r="R38" s="66"/>
      <c r="S38" s="66"/>
      <c r="T38" s="66">
        <v>1</v>
      </c>
      <c r="U38" s="66"/>
      <c r="V38" s="66"/>
      <c r="W38" s="66"/>
      <c r="X38" s="66">
        <v>6.2</v>
      </c>
      <c r="Y38" s="66"/>
      <c r="Z38" s="66"/>
      <c r="AA38" s="66"/>
      <c r="AB38" s="66">
        <v>3.6</v>
      </c>
      <c r="AC38" s="66"/>
      <c r="AD38" s="66"/>
      <c r="AE38" s="66"/>
      <c r="AF38" s="66">
        <v>2.6</v>
      </c>
      <c r="AG38" s="66"/>
      <c r="AH38" s="66"/>
      <c r="AI38" s="66"/>
      <c r="AJ38" s="66">
        <v>4.9000000000000004</v>
      </c>
      <c r="AK38" s="66"/>
      <c r="AL38" s="66"/>
      <c r="AM38" s="66"/>
      <c r="AN38" s="66">
        <v>1.1000000000000001</v>
      </c>
      <c r="AO38" s="66"/>
      <c r="AP38" s="66"/>
      <c r="AQ38" s="66"/>
      <c r="AR38" s="66">
        <v>3.6</v>
      </c>
      <c r="AS38" s="66"/>
      <c r="AT38" s="66"/>
      <c r="AU38" s="66"/>
      <c r="AV38" s="66">
        <v>21.3</v>
      </c>
      <c r="AW38" s="66"/>
      <c r="AX38" s="66"/>
      <c r="AY38" s="66"/>
      <c r="AZ38" s="66">
        <v>5.2</v>
      </c>
      <c r="BA38" s="66"/>
      <c r="BB38" s="66"/>
      <c r="BC38" s="66"/>
      <c r="BD38" s="66">
        <v>4.5</v>
      </c>
      <c r="BE38" s="66"/>
      <c r="CU38" s="64"/>
      <c r="CZ38" s="64"/>
      <c r="DM38" s="64"/>
    </row>
    <row r="39" spans="1:117" ht="18" customHeight="1">
      <c r="A39" s="102" t="s">
        <v>676</v>
      </c>
      <c r="B39" s="66"/>
      <c r="C39" s="66"/>
      <c r="D39" s="66">
        <v>4.7</v>
      </c>
      <c r="E39" s="66"/>
      <c r="F39" s="66"/>
      <c r="G39" s="66"/>
      <c r="H39" s="66">
        <v>6.5</v>
      </c>
      <c r="I39" s="66"/>
      <c r="J39" s="66"/>
      <c r="K39" s="66"/>
      <c r="L39" s="66">
        <v>5.5</v>
      </c>
      <c r="M39" s="66"/>
      <c r="N39" s="66"/>
      <c r="O39" s="66"/>
      <c r="P39" s="66">
        <v>3.9</v>
      </c>
      <c r="Q39" s="66"/>
      <c r="R39" s="66"/>
      <c r="S39" s="66"/>
      <c r="T39" s="66">
        <v>2.4</v>
      </c>
      <c r="U39" s="66"/>
      <c r="V39" s="66"/>
      <c r="W39" s="66"/>
      <c r="X39" s="66">
        <v>2.8</v>
      </c>
      <c r="Y39" s="66"/>
      <c r="Z39" s="66"/>
      <c r="AA39" s="66"/>
      <c r="AB39" s="66">
        <v>2.9</v>
      </c>
      <c r="AC39" s="66"/>
      <c r="AD39" s="66"/>
      <c r="AE39" s="66"/>
      <c r="AF39" s="66">
        <v>2.7</v>
      </c>
      <c r="AG39" s="66"/>
      <c r="AH39" s="66"/>
      <c r="AI39" s="66"/>
      <c r="AJ39" s="66">
        <v>5</v>
      </c>
      <c r="AK39" s="66"/>
      <c r="AL39" s="66"/>
      <c r="AM39" s="66"/>
      <c r="AN39" s="66">
        <v>0.4</v>
      </c>
      <c r="AO39" s="66"/>
      <c r="AP39" s="66"/>
      <c r="AQ39" s="66"/>
      <c r="AR39" s="66">
        <v>2.6</v>
      </c>
      <c r="AS39" s="66"/>
      <c r="AT39" s="66"/>
      <c r="AU39" s="66"/>
      <c r="AV39" s="66">
        <v>8</v>
      </c>
      <c r="AW39" s="66"/>
      <c r="AX39" s="66"/>
      <c r="AY39" s="66"/>
      <c r="AZ39" s="66">
        <v>4.0999999999999996</v>
      </c>
      <c r="BA39" s="66"/>
      <c r="BB39" s="66"/>
      <c r="BC39" s="66"/>
      <c r="BD39" s="66">
        <v>2.8</v>
      </c>
      <c r="BE39" s="66"/>
      <c r="CU39" s="64"/>
      <c r="CZ39" s="64"/>
      <c r="DM39" s="64"/>
    </row>
    <row r="40" spans="1:117" ht="19.5" customHeight="1">
      <c r="A40" s="102" t="s">
        <v>677</v>
      </c>
      <c r="B40" s="66"/>
      <c r="C40" s="66"/>
      <c r="D40" s="66">
        <v>5.3</v>
      </c>
      <c r="E40" s="66"/>
      <c r="F40" s="106"/>
      <c r="G40" s="66"/>
      <c r="H40" s="66">
        <v>7.5</v>
      </c>
      <c r="I40" s="66"/>
      <c r="J40" s="66"/>
      <c r="K40" s="66"/>
      <c r="L40" s="66">
        <v>6.6</v>
      </c>
      <c r="M40" s="66"/>
      <c r="N40" s="66"/>
      <c r="O40" s="66"/>
      <c r="P40" s="66">
        <v>4.8</v>
      </c>
      <c r="Q40" s="66"/>
      <c r="R40" s="66"/>
      <c r="S40" s="66"/>
      <c r="T40" s="66">
        <v>1</v>
      </c>
      <c r="U40" s="66"/>
      <c r="V40" s="66"/>
      <c r="W40" s="66"/>
      <c r="X40" s="66">
        <v>1.5</v>
      </c>
      <c r="Y40" s="66"/>
      <c r="Z40" s="66"/>
      <c r="AA40" s="66"/>
      <c r="AB40" s="66">
        <v>3.4</v>
      </c>
      <c r="AC40" s="66"/>
      <c r="AD40" s="66"/>
      <c r="AE40" s="66"/>
      <c r="AF40" s="66">
        <v>3.1</v>
      </c>
      <c r="AG40" s="66"/>
      <c r="AH40" s="66"/>
      <c r="AI40" s="66"/>
      <c r="AJ40" s="66">
        <v>5.2</v>
      </c>
      <c r="AK40" s="66"/>
      <c r="AL40" s="66"/>
      <c r="AM40" s="66"/>
      <c r="AN40" s="66">
        <v>1.4</v>
      </c>
      <c r="AO40" s="66"/>
      <c r="AP40" s="66"/>
      <c r="AQ40" s="66"/>
      <c r="AR40" s="66">
        <v>3.3</v>
      </c>
      <c r="AS40" s="66"/>
      <c r="AT40" s="66"/>
      <c r="AU40" s="66"/>
      <c r="AV40" s="66">
        <v>1.7</v>
      </c>
      <c r="AW40" s="66"/>
      <c r="AX40" s="66"/>
      <c r="AY40" s="66"/>
      <c r="AZ40" s="66">
        <v>7.4</v>
      </c>
      <c r="BA40" s="66"/>
      <c r="BB40" s="66"/>
      <c r="BC40" s="66"/>
      <c r="BD40" s="66">
        <v>4.3</v>
      </c>
      <c r="BE40" s="66"/>
      <c r="CU40" s="64"/>
      <c r="CZ40" s="64"/>
      <c r="DM40" s="64"/>
    </row>
    <row r="41" spans="1:117" ht="21" customHeight="1">
      <c r="A41" s="102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/>
      <c r="AS41" s="66"/>
      <c r="AT41" s="66"/>
      <c r="AU41" s="66"/>
      <c r="AV41" s="66"/>
      <c r="AW41" s="66"/>
      <c r="AX41" s="66"/>
      <c r="AY41" s="66"/>
      <c r="AZ41" s="66"/>
      <c r="BA41" s="66"/>
      <c r="BB41" s="66"/>
      <c r="BC41" s="66"/>
      <c r="BD41" s="66"/>
      <c r="BE41" s="66"/>
      <c r="CU41" s="64"/>
      <c r="CZ41" s="64"/>
      <c r="DM41" s="64"/>
    </row>
    <row r="42" spans="1:117" ht="19.5" customHeight="1">
      <c r="A42" s="102" t="s">
        <v>664</v>
      </c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  <c r="BA42" s="66"/>
      <c r="BB42" s="66"/>
      <c r="BC42" s="66"/>
      <c r="BD42" s="66"/>
      <c r="BE42" s="66"/>
      <c r="CU42" s="64"/>
      <c r="CZ42" s="64"/>
      <c r="DM42" s="64"/>
    </row>
    <row r="43" spans="1:117" ht="20.25" customHeight="1">
      <c r="A43" s="102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  <c r="AL43" s="66"/>
      <c r="AM43" s="66"/>
      <c r="AN43" s="66"/>
      <c r="AO43" s="66"/>
      <c r="AP43" s="66"/>
      <c r="AQ43" s="66"/>
      <c r="AR43" s="66"/>
      <c r="AS43" s="66"/>
      <c r="AT43" s="66"/>
      <c r="AU43" s="66"/>
      <c r="AV43" s="66"/>
      <c r="AW43" s="66"/>
      <c r="AX43" s="66"/>
      <c r="AY43" s="66"/>
      <c r="AZ43" s="66"/>
      <c r="BA43" s="66"/>
      <c r="BB43" s="66"/>
      <c r="BC43" s="66"/>
      <c r="BD43" s="66"/>
      <c r="BE43" s="66"/>
      <c r="CU43" s="64"/>
      <c r="CZ43" s="64"/>
      <c r="DM43" s="64"/>
    </row>
    <row r="44" spans="1:117" ht="18.75" customHeight="1">
      <c r="A44" s="102" t="s">
        <v>666</v>
      </c>
      <c r="B44" s="66"/>
      <c r="C44" s="66"/>
      <c r="D44" s="66">
        <v>7.8</v>
      </c>
      <c r="E44" s="66">
        <f t="shared" ref="E44:E55" si="0">1+D44/100</f>
        <v>1.0780000000000001</v>
      </c>
      <c r="F44" s="66"/>
      <c r="G44" s="66"/>
      <c r="H44" s="66">
        <v>15.6</v>
      </c>
      <c r="I44" s="66"/>
      <c r="J44" s="66"/>
      <c r="K44" s="66"/>
      <c r="L44" s="66">
        <v>4.5999999999999996</v>
      </c>
      <c r="M44" s="66"/>
      <c r="N44" s="66"/>
      <c r="O44" s="66"/>
      <c r="P44" s="66">
        <v>4.4000000000000004</v>
      </c>
      <c r="Q44" s="66"/>
      <c r="R44" s="66"/>
      <c r="S44" s="66"/>
      <c r="T44" s="66">
        <v>1.7</v>
      </c>
      <c r="U44" s="66"/>
      <c r="V44" s="66"/>
      <c r="W44" s="66"/>
      <c r="X44" s="66">
        <v>3.6</v>
      </c>
      <c r="Y44" s="66"/>
      <c r="Z44" s="66"/>
      <c r="AA44" s="66"/>
      <c r="AB44" s="66">
        <v>4</v>
      </c>
      <c r="AC44" s="66"/>
      <c r="AD44" s="66"/>
      <c r="AE44" s="66"/>
      <c r="AF44" s="66">
        <v>4.8</v>
      </c>
      <c r="AG44" s="66"/>
      <c r="AH44" s="66"/>
      <c r="AI44" s="66"/>
      <c r="AJ44" s="66">
        <v>4.4000000000000004</v>
      </c>
      <c r="AK44" s="66"/>
      <c r="AL44" s="66"/>
      <c r="AM44" s="66"/>
      <c r="AN44" s="66">
        <v>0.5</v>
      </c>
      <c r="AO44" s="66"/>
      <c r="AP44" s="66"/>
      <c r="AQ44" s="66"/>
      <c r="AR44" s="66">
        <v>3.4</v>
      </c>
      <c r="AS44" s="66"/>
      <c r="AT44" s="66"/>
      <c r="AU44" s="66"/>
      <c r="AV44" s="66">
        <v>2.9</v>
      </c>
      <c r="AW44" s="66"/>
      <c r="AX44" s="66"/>
      <c r="AY44" s="66"/>
      <c r="AZ44" s="66">
        <v>10</v>
      </c>
      <c r="BA44" s="66"/>
      <c r="BB44" s="66"/>
      <c r="BC44" s="66"/>
      <c r="BD44" s="66">
        <v>4.5</v>
      </c>
      <c r="BE44" s="66"/>
      <c r="CU44" s="64"/>
      <c r="CZ44" s="64"/>
      <c r="DM44" s="64"/>
    </row>
    <row r="45" spans="1:117" ht="19.5" customHeight="1">
      <c r="A45" s="102" t="s">
        <v>667</v>
      </c>
      <c r="B45" s="66"/>
      <c r="C45" s="66"/>
      <c r="D45" s="66">
        <v>4.9000000000000004</v>
      </c>
      <c r="E45" s="66">
        <f t="shared" si="0"/>
        <v>1.0489999999999999</v>
      </c>
      <c r="F45" s="66"/>
      <c r="G45" s="66"/>
      <c r="H45" s="66">
        <v>7.2</v>
      </c>
      <c r="I45" s="66"/>
      <c r="J45" s="66"/>
      <c r="K45" s="66"/>
      <c r="L45" s="66">
        <v>6.1</v>
      </c>
      <c r="M45" s="66"/>
      <c r="N45" s="66"/>
      <c r="O45" s="66"/>
      <c r="P45" s="66">
        <v>3.6</v>
      </c>
      <c r="Q45" s="66"/>
      <c r="R45" s="66"/>
      <c r="S45" s="66"/>
      <c r="T45" s="66">
        <v>1.5</v>
      </c>
      <c r="U45" s="66"/>
      <c r="V45" s="66"/>
      <c r="W45" s="66"/>
      <c r="X45" s="66">
        <v>6.2</v>
      </c>
      <c r="Y45" s="66"/>
      <c r="Z45" s="66"/>
      <c r="AA45" s="66"/>
      <c r="AB45" s="66">
        <v>4</v>
      </c>
      <c r="AC45" s="66"/>
      <c r="AD45" s="66"/>
      <c r="AE45" s="66"/>
      <c r="AF45" s="66">
        <v>5.2</v>
      </c>
      <c r="AG45" s="66"/>
      <c r="AH45" s="66"/>
      <c r="AI45" s="66"/>
      <c r="AJ45" s="66">
        <v>2.7</v>
      </c>
      <c r="AK45" s="66"/>
      <c r="AL45" s="66"/>
      <c r="AM45" s="66"/>
      <c r="AN45" s="66">
        <v>0.9</v>
      </c>
      <c r="AO45" s="66"/>
      <c r="AP45" s="66"/>
      <c r="AQ45" s="66"/>
      <c r="AR45" s="66">
        <v>2.9</v>
      </c>
      <c r="AS45" s="66"/>
      <c r="AT45" s="66"/>
      <c r="AU45" s="66"/>
      <c r="AV45" s="66">
        <v>1.4</v>
      </c>
      <c r="AW45" s="66"/>
      <c r="AX45" s="66"/>
      <c r="AY45" s="66"/>
      <c r="AZ45" s="66">
        <v>10.3</v>
      </c>
      <c r="BA45" s="66"/>
      <c r="BB45" s="66"/>
      <c r="BC45" s="66"/>
      <c r="BD45" s="66">
        <v>3.4</v>
      </c>
      <c r="BE45" s="66"/>
      <c r="CU45" s="64"/>
      <c r="CZ45" s="64"/>
      <c r="DM45" s="64"/>
    </row>
    <row r="46" spans="1:117" ht="18" customHeight="1">
      <c r="A46" s="102" t="s">
        <v>668</v>
      </c>
      <c r="B46" s="66"/>
      <c r="C46" s="66"/>
      <c r="D46" s="66">
        <v>5.4</v>
      </c>
      <c r="E46" s="66">
        <f t="shared" si="0"/>
        <v>1.054</v>
      </c>
      <c r="F46" s="66"/>
      <c r="G46" s="66"/>
      <c r="H46" s="66">
        <v>8.1</v>
      </c>
      <c r="I46" s="66"/>
      <c r="J46" s="66"/>
      <c r="K46" s="66"/>
      <c r="L46" s="66">
        <v>10.199999999999999</v>
      </c>
      <c r="M46" s="66"/>
      <c r="N46" s="66"/>
      <c r="O46" s="66"/>
      <c r="P46" s="66">
        <v>4.0999999999999996</v>
      </c>
      <c r="Q46" s="66"/>
      <c r="R46" s="66"/>
      <c r="S46" s="66"/>
      <c r="T46" s="66">
        <v>1</v>
      </c>
      <c r="U46" s="66"/>
      <c r="V46" s="66"/>
      <c r="W46" s="66"/>
      <c r="X46" s="66">
        <v>2.8</v>
      </c>
      <c r="Y46" s="66"/>
      <c r="Z46" s="66"/>
      <c r="AA46" s="66"/>
      <c r="AB46" s="66">
        <v>3.5</v>
      </c>
      <c r="AC46" s="66"/>
      <c r="AD46" s="66"/>
      <c r="AE46" s="66"/>
      <c r="AF46" s="66">
        <v>4.4000000000000004</v>
      </c>
      <c r="AG46" s="66"/>
      <c r="AH46" s="66"/>
      <c r="AI46" s="66"/>
      <c r="AJ46" s="66">
        <v>5.5</v>
      </c>
      <c r="AK46" s="66"/>
      <c r="AL46" s="66"/>
      <c r="AM46" s="66"/>
      <c r="AN46" s="66">
        <v>0.5</v>
      </c>
      <c r="AO46" s="66"/>
      <c r="AP46" s="66"/>
      <c r="AQ46" s="66"/>
      <c r="AR46" s="66">
        <v>3.7</v>
      </c>
      <c r="AS46" s="66"/>
      <c r="AT46" s="66"/>
      <c r="AU46" s="66"/>
      <c r="AV46" s="66">
        <v>2.2000000000000002</v>
      </c>
      <c r="AW46" s="66"/>
      <c r="AX46" s="66"/>
      <c r="AY46" s="66"/>
      <c r="AZ46" s="66">
        <v>6.5</v>
      </c>
      <c r="BA46" s="66"/>
      <c r="BB46" s="66"/>
      <c r="BC46" s="66"/>
      <c r="BD46" s="66">
        <v>3.2</v>
      </c>
      <c r="BE46" s="66"/>
      <c r="CU46" s="64"/>
      <c r="CZ46" s="64"/>
      <c r="DM46" s="64"/>
    </row>
    <row r="47" spans="1:117" ht="20.25" customHeight="1">
      <c r="A47" s="102" t="s">
        <v>669</v>
      </c>
      <c r="B47" s="66"/>
      <c r="C47" s="66"/>
      <c r="D47" s="66">
        <v>6.4</v>
      </c>
      <c r="E47" s="66">
        <f t="shared" si="0"/>
        <v>1.0640000000000001</v>
      </c>
      <c r="F47" s="66"/>
      <c r="G47" s="66"/>
      <c r="H47" s="66">
        <v>8.5</v>
      </c>
      <c r="I47" s="66"/>
      <c r="J47" s="66"/>
      <c r="K47" s="66"/>
      <c r="L47" s="66">
        <v>17.3</v>
      </c>
      <c r="M47" s="66"/>
      <c r="N47" s="66"/>
      <c r="O47" s="66"/>
      <c r="P47" s="66">
        <v>7.4</v>
      </c>
      <c r="Q47" s="66"/>
      <c r="R47" s="66"/>
      <c r="S47" s="66"/>
      <c r="T47" s="66">
        <v>1.5</v>
      </c>
      <c r="U47" s="66"/>
      <c r="V47" s="66"/>
      <c r="W47" s="66"/>
      <c r="X47" s="66">
        <v>0.8</v>
      </c>
      <c r="Y47" s="66"/>
      <c r="Z47" s="66"/>
      <c r="AA47" s="66"/>
      <c r="AB47" s="66">
        <v>2.4</v>
      </c>
      <c r="AC47" s="66"/>
      <c r="AD47" s="66"/>
      <c r="AE47" s="66"/>
      <c r="AF47" s="66">
        <v>4</v>
      </c>
      <c r="AG47" s="66"/>
      <c r="AH47" s="66"/>
      <c r="AI47" s="66"/>
      <c r="AJ47" s="66">
        <v>5.5</v>
      </c>
      <c r="AK47" s="66"/>
      <c r="AL47" s="66"/>
      <c r="AM47" s="66"/>
      <c r="AN47" s="66">
        <v>0.7</v>
      </c>
      <c r="AO47" s="66"/>
      <c r="AP47" s="66"/>
      <c r="AQ47" s="66"/>
      <c r="AR47" s="66">
        <v>3.9</v>
      </c>
      <c r="AS47" s="66"/>
      <c r="AT47" s="66"/>
      <c r="AU47" s="66"/>
      <c r="AV47" s="66">
        <v>3.8</v>
      </c>
      <c r="AW47" s="66"/>
      <c r="AX47" s="66"/>
      <c r="AY47" s="66"/>
      <c r="AZ47" s="66">
        <v>10.8</v>
      </c>
      <c r="BA47" s="66"/>
      <c r="BB47" s="66"/>
      <c r="BC47" s="66"/>
      <c r="BD47" s="66">
        <v>3.5</v>
      </c>
      <c r="BE47" s="66"/>
      <c r="CU47" s="64"/>
      <c r="CZ47" s="64"/>
      <c r="DM47" s="64"/>
    </row>
    <row r="48" spans="1:117" ht="19.5" customHeight="1">
      <c r="A48" s="102" t="s">
        <v>670</v>
      </c>
      <c r="B48" s="66"/>
      <c r="C48" s="66"/>
      <c r="D48" s="66">
        <v>8</v>
      </c>
      <c r="E48" s="66">
        <f t="shared" si="0"/>
        <v>1.08</v>
      </c>
      <c r="F48" s="66"/>
      <c r="G48" s="66"/>
      <c r="H48" s="66">
        <v>11.2</v>
      </c>
      <c r="I48" s="66"/>
      <c r="J48" s="66"/>
      <c r="K48" s="66"/>
      <c r="L48" s="66">
        <v>16.899999999999999</v>
      </c>
      <c r="M48" s="66"/>
      <c r="N48" s="66"/>
      <c r="O48" s="66"/>
      <c r="P48" s="66">
        <v>7.3</v>
      </c>
      <c r="Q48" s="66"/>
      <c r="R48" s="66"/>
      <c r="S48" s="66"/>
      <c r="T48" s="66">
        <v>1.6</v>
      </c>
      <c r="U48" s="66"/>
      <c r="V48" s="66"/>
      <c r="W48" s="66"/>
      <c r="X48" s="66">
        <v>2</v>
      </c>
      <c r="Y48" s="66"/>
      <c r="Z48" s="66"/>
      <c r="AA48" s="66"/>
      <c r="AB48" s="66">
        <v>4.0999999999999996</v>
      </c>
      <c r="AC48" s="66"/>
      <c r="AD48" s="66"/>
      <c r="AE48" s="66"/>
      <c r="AF48" s="66">
        <v>4.7</v>
      </c>
      <c r="AG48" s="66"/>
      <c r="AH48" s="66"/>
      <c r="AI48" s="66"/>
      <c r="AJ48" s="66">
        <v>5.3</v>
      </c>
      <c r="AK48" s="66"/>
      <c r="AL48" s="66"/>
      <c r="AM48" s="66"/>
      <c r="AN48" s="66">
        <v>8.1999999999999993</v>
      </c>
      <c r="AO48" s="66"/>
      <c r="AP48" s="66"/>
      <c r="AQ48" s="66"/>
      <c r="AR48" s="66">
        <v>6</v>
      </c>
      <c r="AS48" s="66"/>
      <c r="AT48" s="66"/>
      <c r="AU48" s="66"/>
      <c r="AV48" s="66">
        <v>1.5</v>
      </c>
      <c r="AW48" s="66"/>
      <c r="AX48" s="66"/>
      <c r="AY48" s="66"/>
      <c r="AZ48" s="66">
        <v>11.2</v>
      </c>
      <c r="BA48" s="66"/>
      <c r="BB48" s="66"/>
      <c r="BC48" s="66"/>
      <c r="BD48" s="66">
        <v>4.5999999999999996</v>
      </c>
      <c r="BE48" s="66"/>
      <c r="CU48" s="64"/>
      <c r="CZ48" s="64"/>
      <c r="DM48" s="64"/>
    </row>
    <row r="49" spans="1:117" ht="18.75" customHeight="1">
      <c r="A49" s="102" t="s">
        <v>671</v>
      </c>
      <c r="B49" s="66"/>
      <c r="C49" s="66"/>
      <c r="D49" s="66">
        <v>9.8000000000000007</v>
      </c>
      <c r="E49" s="66">
        <f t="shared" si="0"/>
        <v>1.0980000000000001</v>
      </c>
      <c r="F49" s="66"/>
      <c r="G49" s="66"/>
      <c r="H49" s="66">
        <v>16</v>
      </c>
      <c r="I49" s="66"/>
      <c r="J49" s="66"/>
      <c r="K49" s="66"/>
      <c r="L49" s="66">
        <v>10.9</v>
      </c>
      <c r="M49" s="66"/>
      <c r="N49" s="66"/>
      <c r="O49" s="66"/>
      <c r="P49" s="66">
        <v>6.7</v>
      </c>
      <c r="Q49" s="66"/>
      <c r="R49" s="66"/>
      <c r="S49" s="66"/>
      <c r="T49" s="66">
        <v>2.6</v>
      </c>
      <c r="U49" s="66"/>
      <c r="V49" s="66"/>
      <c r="W49" s="66"/>
      <c r="X49" s="66">
        <v>1.3</v>
      </c>
      <c r="Y49" s="66"/>
      <c r="Z49" s="66"/>
      <c r="AA49" s="66"/>
      <c r="AB49" s="66">
        <v>3.7</v>
      </c>
      <c r="AC49" s="66"/>
      <c r="AD49" s="66"/>
      <c r="AE49" s="66"/>
      <c r="AF49" s="66">
        <v>5.6</v>
      </c>
      <c r="AG49" s="66"/>
      <c r="AH49" s="66"/>
      <c r="AI49" s="66"/>
      <c r="AJ49" s="66">
        <v>5.0999999999999996</v>
      </c>
      <c r="AK49" s="66"/>
      <c r="AL49" s="66"/>
      <c r="AM49" s="66"/>
      <c r="AN49" s="66">
        <v>8.1</v>
      </c>
      <c r="AO49" s="66"/>
      <c r="AP49" s="66"/>
      <c r="AQ49" s="66"/>
      <c r="AR49" s="66">
        <v>6.8</v>
      </c>
      <c r="AS49" s="66"/>
      <c r="AT49" s="66"/>
      <c r="AU49" s="66"/>
      <c r="AV49" s="66">
        <v>5.0999999999999996</v>
      </c>
      <c r="AW49" s="66"/>
      <c r="AX49" s="66"/>
      <c r="AY49" s="66"/>
      <c r="AZ49" s="66">
        <v>11.1</v>
      </c>
      <c r="BA49" s="66"/>
      <c r="BB49" s="66"/>
      <c r="BC49" s="66"/>
      <c r="BD49" s="66">
        <v>4.5999999999999996</v>
      </c>
      <c r="BE49" s="66"/>
      <c r="CU49" s="64"/>
      <c r="CZ49" s="64"/>
      <c r="DM49" s="64"/>
    </row>
    <row r="50" spans="1:117" ht="18" customHeight="1">
      <c r="A50" s="102" t="s">
        <v>672</v>
      </c>
      <c r="B50" s="66"/>
      <c r="C50" s="66"/>
      <c r="D50" s="66">
        <v>10.8</v>
      </c>
      <c r="E50" s="66">
        <f t="shared" si="0"/>
        <v>1.1080000000000001</v>
      </c>
      <c r="F50" s="66"/>
      <c r="G50" s="66"/>
      <c r="H50" s="66">
        <v>16.8</v>
      </c>
      <c r="I50" s="66"/>
      <c r="J50" s="66"/>
      <c r="K50" s="66"/>
      <c r="L50" s="66">
        <v>12.5</v>
      </c>
      <c r="M50" s="66"/>
      <c r="N50" s="66"/>
      <c r="O50" s="66"/>
      <c r="P50" s="66">
        <v>8.3000000000000007</v>
      </c>
      <c r="Q50" s="66"/>
      <c r="R50" s="66"/>
      <c r="S50" s="66"/>
      <c r="T50" s="66">
        <v>2</v>
      </c>
      <c r="U50" s="66"/>
      <c r="V50" s="66"/>
      <c r="W50" s="66"/>
      <c r="X50" s="66">
        <v>2</v>
      </c>
      <c r="Y50" s="66"/>
      <c r="Z50" s="66"/>
      <c r="AA50" s="66"/>
      <c r="AB50" s="66">
        <v>5.7</v>
      </c>
      <c r="AC50" s="66"/>
      <c r="AD50" s="66"/>
      <c r="AE50" s="66"/>
      <c r="AF50" s="66">
        <v>5.6</v>
      </c>
      <c r="AG50" s="66"/>
      <c r="AH50" s="66"/>
      <c r="AI50" s="66"/>
      <c r="AJ50" s="66">
        <v>5.8</v>
      </c>
      <c r="AK50" s="66"/>
      <c r="AL50" s="66"/>
      <c r="AM50" s="66"/>
      <c r="AN50" s="66">
        <v>10</v>
      </c>
      <c r="AO50" s="66"/>
      <c r="AP50" s="66"/>
      <c r="AQ50" s="66"/>
      <c r="AR50" s="66">
        <v>6.3</v>
      </c>
      <c r="AS50" s="66"/>
      <c r="AT50" s="66"/>
      <c r="AU50" s="66"/>
      <c r="AV50" s="66">
        <v>5.6</v>
      </c>
      <c r="AW50" s="66"/>
      <c r="AX50" s="66"/>
      <c r="AY50" s="66"/>
      <c r="AZ50" s="66">
        <v>16.2</v>
      </c>
      <c r="BA50" s="66"/>
      <c r="BB50" s="66"/>
      <c r="BC50" s="66"/>
      <c r="BD50" s="66">
        <v>5.9</v>
      </c>
      <c r="BE50" s="66"/>
      <c r="CU50" s="64"/>
      <c r="CZ50" s="64"/>
      <c r="DM50" s="64"/>
    </row>
    <row r="51" spans="1:117" ht="19.5" customHeight="1">
      <c r="A51" s="102" t="s">
        <v>673</v>
      </c>
      <c r="B51" s="66"/>
      <c r="C51" s="66"/>
      <c r="D51" s="66">
        <v>12.4</v>
      </c>
      <c r="E51" s="66">
        <f t="shared" si="0"/>
        <v>1.1240000000000001</v>
      </c>
      <c r="F51" s="66"/>
      <c r="G51" s="66"/>
      <c r="H51" s="66">
        <v>17.399999999999999</v>
      </c>
      <c r="I51" s="66"/>
      <c r="J51" s="66"/>
      <c r="K51" s="66"/>
      <c r="L51" s="66">
        <v>17.5</v>
      </c>
      <c r="M51" s="66"/>
      <c r="N51" s="66"/>
      <c r="O51" s="66"/>
      <c r="P51" s="66">
        <v>10.8</v>
      </c>
      <c r="Q51" s="66"/>
      <c r="R51" s="66"/>
      <c r="S51" s="66"/>
      <c r="T51" s="66">
        <v>3.6</v>
      </c>
      <c r="U51" s="66"/>
      <c r="V51" s="66"/>
      <c r="W51" s="66"/>
      <c r="X51" s="66">
        <v>0.2</v>
      </c>
      <c r="Y51" s="66"/>
      <c r="Z51" s="66"/>
      <c r="AA51" s="66"/>
      <c r="AB51" s="66">
        <v>11.8</v>
      </c>
      <c r="AC51" s="66"/>
      <c r="AD51" s="66"/>
      <c r="AE51" s="66"/>
      <c r="AF51" s="66">
        <v>7.3</v>
      </c>
      <c r="AG51" s="66"/>
      <c r="AH51" s="66"/>
      <c r="AI51" s="66"/>
      <c r="AJ51" s="66">
        <v>9.6999999999999993</v>
      </c>
      <c r="AK51" s="66"/>
      <c r="AL51" s="66"/>
      <c r="AM51" s="66"/>
      <c r="AN51" s="66">
        <v>1.9</v>
      </c>
      <c r="AO51" s="66"/>
      <c r="AP51" s="66"/>
      <c r="AQ51" s="66"/>
      <c r="AR51" s="66">
        <v>9.3000000000000007</v>
      </c>
      <c r="AS51" s="66"/>
      <c r="AT51" s="66"/>
      <c r="AU51" s="66"/>
      <c r="AV51" s="66">
        <v>2.2000000000000002</v>
      </c>
      <c r="AW51" s="66"/>
      <c r="AX51" s="66"/>
      <c r="AY51" s="66"/>
      <c r="AZ51" s="66">
        <v>17.2</v>
      </c>
      <c r="BA51" s="66"/>
      <c r="BB51" s="66"/>
      <c r="BC51" s="66"/>
      <c r="BD51" s="66">
        <v>7.8</v>
      </c>
      <c r="BE51" s="66"/>
      <c r="CU51" s="64"/>
      <c r="CZ51" s="64"/>
      <c r="DM51" s="64"/>
    </row>
    <row r="52" spans="1:117" ht="19.5" customHeight="1">
      <c r="A52" s="102" t="s">
        <v>674</v>
      </c>
      <c r="B52" s="66"/>
      <c r="C52" s="66"/>
      <c r="D52" s="66">
        <v>11.5</v>
      </c>
      <c r="E52" s="66">
        <f t="shared" si="0"/>
        <v>1.115</v>
      </c>
      <c r="F52" s="66"/>
      <c r="G52" s="66"/>
      <c r="H52" s="66">
        <v>13.5</v>
      </c>
      <c r="I52" s="66"/>
      <c r="J52" s="66"/>
      <c r="K52" s="66"/>
      <c r="L52" s="66">
        <v>14.2</v>
      </c>
      <c r="M52" s="66"/>
      <c r="N52" s="66"/>
      <c r="O52" s="66"/>
      <c r="P52" s="66">
        <v>13.1</v>
      </c>
      <c r="Q52" s="66"/>
      <c r="R52" s="66"/>
      <c r="S52" s="66"/>
      <c r="T52" s="66">
        <v>3.1</v>
      </c>
      <c r="U52" s="66"/>
      <c r="V52" s="66"/>
      <c r="W52" s="66"/>
      <c r="X52" s="66">
        <v>0.3</v>
      </c>
      <c r="Y52" s="66"/>
      <c r="Z52" s="66"/>
      <c r="AA52" s="66"/>
      <c r="AB52" s="66">
        <v>12.8</v>
      </c>
      <c r="AC52" s="66"/>
      <c r="AD52" s="66"/>
      <c r="AE52" s="66"/>
      <c r="AF52" s="66">
        <v>9.4</v>
      </c>
      <c r="AG52" s="66"/>
      <c r="AH52" s="66"/>
      <c r="AI52" s="66"/>
      <c r="AJ52" s="66">
        <v>9.4</v>
      </c>
      <c r="AK52" s="66"/>
      <c r="AL52" s="66"/>
      <c r="AM52" s="66"/>
      <c r="AN52" s="66">
        <v>2.6</v>
      </c>
      <c r="AO52" s="66"/>
      <c r="AP52" s="66"/>
      <c r="AQ52" s="66"/>
      <c r="AR52" s="66">
        <v>11.9</v>
      </c>
      <c r="AS52" s="66"/>
      <c r="AT52" s="66"/>
      <c r="AU52" s="66"/>
      <c r="AV52" s="66">
        <v>32.799999999999997</v>
      </c>
      <c r="AW52" s="66"/>
      <c r="AX52" s="66"/>
      <c r="AY52" s="66"/>
      <c r="AZ52" s="66">
        <v>11.6</v>
      </c>
      <c r="BA52" s="66"/>
      <c r="BB52" s="66"/>
      <c r="BC52" s="66"/>
      <c r="BD52" s="66">
        <v>7.1</v>
      </c>
      <c r="BE52" s="66"/>
      <c r="CU52" s="64"/>
      <c r="CZ52" s="64"/>
      <c r="DM52" s="64"/>
    </row>
    <row r="53" spans="1:117" ht="19.5" customHeight="1">
      <c r="A53" s="102" t="s">
        <v>675</v>
      </c>
      <c r="B53" s="66"/>
      <c r="C53" s="66"/>
      <c r="D53" s="66">
        <v>11.4</v>
      </c>
      <c r="E53" s="66">
        <f t="shared" si="0"/>
        <v>1.1140000000000001</v>
      </c>
      <c r="F53" s="66"/>
      <c r="G53" s="66"/>
      <c r="H53" s="66">
        <v>14.2</v>
      </c>
      <c r="I53" s="66"/>
      <c r="J53" s="66"/>
      <c r="K53" s="66"/>
      <c r="L53" s="66">
        <v>12</v>
      </c>
      <c r="M53" s="66"/>
      <c r="N53" s="66"/>
      <c r="O53" s="66"/>
      <c r="P53" s="66">
        <v>11.4</v>
      </c>
      <c r="Q53" s="66"/>
      <c r="R53" s="66"/>
      <c r="S53" s="66"/>
      <c r="T53" s="66">
        <v>1.6</v>
      </c>
      <c r="U53" s="66"/>
      <c r="V53" s="66"/>
      <c r="W53" s="66"/>
      <c r="X53" s="66">
        <v>0.6</v>
      </c>
      <c r="Y53" s="66"/>
      <c r="Z53" s="66"/>
      <c r="AA53" s="66"/>
      <c r="AB53" s="66">
        <v>8.5</v>
      </c>
      <c r="AC53" s="66"/>
      <c r="AD53" s="66"/>
      <c r="AE53" s="66"/>
      <c r="AF53" s="66">
        <v>11.4</v>
      </c>
      <c r="AG53" s="66"/>
      <c r="AH53" s="66"/>
      <c r="AI53" s="66"/>
      <c r="AJ53" s="66">
        <v>9</v>
      </c>
      <c r="AK53" s="66"/>
      <c r="AL53" s="66"/>
      <c r="AM53" s="66"/>
      <c r="AN53" s="66">
        <v>3.2</v>
      </c>
      <c r="AO53" s="66"/>
      <c r="AP53" s="66"/>
      <c r="AQ53" s="66"/>
      <c r="AR53" s="66">
        <v>10.8</v>
      </c>
      <c r="AS53" s="66"/>
      <c r="AT53" s="66"/>
      <c r="AU53" s="66"/>
      <c r="AV53" s="66">
        <v>13.3</v>
      </c>
      <c r="AW53" s="66"/>
      <c r="AX53" s="66"/>
      <c r="AY53" s="66"/>
      <c r="AZ53" s="66">
        <v>14.8</v>
      </c>
      <c r="BA53" s="66"/>
      <c r="BB53" s="66"/>
      <c r="BC53" s="66"/>
      <c r="BD53" s="66">
        <v>8.6999999999999993</v>
      </c>
      <c r="BE53" s="66"/>
      <c r="CU53" s="64"/>
      <c r="CZ53" s="64"/>
      <c r="DM53" s="64"/>
    </row>
    <row r="54" spans="1:117" ht="20.25" customHeight="1">
      <c r="A54" s="102" t="s">
        <v>676</v>
      </c>
      <c r="B54" s="66"/>
      <c r="C54" s="66"/>
      <c r="D54" s="66">
        <v>11.1</v>
      </c>
      <c r="E54" s="66">
        <f t="shared" si="0"/>
        <v>1.111</v>
      </c>
      <c r="F54" s="66"/>
      <c r="G54" s="66"/>
      <c r="H54" s="66">
        <v>12.8</v>
      </c>
      <c r="I54" s="66"/>
      <c r="J54" s="66"/>
      <c r="K54" s="66"/>
      <c r="L54" s="66">
        <v>9.4</v>
      </c>
      <c r="M54" s="66"/>
      <c r="N54" s="66"/>
      <c r="O54" s="66"/>
      <c r="P54" s="66">
        <v>7.8</v>
      </c>
      <c r="Q54" s="66"/>
      <c r="R54" s="66"/>
      <c r="S54" s="66"/>
      <c r="T54" s="66">
        <v>1.6</v>
      </c>
      <c r="U54" s="66"/>
      <c r="V54" s="66"/>
      <c r="W54" s="66"/>
      <c r="X54" s="66">
        <v>0.5</v>
      </c>
      <c r="Y54" s="66"/>
      <c r="Z54" s="66"/>
      <c r="AA54" s="66"/>
      <c r="AB54" s="66">
        <v>10.3</v>
      </c>
      <c r="AC54" s="66"/>
      <c r="AD54" s="66"/>
      <c r="AE54" s="66"/>
      <c r="AF54" s="66">
        <v>10.1</v>
      </c>
      <c r="AG54" s="66"/>
      <c r="AH54" s="66"/>
      <c r="AI54" s="66"/>
      <c r="AJ54" s="66">
        <v>13.9</v>
      </c>
      <c r="AK54" s="66"/>
      <c r="AL54" s="66"/>
      <c r="AM54" s="66"/>
      <c r="AN54" s="66">
        <v>2.2000000000000002</v>
      </c>
      <c r="AO54" s="66"/>
      <c r="AP54" s="66"/>
      <c r="AQ54" s="66"/>
      <c r="AR54" s="66">
        <v>10.4</v>
      </c>
      <c r="AS54" s="66"/>
      <c r="AT54" s="66"/>
      <c r="AU54" s="66"/>
      <c r="AV54" s="66">
        <v>11.3</v>
      </c>
      <c r="AW54" s="66"/>
      <c r="AX54" s="66"/>
      <c r="AY54" s="66"/>
      <c r="AZ54" s="66">
        <v>16.899999999999999</v>
      </c>
      <c r="BA54" s="66"/>
      <c r="BB54" s="66"/>
      <c r="BC54" s="66"/>
      <c r="BD54" s="66">
        <v>10.9</v>
      </c>
      <c r="BE54" s="66"/>
      <c r="CU54" s="64"/>
      <c r="CZ54" s="64"/>
      <c r="DM54" s="64"/>
    </row>
    <row r="55" spans="1:117" ht="18.75" customHeight="1">
      <c r="A55" s="102" t="s">
        <v>677</v>
      </c>
      <c r="B55" s="66"/>
      <c r="C55" s="66"/>
      <c r="D55" s="66">
        <v>8.6999999999999993</v>
      </c>
      <c r="E55" s="66">
        <f t="shared" si="0"/>
        <v>1.087</v>
      </c>
      <c r="F55" s="107">
        <f>PRODUCT(E44:E55)-1</f>
        <v>1.8093918380269902</v>
      </c>
      <c r="G55" s="66"/>
      <c r="H55" s="66">
        <v>10.4</v>
      </c>
      <c r="I55" s="66"/>
      <c r="J55" s="66"/>
      <c r="K55" s="66"/>
      <c r="L55" s="66">
        <v>8.6</v>
      </c>
      <c r="M55" s="66"/>
      <c r="N55" s="66"/>
      <c r="O55" s="66"/>
      <c r="P55" s="66">
        <v>9.4</v>
      </c>
      <c r="Q55" s="66"/>
      <c r="R55" s="66"/>
      <c r="S55" s="66"/>
      <c r="T55" s="66">
        <v>2.7</v>
      </c>
      <c r="U55" s="66"/>
      <c r="V55" s="66"/>
      <c r="W55" s="66"/>
      <c r="X55" s="66">
        <v>0.3</v>
      </c>
      <c r="Y55" s="66"/>
      <c r="Z55" s="66"/>
      <c r="AA55" s="66"/>
      <c r="AB55" s="66">
        <v>7.4</v>
      </c>
      <c r="AC55" s="66"/>
      <c r="AD55" s="66"/>
      <c r="AE55" s="66"/>
      <c r="AF55" s="66">
        <v>4.7</v>
      </c>
      <c r="AG55" s="66"/>
      <c r="AH55" s="66"/>
      <c r="AI55" s="66"/>
      <c r="AJ55" s="66">
        <v>10.3</v>
      </c>
      <c r="AK55" s="66"/>
      <c r="AL55" s="66"/>
      <c r="AM55" s="66"/>
      <c r="AN55" s="66">
        <v>2.9</v>
      </c>
      <c r="AO55" s="66"/>
      <c r="AP55" s="66"/>
      <c r="AQ55" s="66"/>
      <c r="AR55" s="66">
        <v>5.7</v>
      </c>
      <c r="AS55" s="66"/>
      <c r="AT55" s="66"/>
      <c r="AU55" s="66"/>
      <c r="AV55" s="66">
        <v>3.6</v>
      </c>
      <c r="AW55" s="66"/>
      <c r="AX55" s="66"/>
      <c r="AY55" s="66"/>
      <c r="AZ55" s="66">
        <v>9.3000000000000007</v>
      </c>
      <c r="BA55" s="66"/>
      <c r="BB55" s="66"/>
      <c r="BC55" s="66"/>
      <c r="BD55" s="66">
        <v>7.9</v>
      </c>
      <c r="BE55" s="66"/>
      <c r="CU55" s="64"/>
      <c r="CZ55" s="64"/>
      <c r="DM55" s="64"/>
    </row>
    <row r="56" spans="1:117" ht="19.5" customHeight="1">
      <c r="A56" s="102"/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  <c r="AK56" s="66"/>
      <c r="AL56" s="66"/>
      <c r="AM56" s="66"/>
      <c r="AN56" s="66"/>
      <c r="AO56" s="66"/>
      <c r="AP56" s="66"/>
      <c r="AQ56" s="66"/>
      <c r="AR56" s="66"/>
      <c r="AS56" s="66"/>
      <c r="AT56" s="66"/>
      <c r="AU56" s="66"/>
      <c r="AV56" s="66"/>
      <c r="AW56" s="66"/>
      <c r="AX56" s="66"/>
      <c r="AY56" s="66"/>
      <c r="AZ56" s="66"/>
      <c r="BA56" s="66"/>
      <c r="BB56" s="66"/>
      <c r="BC56" s="66"/>
      <c r="BD56" s="66"/>
      <c r="BE56" s="66"/>
      <c r="CU56" s="64"/>
      <c r="CZ56" s="64"/>
      <c r="DM56" s="64"/>
    </row>
    <row r="57" spans="1:117" ht="19.5" customHeight="1">
      <c r="A57" s="102" t="s">
        <v>678</v>
      </c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  <c r="AK57" s="66"/>
      <c r="AL57" s="66"/>
      <c r="AM57" s="66"/>
      <c r="AN57" s="66"/>
      <c r="AO57" s="66"/>
      <c r="AP57" s="66"/>
      <c r="AQ57" s="66"/>
      <c r="AR57" s="66"/>
      <c r="AS57" s="66"/>
      <c r="AT57" s="66"/>
      <c r="AU57" s="66"/>
      <c r="AV57" s="66"/>
      <c r="AW57" s="66"/>
      <c r="AX57" s="66"/>
      <c r="AY57" s="66"/>
      <c r="AZ57" s="66"/>
      <c r="BA57" s="66"/>
      <c r="BB57" s="66"/>
      <c r="BC57" s="66"/>
      <c r="BD57" s="66"/>
      <c r="BE57" s="66"/>
      <c r="CU57" s="64"/>
      <c r="CZ57" s="64"/>
      <c r="DM57" s="64"/>
    </row>
    <row r="58" spans="1:117" ht="19.5" customHeight="1">
      <c r="A58" s="102"/>
      <c r="B58" s="66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  <c r="AK58" s="66"/>
      <c r="AL58" s="66"/>
      <c r="AM58" s="66"/>
      <c r="AN58" s="66"/>
      <c r="AO58" s="66"/>
      <c r="AP58" s="66"/>
      <c r="AQ58" s="66"/>
      <c r="AR58" s="66"/>
      <c r="AS58" s="66"/>
      <c r="AT58" s="66"/>
      <c r="AU58" s="66"/>
      <c r="AV58" s="66"/>
      <c r="AW58" s="66"/>
      <c r="AX58" s="66"/>
      <c r="AY58" s="66"/>
      <c r="AZ58" s="66"/>
      <c r="BA58" s="66"/>
      <c r="BB58" s="66"/>
      <c r="BC58" s="66"/>
      <c r="BD58" s="66"/>
      <c r="BE58" s="66"/>
      <c r="CU58" s="64"/>
      <c r="CZ58" s="64"/>
      <c r="DM58" s="64"/>
    </row>
    <row r="59" spans="1:117" ht="20.25" customHeight="1">
      <c r="A59" s="102" t="s">
        <v>679</v>
      </c>
      <c r="B59" s="66"/>
      <c r="C59" s="66"/>
      <c r="D59" s="66">
        <v>180.9</v>
      </c>
      <c r="E59" s="66"/>
      <c r="F59" s="66"/>
      <c r="G59" s="66"/>
      <c r="H59" s="66">
        <v>315</v>
      </c>
      <c r="I59" s="66"/>
      <c r="J59" s="66"/>
      <c r="K59" s="66"/>
      <c r="L59" s="66">
        <v>273.3</v>
      </c>
      <c r="M59" s="66"/>
      <c r="N59" s="66"/>
      <c r="O59" s="66"/>
      <c r="P59" s="66">
        <v>146.5</v>
      </c>
      <c r="Q59" s="66"/>
      <c r="R59" s="66"/>
      <c r="S59" s="66"/>
      <c r="T59" s="66">
        <v>27.8</v>
      </c>
      <c r="U59" s="66"/>
      <c r="V59" s="66"/>
      <c r="W59" s="66"/>
      <c r="X59" s="66">
        <v>22.4</v>
      </c>
      <c r="Y59" s="66"/>
      <c r="Z59" s="66"/>
      <c r="AA59" s="66"/>
      <c r="AB59" s="66">
        <v>111.7</v>
      </c>
      <c r="AC59" s="66"/>
      <c r="AD59" s="66"/>
      <c r="AE59" s="66"/>
      <c r="AF59" s="66">
        <v>110.6</v>
      </c>
      <c r="AG59" s="66"/>
      <c r="AH59" s="66"/>
      <c r="AI59" s="66"/>
      <c r="AJ59" s="66">
        <v>129.80000000000001</v>
      </c>
      <c r="AK59" s="66"/>
      <c r="AL59" s="66"/>
      <c r="AM59" s="66"/>
      <c r="AN59" s="66">
        <v>49.7</v>
      </c>
      <c r="AO59" s="66"/>
      <c r="AP59" s="66"/>
      <c r="AQ59" s="66"/>
      <c r="AR59" s="66">
        <v>118.1</v>
      </c>
      <c r="AS59" s="66"/>
      <c r="AT59" s="66"/>
      <c r="AU59" s="66"/>
      <c r="AV59" s="66">
        <v>121.3</v>
      </c>
      <c r="AW59" s="66"/>
      <c r="AX59" s="66"/>
      <c r="AY59" s="66"/>
      <c r="AZ59" s="66">
        <v>294.10000000000002</v>
      </c>
      <c r="BA59" s="66"/>
      <c r="BB59" s="66"/>
      <c r="BC59" s="66"/>
      <c r="BD59" s="66">
        <v>100.8</v>
      </c>
      <c r="BE59" s="66"/>
      <c r="BF59" s="105"/>
      <c r="BG59" s="105"/>
      <c r="BH59" s="105"/>
      <c r="BI59" s="105"/>
      <c r="BJ59" s="105"/>
      <c r="BK59" s="105"/>
      <c r="BL59" s="105"/>
      <c r="CU59" s="64"/>
      <c r="CZ59" s="64"/>
      <c r="DM59" s="64"/>
    </row>
    <row r="60" spans="1:117" ht="20.25" customHeight="1">
      <c r="A60" s="102" t="s">
        <v>680</v>
      </c>
      <c r="B60" s="66"/>
      <c r="C60" s="66"/>
      <c r="D60" s="66">
        <v>68.5</v>
      </c>
      <c r="E60" s="66"/>
      <c r="F60" s="66"/>
      <c r="G60" s="66"/>
      <c r="H60" s="66">
        <v>102.19999999999999</v>
      </c>
      <c r="I60" s="66"/>
      <c r="J60" s="66"/>
      <c r="K60" s="66"/>
      <c r="L60" s="66">
        <v>90.800000000000011</v>
      </c>
      <c r="M60" s="66"/>
      <c r="N60" s="66"/>
      <c r="O60" s="66"/>
      <c r="P60" s="66">
        <v>43</v>
      </c>
      <c r="Q60" s="66"/>
      <c r="R60" s="66"/>
      <c r="S60" s="66"/>
      <c r="T60" s="66">
        <v>18.200000000000003</v>
      </c>
      <c r="U60" s="66"/>
      <c r="V60" s="66"/>
      <c r="W60" s="66"/>
      <c r="X60" s="66">
        <v>41.699999999999989</v>
      </c>
      <c r="Y60" s="66"/>
      <c r="Z60" s="66"/>
      <c r="AA60" s="66"/>
      <c r="AB60" s="66">
        <v>37.900000000000006</v>
      </c>
      <c r="AC60" s="66"/>
      <c r="AD60" s="66"/>
      <c r="AE60" s="66"/>
      <c r="AF60" s="66">
        <v>41.400000000000006</v>
      </c>
      <c r="AG60" s="66"/>
      <c r="AH60" s="66"/>
      <c r="AI60" s="66"/>
      <c r="AJ60" s="66">
        <v>59.699999999999989</v>
      </c>
      <c r="AK60" s="66"/>
      <c r="AL60" s="66"/>
      <c r="AM60" s="66"/>
      <c r="AN60" s="66">
        <v>20.5</v>
      </c>
      <c r="AO60" s="66"/>
      <c r="AP60" s="66"/>
      <c r="AQ60" s="66"/>
      <c r="AR60" s="66">
        <v>51.900000000000006</v>
      </c>
      <c r="AS60" s="66"/>
      <c r="AT60" s="66"/>
      <c r="AU60" s="66"/>
      <c r="AV60" s="66">
        <v>60.800000000000011</v>
      </c>
      <c r="AW60" s="66"/>
      <c r="AX60" s="66"/>
      <c r="AY60" s="66"/>
      <c r="AZ60" s="66">
        <v>81.400000000000006</v>
      </c>
      <c r="BA60" s="66"/>
      <c r="BB60" s="66"/>
      <c r="BC60" s="66"/>
      <c r="BD60" s="66">
        <v>45.900000000000006</v>
      </c>
      <c r="BE60" s="66"/>
      <c r="BF60" s="105"/>
      <c r="BG60" s="105"/>
      <c r="BH60" s="105"/>
      <c r="BI60" s="105"/>
      <c r="BJ60" s="105"/>
      <c r="BK60" s="105"/>
      <c r="BL60" s="105"/>
      <c r="CU60" s="64"/>
      <c r="CZ60" s="64"/>
      <c r="DM60" s="64"/>
    </row>
    <row r="61" spans="1:117" ht="18.75" customHeight="1">
      <c r="A61" s="102"/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  <c r="AI61" s="66"/>
      <c r="AJ61" s="66"/>
      <c r="AK61" s="66"/>
      <c r="AL61" s="66"/>
      <c r="AM61" s="66"/>
      <c r="AN61" s="66"/>
      <c r="AO61" s="66"/>
      <c r="AP61" s="66"/>
      <c r="AQ61" s="66"/>
      <c r="AR61" s="66"/>
      <c r="AS61" s="66"/>
      <c r="AT61" s="66"/>
      <c r="AU61" s="66"/>
      <c r="AV61" s="66"/>
      <c r="AW61" s="66"/>
      <c r="AX61" s="66"/>
      <c r="AY61" s="66"/>
      <c r="AZ61" s="66"/>
      <c r="BA61" s="66"/>
      <c r="BB61" s="66"/>
      <c r="BC61" s="66"/>
      <c r="BD61" s="66"/>
      <c r="BE61" s="66"/>
      <c r="CU61" s="64"/>
      <c r="CZ61" s="64"/>
      <c r="DM61" s="64"/>
    </row>
    <row r="62" spans="1:117" s="66" customFormat="1" ht="17.25" customHeight="1">
      <c r="A62" s="102" t="s">
        <v>681</v>
      </c>
    </row>
    <row r="63" spans="1:117" s="66" customFormat="1" ht="19.5" customHeight="1">
      <c r="A63" s="102"/>
    </row>
    <row r="64" spans="1:117" s="66" customFormat="1" ht="15">
      <c r="A64" s="102" t="s">
        <v>682</v>
      </c>
      <c r="D64" s="66">
        <v>121.7</v>
      </c>
      <c r="H64" s="66">
        <v>218.7</v>
      </c>
      <c r="L64" s="66">
        <v>196.6</v>
      </c>
      <c r="P64" s="66">
        <v>88.4</v>
      </c>
      <c r="T64" s="66">
        <v>22.1</v>
      </c>
      <c r="X64" s="66">
        <v>37.299999999999997</v>
      </c>
      <c r="AB64" s="66">
        <v>66.599999999999994</v>
      </c>
      <c r="AF64" s="66">
        <v>69.7</v>
      </c>
      <c r="AJ64" s="66">
        <v>87.5</v>
      </c>
      <c r="AN64" s="66">
        <v>34.200000000000003</v>
      </c>
      <c r="AR64" s="66">
        <v>75.8</v>
      </c>
      <c r="AV64" s="66">
        <v>88.3</v>
      </c>
      <c r="AZ64" s="66">
        <v>186.6</v>
      </c>
      <c r="BD64" s="66">
        <v>69.599999999999994</v>
      </c>
    </row>
    <row r="65" spans="1:59" s="66" customFormat="1" ht="17.25" customHeight="1">
      <c r="A65" s="102"/>
    </row>
    <row r="66" spans="1:59" s="66" customFormat="1" ht="17.25" customHeight="1">
      <c r="A66" s="102"/>
    </row>
    <row r="67" spans="1:59" s="66" customFormat="1" ht="15.75" customHeight="1">
      <c r="A67" s="102" t="s">
        <v>681</v>
      </c>
    </row>
    <row r="68" spans="1:59" s="66" customFormat="1" ht="15">
      <c r="A68" s="102" t="s">
        <v>683</v>
      </c>
    </row>
    <row r="69" spans="1:59" s="66" customFormat="1" ht="17.25" customHeight="1">
      <c r="A69" s="102"/>
    </row>
    <row r="70" spans="1:59" s="66" customFormat="1" ht="17.25" customHeight="1">
      <c r="A70" s="102" t="s">
        <v>681</v>
      </c>
    </row>
    <row r="71" spans="1:59" s="66" customFormat="1" ht="15">
      <c r="A71" s="102" t="s">
        <v>683</v>
      </c>
      <c r="D71" s="66">
        <v>62.2</v>
      </c>
      <c r="H71" s="66">
        <v>86.7</v>
      </c>
      <c r="L71" s="66">
        <v>81.599999999999994</v>
      </c>
      <c r="P71" s="66">
        <v>47.3</v>
      </c>
      <c r="T71" s="66">
        <v>16.399999999999999</v>
      </c>
      <c r="X71" s="66">
        <v>39.799999999999997</v>
      </c>
      <c r="AB71" s="66">
        <v>34.1</v>
      </c>
      <c r="AF71" s="66">
        <v>34.9</v>
      </c>
      <c r="AJ71" s="66">
        <v>52.5</v>
      </c>
      <c r="AN71" s="66">
        <v>14.5</v>
      </c>
      <c r="AR71" s="66">
        <v>52.5</v>
      </c>
      <c r="AV71" s="66">
        <v>38</v>
      </c>
      <c r="AZ71" s="66">
        <v>76.599999999999994</v>
      </c>
      <c r="BD71" s="66">
        <v>35.6</v>
      </c>
    </row>
    <row r="72" spans="1:59" s="66" customFormat="1" ht="15" customHeight="1">
      <c r="A72" s="102" t="s">
        <v>684</v>
      </c>
    </row>
    <row r="73" spans="1:59" s="66" customFormat="1" ht="15.75" customHeight="1">
      <c r="A73" s="102" t="s">
        <v>681</v>
      </c>
    </row>
    <row r="74" spans="1:59" s="66" customFormat="1" ht="15">
      <c r="A74" s="102" t="s">
        <v>685</v>
      </c>
    </row>
    <row r="75" spans="1:59" ht="14.25" customHeight="1">
      <c r="A75" s="102"/>
      <c r="B75" s="66"/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  <c r="AK75" s="66"/>
      <c r="AL75" s="66"/>
      <c r="AM75" s="66"/>
      <c r="AN75" s="66"/>
      <c r="AO75" s="66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  <c r="BB75" s="66"/>
      <c r="BC75" s="66"/>
      <c r="BD75" s="66"/>
      <c r="BE75" s="66"/>
    </row>
    <row r="76" spans="1:59" ht="15.75" customHeight="1" thickBot="1">
      <c r="A76" s="108"/>
      <c r="B76" s="109"/>
      <c r="C76" s="109"/>
      <c r="D76" s="109"/>
      <c r="E76" s="109"/>
      <c r="F76" s="109"/>
      <c r="G76" s="109"/>
      <c r="H76" s="109"/>
      <c r="I76" s="109"/>
      <c r="J76" s="109"/>
      <c r="K76" s="109"/>
      <c r="L76" s="109"/>
      <c r="M76" s="109"/>
      <c r="N76" s="109"/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/>
      <c r="AT76" s="109"/>
      <c r="AU76" s="109"/>
      <c r="AV76" s="109"/>
      <c r="AW76" s="109"/>
      <c r="AX76" s="109"/>
      <c r="AY76" s="109"/>
      <c r="AZ76" s="109"/>
      <c r="BA76" s="109"/>
      <c r="BB76" s="109"/>
      <c r="BC76" s="109"/>
      <c r="BD76" s="109"/>
      <c r="BE76" s="109"/>
    </row>
    <row r="77" spans="1:59" ht="21" customHeight="1">
      <c r="A77" s="66" t="s">
        <v>686</v>
      </c>
      <c r="B77" s="66"/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6"/>
      <c r="P77" s="66"/>
      <c r="Q77" s="66"/>
      <c r="R77" s="66"/>
      <c r="S77" s="66"/>
      <c r="T77" s="66"/>
      <c r="U77" s="66"/>
      <c r="V77" s="66"/>
      <c r="W77" s="66"/>
      <c r="X77" s="66"/>
      <c r="Y77" s="66"/>
      <c r="Z77" s="66"/>
      <c r="AA77" s="66"/>
      <c r="AB77" s="66"/>
      <c r="AC77" s="66"/>
      <c r="AD77" s="66"/>
      <c r="AE77" s="66"/>
      <c r="AF77" s="66"/>
      <c r="AG77" s="66"/>
      <c r="AH77" s="66"/>
      <c r="AI77" s="66"/>
      <c r="AJ77" s="66"/>
      <c r="AK77" s="66"/>
      <c r="AL77" s="66"/>
      <c r="AM77" s="66"/>
      <c r="AN77" s="66"/>
      <c r="AO77" s="66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  <c r="BB77" s="66"/>
      <c r="BC77" s="66"/>
      <c r="BD77" s="66"/>
      <c r="BE77" s="66"/>
    </row>
    <row r="78" spans="1:59" ht="20.25" customHeight="1">
      <c r="A78" s="110"/>
      <c r="B78" s="66"/>
      <c r="C78" s="66"/>
      <c r="D78" s="111"/>
      <c r="E78" s="66"/>
      <c r="F78" s="66"/>
      <c r="G78" s="66"/>
      <c r="H78" s="111"/>
      <c r="I78" s="111"/>
      <c r="J78" s="111"/>
      <c r="K78" s="111"/>
      <c r="L78" s="111"/>
      <c r="M78" s="111"/>
      <c r="N78" s="111"/>
      <c r="O78" s="111"/>
      <c r="P78" s="111"/>
      <c r="Q78" s="111"/>
      <c r="R78" s="111"/>
      <c r="S78" s="111"/>
      <c r="T78" s="111"/>
      <c r="U78" s="112"/>
      <c r="V78" s="66"/>
      <c r="W78" s="66"/>
      <c r="X78" s="66"/>
      <c r="Y78" s="66"/>
      <c r="Z78" s="66"/>
      <c r="AA78" s="66"/>
      <c r="AB78" s="66"/>
      <c r="AC78" s="66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6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  <c r="BB78" s="66"/>
      <c r="BC78" s="66"/>
      <c r="BD78" s="66"/>
      <c r="BE78" s="66"/>
    </row>
    <row r="79" spans="1:59" ht="30" customHeight="1">
      <c r="A79" s="66"/>
      <c r="B79" s="66"/>
      <c r="C79" s="66"/>
      <c r="D79" s="113"/>
      <c r="E79" s="114"/>
      <c r="F79" s="114"/>
      <c r="G79" s="114"/>
      <c r="H79" s="115"/>
      <c r="I79" s="113"/>
      <c r="J79" s="114"/>
      <c r="K79" s="114"/>
      <c r="L79" s="115"/>
      <c r="M79" s="114"/>
      <c r="N79" s="114"/>
      <c r="O79" s="114"/>
      <c r="P79" s="113"/>
      <c r="Q79" s="114"/>
      <c r="R79" s="114"/>
      <c r="S79" s="113"/>
      <c r="T79" s="115"/>
      <c r="U79" s="114"/>
      <c r="V79" s="114"/>
      <c r="W79" s="114"/>
      <c r="X79" s="115"/>
      <c r="Y79" s="114"/>
      <c r="Z79" s="114"/>
      <c r="AA79" s="114"/>
      <c r="AB79" s="115"/>
      <c r="AC79" s="114"/>
      <c r="AD79" s="114"/>
      <c r="AE79" s="113"/>
      <c r="AF79" s="115"/>
      <c r="AG79" s="114"/>
      <c r="AH79" s="114"/>
      <c r="AI79" s="114"/>
      <c r="AJ79" s="115"/>
      <c r="AK79" s="113"/>
      <c r="AL79" s="114"/>
      <c r="AM79" s="114"/>
      <c r="AN79" s="115"/>
      <c r="AO79" s="114"/>
      <c r="AP79" s="114"/>
      <c r="AQ79" s="114"/>
      <c r="AR79" s="115"/>
      <c r="AS79" s="114"/>
      <c r="AT79" s="114"/>
      <c r="AU79" s="114"/>
      <c r="AV79" s="115"/>
      <c r="AW79" s="114"/>
      <c r="AX79" s="114"/>
      <c r="AY79" s="114"/>
      <c r="AZ79" s="115"/>
      <c r="BA79" s="114"/>
      <c r="BB79" s="114"/>
      <c r="BC79" s="114"/>
      <c r="BD79" s="115"/>
      <c r="BE79" s="114"/>
    </row>
    <row r="80" spans="1:59" ht="30" customHeight="1">
      <c r="A80" s="116"/>
      <c r="D80" s="117"/>
      <c r="E80" s="118"/>
      <c r="F80" s="118"/>
      <c r="G80" s="119"/>
      <c r="H80" s="120"/>
      <c r="I80" s="121"/>
      <c r="J80" s="118"/>
      <c r="K80" s="119"/>
      <c r="L80" s="120"/>
      <c r="M80" s="118"/>
      <c r="N80" s="119"/>
      <c r="O80" s="119"/>
      <c r="P80" s="117"/>
      <c r="Q80" s="118"/>
      <c r="R80" s="118"/>
      <c r="S80" s="121"/>
      <c r="T80" s="120"/>
      <c r="U80" s="119"/>
      <c r="V80" s="119"/>
      <c r="W80" s="118"/>
      <c r="X80" s="120"/>
      <c r="Y80" s="119"/>
      <c r="Z80" s="118"/>
      <c r="AA80" s="118"/>
      <c r="AB80" s="120"/>
      <c r="AC80" s="118"/>
      <c r="AD80" s="118"/>
      <c r="AE80" s="121"/>
      <c r="AF80" s="120"/>
      <c r="AG80" s="118"/>
      <c r="AH80" s="118"/>
      <c r="AI80" s="119"/>
      <c r="AJ80" s="120"/>
      <c r="AK80" s="121"/>
      <c r="AL80" s="118"/>
      <c r="AM80" s="119"/>
      <c r="AN80" s="120"/>
      <c r="AO80" s="118"/>
      <c r="AP80" s="118"/>
      <c r="AQ80" s="118"/>
      <c r="AR80" s="120"/>
      <c r="AS80" s="118"/>
      <c r="AT80" s="118"/>
      <c r="AU80" s="119"/>
      <c r="AV80" s="120"/>
      <c r="AW80" s="118"/>
      <c r="AX80" s="119"/>
      <c r="AY80" s="119"/>
      <c r="AZ80" s="120"/>
      <c r="BA80" s="118"/>
      <c r="BB80" s="118"/>
      <c r="BC80" s="119"/>
      <c r="BD80" s="120"/>
      <c r="BE80" s="119"/>
      <c r="BG80" s="122"/>
    </row>
    <row r="81" spans="1:57" ht="30" customHeight="1">
      <c r="A81" s="116"/>
      <c r="D81" s="117"/>
      <c r="E81" s="118"/>
      <c r="F81" s="118"/>
      <c r="G81" s="119"/>
      <c r="H81" s="120"/>
      <c r="I81" s="121"/>
      <c r="J81" s="118"/>
      <c r="K81" s="119"/>
      <c r="L81" s="120"/>
      <c r="M81" s="118"/>
      <c r="N81" s="119"/>
      <c r="O81" s="119"/>
      <c r="P81" s="117"/>
      <c r="Q81" s="118"/>
      <c r="R81" s="118"/>
      <c r="S81" s="121"/>
      <c r="T81" s="117"/>
      <c r="U81" s="119"/>
      <c r="V81" s="119"/>
      <c r="W81" s="118"/>
      <c r="X81" s="120"/>
      <c r="Y81" s="119"/>
      <c r="Z81" s="118"/>
      <c r="AA81" s="118"/>
      <c r="AB81" s="120"/>
      <c r="AC81" s="118"/>
      <c r="AD81" s="118"/>
      <c r="AE81" s="121"/>
      <c r="AF81" s="120"/>
      <c r="AG81" s="118"/>
      <c r="AH81" s="118"/>
      <c r="AI81" s="119"/>
      <c r="AJ81" s="120"/>
      <c r="AK81" s="121"/>
      <c r="AL81" s="118"/>
      <c r="AM81" s="119"/>
      <c r="AN81" s="120"/>
      <c r="AO81" s="118"/>
      <c r="AP81" s="118"/>
      <c r="AQ81" s="118"/>
      <c r="AR81" s="120"/>
      <c r="AS81" s="118"/>
      <c r="AT81" s="118"/>
      <c r="AU81" s="119"/>
      <c r="AV81" s="120"/>
      <c r="AW81" s="123"/>
      <c r="AX81" s="124"/>
      <c r="AY81" s="124"/>
      <c r="AZ81" s="120"/>
      <c r="BA81" s="123"/>
      <c r="BB81" s="123"/>
      <c r="BC81" s="124"/>
      <c r="BD81" s="120"/>
      <c r="BE81" s="119"/>
    </row>
    <row r="82" spans="1:57" ht="30" customHeight="1">
      <c r="A82" s="116"/>
      <c r="D82" s="117"/>
      <c r="E82" s="118"/>
      <c r="F82" s="118"/>
      <c r="G82" s="119"/>
      <c r="H82" s="120"/>
      <c r="I82" s="121"/>
      <c r="J82" s="118"/>
      <c r="K82" s="119"/>
      <c r="L82" s="120"/>
      <c r="M82" s="118"/>
      <c r="N82" s="119"/>
      <c r="O82" s="119"/>
      <c r="P82" s="117"/>
      <c r="Q82" s="118"/>
      <c r="R82" s="118"/>
      <c r="S82" s="121"/>
      <c r="T82" s="117"/>
      <c r="U82" s="119"/>
      <c r="V82" s="119"/>
      <c r="W82" s="118"/>
      <c r="X82" s="120"/>
      <c r="Y82" s="119"/>
      <c r="Z82" s="118"/>
      <c r="AA82" s="118"/>
      <c r="AB82" s="120"/>
      <c r="AC82" s="123"/>
      <c r="AD82" s="123"/>
      <c r="AE82" s="125"/>
      <c r="AF82" s="120"/>
      <c r="AG82" s="123"/>
      <c r="AH82" s="123"/>
      <c r="AI82" s="124"/>
      <c r="AJ82" s="120"/>
      <c r="AK82" s="125"/>
      <c r="AL82" s="123"/>
      <c r="AM82" s="124"/>
      <c r="AN82" s="120"/>
      <c r="AO82" s="123"/>
      <c r="AP82" s="123"/>
      <c r="AQ82" s="123"/>
      <c r="AR82" s="120"/>
      <c r="AS82" s="123"/>
      <c r="AT82" s="123"/>
      <c r="AU82" s="124"/>
      <c r="AV82" s="120"/>
      <c r="AW82" s="123"/>
      <c r="AX82" s="124"/>
      <c r="AY82" s="124"/>
      <c r="AZ82" s="120"/>
      <c r="BA82" s="123"/>
      <c r="BB82" s="123"/>
      <c r="BC82" s="124"/>
      <c r="BD82" s="120"/>
      <c r="BE82" s="119"/>
    </row>
    <row r="83" spans="1:57" ht="30" customHeight="1">
      <c r="A83" s="116"/>
      <c r="D83" s="117"/>
      <c r="E83" s="118"/>
      <c r="F83" s="118"/>
      <c r="G83" s="119"/>
      <c r="H83" s="120"/>
      <c r="I83" s="121"/>
      <c r="J83" s="118"/>
      <c r="K83" s="119"/>
      <c r="L83" s="120"/>
      <c r="M83" s="123"/>
      <c r="N83" s="124"/>
      <c r="O83" s="124"/>
      <c r="P83" s="120"/>
      <c r="Q83" s="123"/>
      <c r="R83" s="123"/>
      <c r="S83" s="125"/>
      <c r="T83" s="120"/>
      <c r="U83" s="124"/>
      <c r="V83" s="124"/>
      <c r="W83" s="123"/>
      <c r="X83" s="120"/>
      <c r="Y83" s="124"/>
      <c r="Z83" s="123"/>
      <c r="AA83" s="123"/>
      <c r="AB83" s="120"/>
      <c r="AC83" s="123"/>
      <c r="AD83" s="123"/>
      <c r="AE83" s="125"/>
      <c r="AF83" s="120"/>
      <c r="AG83" s="123"/>
      <c r="AH83" s="123"/>
      <c r="AI83" s="124"/>
      <c r="AJ83" s="120"/>
      <c r="AK83" s="125"/>
      <c r="AL83" s="123"/>
      <c r="AM83" s="124"/>
      <c r="AN83" s="120"/>
      <c r="AO83" s="123"/>
      <c r="AP83" s="123"/>
      <c r="AQ83" s="123"/>
      <c r="AR83" s="120"/>
      <c r="AS83" s="123"/>
      <c r="AT83" s="123"/>
      <c r="AU83" s="124"/>
      <c r="AV83" s="120"/>
      <c r="AW83" s="123"/>
      <c r="AX83" s="124"/>
      <c r="AY83" s="124"/>
      <c r="AZ83" s="120"/>
      <c r="BA83" s="123"/>
      <c r="BB83" s="123"/>
      <c r="BC83" s="124"/>
      <c r="BD83" s="120"/>
      <c r="BE83" s="119"/>
    </row>
    <row r="84" spans="1:57" ht="30" customHeight="1">
      <c r="A84" s="116"/>
      <c r="D84" s="117"/>
      <c r="E84" s="118"/>
      <c r="F84" s="118"/>
      <c r="G84" s="119"/>
      <c r="H84" s="120"/>
      <c r="I84" s="121"/>
      <c r="J84" s="118"/>
      <c r="K84" s="119"/>
      <c r="L84" s="120"/>
      <c r="M84" s="118"/>
      <c r="N84" s="119"/>
      <c r="O84" s="119"/>
      <c r="P84" s="117"/>
      <c r="Q84" s="118"/>
      <c r="R84" s="118"/>
      <c r="S84" s="121"/>
      <c r="T84" s="117"/>
      <c r="U84" s="119"/>
      <c r="V84" s="119"/>
      <c r="W84" s="118"/>
      <c r="X84" s="120"/>
      <c r="Y84" s="119"/>
      <c r="Z84" s="118"/>
      <c r="AA84" s="118"/>
      <c r="AB84" s="120"/>
      <c r="AC84" s="118"/>
      <c r="AD84" s="118"/>
      <c r="AE84" s="121"/>
      <c r="AF84" s="120"/>
      <c r="AG84" s="118"/>
      <c r="AH84" s="118"/>
      <c r="AI84" s="119"/>
      <c r="AJ84" s="120"/>
      <c r="AK84" s="121"/>
      <c r="AL84" s="118"/>
      <c r="AM84" s="119"/>
      <c r="AN84" s="120"/>
      <c r="AO84" s="118"/>
      <c r="AP84" s="118"/>
      <c r="AQ84" s="118"/>
      <c r="AR84" s="120"/>
      <c r="AS84" s="118"/>
      <c r="AT84" s="118"/>
      <c r="AU84" s="119"/>
      <c r="AV84" s="120"/>
      <c r="AW84" s="118"/>
      <c r="AX84" s="119"/>
      <c r="AY84" s="119"/>
      <c r="AZ84" s="120"/>
      <c r="BA84" s="118"/>
      <c r="BB84" s="118"/>
      <c r="BC84" s="119"/>
      <c r="BD84" s="120"/>
      <c r="BE84" s="119"/>
    </row>
    <row r="85" spans="1:57" ht="30" customHeight="1">
      <c r="A85" s="116"/>
      <c r="D85" s="117"/>
      <c r="E85" s="118"/>
      <c r="F85" s="118"/>
      <c r="G85" s="119"/>
      <c r="H85" s="120"/>
      <c r="I85" s="121"/>
      <c r="J85" s="118"/>
      <c r="K85" s="119"/>
      <c r="L85" s="120"/>
      <c r="M85" s="118"/>
      <c r="N85" s="119"/>
      <c r="O85" s="119"/>
      <c r="P85" s="117"/>
      <c r="Q85" s="118"/>
      <c r="R85" s="118"/>
      <c r="S85" s="121"/>
      <c r="T85" s="117"/>
      <c r="U85" s="119"/>
      <c r="V85" s="119"/>
      <c r="W85" s="118"/>
      <c r="X85" s="120"/>
      <c r="Y85" s="119"/>
      <c r="Z85" s="118"/>
      <c r="AA85" s="118"/>
      <c r="AB85" s="120"/>
      <c r="AC85" s="118"/>
      <c r="AD85" s="118"/>
      <c r="AE85" s="121"/>
      <c r="AF85" s="120"/>
      <c r="AG85" s="118"/>
      <c r="AH85" s="118"/>
      <c r="AI85" s="119"/>
      <c r="AJ85" s="120"/>
      <c r="AK85" s="121"/>
      <c r="AL85" s="118"/>
      <c r="AM85" s="119"/>
      <c r="AN85" s="120"/>
      <c r="AO85" s="118"/>
      <c r="AP85" s="118"/>
      <c r="AQ85" s="118"/>
      <c r="AR85" s="120"/>
      <c r="AS85" s="118"/>
      <c r="AT85" s="118"/>
      <c r="AU85" s="119"/>
      <c r="AV85" s="120"/>
      <c r="AW85" s="118"/>
      <c r="AX85" s="119"/>
      <c r="AY85" s="119"/>
      <c r="AZ85" s="120"/>
      <c r="BA85" s="118"/>
      <c r="BB85" s="118"/>
      <c r="BC85" s="119"/>
      <c r="BD85" s="120"/>
      <c r="BE85" s="119"/>
    </row>
    <row r="86" spans="1:57" ht="30" customHeight="1">
      <c r="A86" s="116"/>
      <c r="D86" s="117"/>
      <c r="E86" s="118"/>
      <c r="F86" s="118"/>
      <c r="G86" s="119"/>
      <c r="H86" s="120"/>
      <c r="I86" s="125"/>
      <c r="J86" s="123"/>
      <c r="K86" s="124"/>
      <c r="L86" s="120"/>
      <c r="M86" s="118"/>
      <c r="N86" s="119"/>
      <c r="O86" s="119"/>
      <c r="P86" s="117"/>
      <c r="Q86" s="118"/>
      <c r="R86" s="118"/>
      <c r="S86" s="121"/>
      <c r="T86" s="117"/>
      <c r="U86" s="119"/>
      <c r="V86" s="119"/>
      <c r="W86" s="118"/>
      <c r="X86" s="120"/>
      <c r="Y86" s="124"/>
      <c r="Z86" s="123"/>
      <c r="AA86" s="123"/>
      <c r="AB86" s="120"/>
      <c r="AC86" s="123"/>
      <c r="AD86" s="123"/>
      <c r="AE86" s="125"/>
      <c r="AF86" s="120"/>
      <c r="AG86" s="123"/>
      <c r="AH86" s="123"/>
      <c r="AI86" s="124"/>
      <c r="AJ86" s="120"/>
      <c r="AK86" s="125"/>
      <c r="AL86" s="123"/>
      <c r="AM86" s="124"/>
      <c r="AN86" s="120"/>
      <c r="AO86" s="123"/>
      <c r="AP86" s="123"/>
      <c r="AQ86" s="123"/>
      <c r="AR86" s="120"/>
      <c r="AS86" s="123"/>
      <c r="AT86" s="123"/>
      <c r="AU86" s="124"/>
      <c r="AV86" s="120"/>
      <c r="AW86" s="123"/>
      <c r="AX86" s="124"/>
      <c r="AY86" s="124"/>
      <c r="AZ86" s="120"/>
      <c r="BA86" s="123"/>
      <c r="BB86" s="123"/>
      <c r="BC86" s="124"/>
      <c r="BD86" s="120"/>
      <c r="BE86" s="119"/>
    </row>
    <row r="87" spans="1:57" ht="30" customHeight="1">
      <c r="A87" s="116"/>
      <c r="D87" s="117"/>
      <c r="E87" s="118"/>
      <c r="F87" s="118"/>
      <c r="G87" s="119"/>
      <c r="H87" s="120"/>
      <c r="I87" s="125"/>
      <c r="J87" s="123"/>
      <c r="K87" s="124"/>
      <c r="L87" s="120"/>
      <c r="M87" s="118"/>
      <c r="N87" s="119"/>
      <c r="O87" s="119"/>
      <c r="P87" s="117"/>
      <c r="Q87" s="118"/>
      <c r="R87" s="118"/>
      <c r="S87" s="121"/>
      <c r="T87" s="117"/>
      <c r="U87" s="119"/>
      <c r="V87" s="119"/>
      <c r="W87" s="118"/>
      <c r="X87" s="120"/>
      <c r="Y87" s="124"/>
      <c r="Z87" s="123"/>
      <c r="AA87" s="123"/>
      <c r="AB87" s="120"/>
      <c r="AC87" s="123"/>
      <c r="AD87" s="123"/>
      <c r="AE87" s="125"/>
      <c r="AF87" s="120"/>
      <c r="AG87" s="123"/>
      <c r="AH87" s="123"/>
      <c r="AI87" s="124"/>
      <c r="AJ87" s="120"/>
      <c r="AK87" s="125"/>
      <c r="AL87" s="123"/>
      <c r="AM87" s="124"/>
      <c r="AN87" s="120"/>
      <c r="AO87" s="123"/>
      <c r="AP87" s="123"/>
      <c r="AQ87" s="123"/>
      <c r="AR87" s="120"/>
      <c r="AS87" s="123"/>
      <c r="AT87" s="123"/>
      <c r="AU87" s="124"/>
      <c r="AV87" s="120"/>
      <c r="AW87" s="123"/>
      <c r="AX87" s="124"/>
      <c r="AY87" s="124"/>
      <c r="AZ87" s="120"/>
      <c r="BA87" s="123"/>
      <c r="BB87" s="123"/>
      <c r="BC87" s="124"/>
      <c r="BD87" s="120"/>
      <c r="BE87" s="119"/>
    </row>
    <row r="88" spans="1:57" ht="30" customHeight="1">
      <c r="A88" s="116"/>
      <c r="D88" s="117"/>
      <c r="E88" s="118"/>
      <c r="F88" s="118"/>
      <c r="G88" s="119"/>
      <c r="H88" s="120"/>
      <c r="I88" s="121"/>
      <c r="J88" s="118"/>
      <c r="K88" s="119"/>
      <c r="L88" s="120"/>
      <c r="M88" s="118"/>
      <c r="N88" s="119"/>
      <c r="O88" s="119"/>
      <c r="P88" s="117"/>
      <c r="Q88" s="118"/>
      <c r="R88" s="118"/>
      <c r="S88" s="121"/>
      <c r="T88" s="117"/>
      <c r="U88" s="119"/>
      <c r="V88" s="119"/>
      <c r="W88" s="118"/>
      <c r="X88" s="120"/>
      <c r="Y88" s="119"/>
      <c r="Z88" s="118"/>
      <c r="AA88" s="118"/>
      <c r="AB88" s="120"/>
      <c r="AC88" s="118"/>
      <c r="AD88" s="118"/>
      <c r="AE88" s="121"/>
      <c r="AF88" s="120"/>
      <c r="AG88" s="118"/>
      <c r="AH88" s="118"/>
      <c r="AI88" s="119"/>
      <c r="AJ88" s="120"/>
      <c r="AK88" s="121"/>
      <c r="AL88" s="118"/>
      <c r="AM88" s="119"/>
      <c r="AN88" s="120"/>
      <c r="AO88" s="118"/>
      <c r="AP88" s="118"/>
      <c r="AQ88" s="118"/>
      <c r="AR88" s="120"/>
      <c r="AS88" s="118"/>
      <c r="AT88" s="118"/>
      <c r="AU88" s="119"/>
      <c r="AV88" s="120"/>
      <c r="AW88" s="118"/>
      <c r="AX88" s="119"/>
      <c r="AY88" s="119"/>
      <c r="AZ88" s="120"/>
      <c r="BA88" s="118"/>
      <c r="BB88" s="118"/>
      <c r="BC88" s="119"/>
      <c r="BD88" s="120"/>
      <c r="BE88" s="119"/>
    </row>
    <row r="89" spans="1:57" ht="30" customHeight="1">
      <c r="A89" s="116"/>
      <c r="D89" s="117"/>
      <c r="E89" s="118"/>
      <c r="F89" s="118"/>
      <c r="G89" s="119"/>
      <c r="H89" s="120"/>
      <c r="I89" s="121"/>
      <c r="J89" s="118"/>
      <c r="K89" s="119"/>
      <c r="L89" s="120"/>
      <c r="M89" s="118"/>
      <c r="N89" s="119"/>
      <c r="O89" s="119"/>
      <c r="P89" s="117"/>
      <c r="Q89" s="118"/>
      <c r="R89" s="118"/>
      <c r="S89" s="121"/>
      <c r="T89" s="117"/>
      <c r="U89" s="119"/>
      <c r="V89" s="119"/>
      <c r="W89" s="118"/>
      <c r="X89" s="120"/>
      <c r="Y89" s="119"/>
      <c r="Z89" s="118"/>
      <c r="AA89" s="118"/>
      <c r="AB89" s="120"/>
      <c r="AC89" s="118"/>
      <c r="AD89" s="118"/>
      <c r="AE89" s="121"/>
      <c r="AF89" s="120"/>
      <c r="AG89" s="118"/>
      <c r="AH89" s="118"/>
      <c r="AI89" s="119"/>
      <c r="AJ89" s="120"/>
      <c r="AK89" s="121"/>
      <c r="AL89" s="118"/>
      <c r="AM89" s="119"/>
      <c r="AN89" s="120"/>
      <c r="AO89" s="118"/>
      <c r="AP89" s="118"/>
      <c r="AQ89" s="118"/>
      <c r="AR89" s="120"/>
      <c r="AS89" s="118"/>
      <c r="AT89" s="118"/>
      <c r="AU89" s="119"/>
      <c r="AV89" s="120"/>
      <c r="AW89" s="118"/>
      <c r="AX89" s="119"/>
      <c r="AY89" s="119"/>
      <c r="AZ89" s="120"/>
      <c r="BA89" s="118"/>
      <c r="BB89" s="118"/>
      <c r="BC89" s="119"/>
      <c r="BD89" s="120"/>
      <c r="BE89" s="119"/>
    </row>
    <row r="90" spans="1:57" ht="30" customHeight="1">
      <c r="A90" s="126"/>
      <c r="B90" s="119"/>
      <c r="C90" s="119"/>
      <c r="D90" s="120"/>
      <c r="E90" s="123"/>
      <c r="F90" s="123"/>
      <c r="G90" s="124"/>
      <c r="H90" s="127"/>
      <c r="I90" s="123"/>
      <c r="J90" s="123"/>
      <c r="K90" s="124"/>
      <c r="L90" s="127"/>
      <c r="M90" s="123"/>
      <c r="N90" s="124"/>
      <c r="O90" s="124"/>
      <c r="P90" s="127"/>
      <c r="Q90" s="123"/>
      <c r="R90" s="123"/>
      <c r="S90" s="123"/>
      <c r="T90" s="127"/>
      <c r="U90" s="124"/>
      <c r="V90" s="124"/>
      <c r="W90" s="123"/>
      <c r="X90" s="127"/>
      <c r="Y90" s="124"/>
      <c r="Z90" s="123"/>
      <c r="AA90" s="123"/>
      <c r="AB90" s="127"/>
      <c r="AC90" s="123"/>
      <c r="AD90" s="123"/>
      <c r="AE90" s="123"/>
      <c r="AF90" s="127"/>
      <c r="AG90" s="123"/>
      <c r="AH90" s="123"/>
      <c r="AI90" s="124"/>
      <c r="AJ90" s="127"/>
      <c r="AK90" s="123"/>
      <c r="AL90" s="123"/>
      <c r="AM90" s="124"/>
      <c r="AN90" s="127"/>
      <c r="AO90" s="123"/>
      <c r="AP90" s="123"/>
      <c r="AQ90" s="123"/>
      <c r="AR90" s="127"/>
      <c r="AS90" s="123"/>
      <c r="AT90" s="123"/>
      <c r="AU90" s="124"/>
      <c r="AV90" s="127"/>
      <c r="AW90" s="123"/>
      <c r="AX90" s="124"/>
      <c r="AY90" s="124"/>
      <c r="AZ90" s="127"/>
      <c r="BA90" s="123"/>
      <c r="BB90" s="123"/>
      <c r="BC90" s="124"/>
      <c r="BD90" s="127"/>
      <c r="BE90" s="119"/>
    </row>
    <row r="91" spans="1:57" ht="30" customHeight="1">
      <c r="A91" s="128"/>
      <c r="B91" s="119"/>
      <c r="C91" s="119"/>
      <c r="D91" s="119"/>
      <c r="E91" s="119"/>
      <c r="F91" s="119"/>
      <c r="G91" s="119"/>
      <c r="H91" s="129"/>
      <c r="I91" s="119"/>
      <c r="J91" s="119"/>
      <c r="K91" s="119"/>
      <c r="L91" s="129"/>
      <c r="M91" s="119"/>
      <c r="N91" s="119"/>
      <c r="O91" s="119"/>
      <c r="P91" s="129"/>
      <c r="Q91" s="119"/>
      <c r="R91" s="119"/>
      <c r="S91" s="119"/>
      <c r="T91" s="119"/>
      <c r="U91" s="119"/>
      <c r="V91" s="119"/>
      <c r="W91" s="119"/>
      <c r="X91" s="119"/>
      <c r="Y91" s="119"/>
      <c r="Z91" s="119"/>
      <c r="AA91" s="119"/>
      <c r="AB91" s="129"/>
      <c r="AC91" s="119"/>
      <c r="AD91" s="119"/>
      <c r="AE91" s="119"/>
      <c r="AF91" s="119"/>
      <c r="AG91" s="119"/>
      <c r="AH91" s="119"/>
      <c r="AI91" s="119"/>
      <c r="AJ91" s="129"/>
      <c r="AK91" s="119"/>
      <c r="AL91" s="119"/>
      <c r="AM91" s="119"/>
      <c r="AN91" s="119"/>
      <c r="AO91" s="119"/>
      <c r="AP91" s="119"/>
      <c r="AQ91" s="119"/>
      <c r="AR91" s="129"/>
      <c r="AS91" s="119"/>
      <c r="AT91" s="119"/>
      <c r="AU91" s="119"/>
      <c r="AV91" s="119"/>
      <c r="AW91" s="119"/>
      <c r="AX91" s="119"/>
      <c r="AY91" s="119"/>
      <c r="AZ91" s="119"/>
      <c r="BA91" s="119"/>
      <c r="BB91" s="119"/>
      <c r="BC91" s="119"/>
      <c r="BD91" s="119"/>
      <c r="BE91" s="119"/>
    </row>
    <row r="92" spans="1:57" ht="30" customHeight="1">
      <c r="A92" s="130"/>
      <c r="B92" s="131"/>
      <c r="C92" s="132"/>
      <c r="D92" s="133"/>
      <c r="E92" s="130"/>
      <c r="F92" s="130"/>
      <c r="G92" s="132"/>
      <c r="H92" s="134"/>
      <c r="I92" s="135"/>
      <c r="J92" s="134"/>
      <c r="K92" s="135"/>
      <c r="L92" s="134"/>
      <c r="M92" s="136"/>
      <c r="N92" s="132"/>
      <c r="O92" s="132"/>
      <c r="P92" s="133"/>
      <c r="Q92" s="137"/>
      <c r="R92" s="137"/>
      <c r="S92" s="138"/>
      <c r="T92" s="133"/>
      <c r="U92" s="139"/>
      <c r="V92" s="132"/>
      <c r="W92" s="136"/>
      <c r="X92" s="134"/>
      <c r="Y92" s="136"/>
      <c r="Z92" s="136"/>
      <c r="AA92" s="132"/>
      <c r="AB92" s="134"/>
      <c r="AC92" s="136"/>
      <c r="AD92" s="136"/>
      <c r="AE92" s="140"/>
      <c r="AF92" s="134"/>
      <c r="AG92" s="136"/>
      <c r="AH92" s="136"/>
      <c r="AI92" s="132"/>
      <c r="AJ92" s="134"/>
      <c r="AK92" s="140"/>
      <c r="AL92" s="136"/>
      <c r="AM92" s="132"/>
      <c r="AN92" s="134"/>
      <c r="AO92" s="140"/>
      <c r="AP92" s="140"/>
      <c r="AQ92" s="136"/>
      <c r="AR92" s="134"/>
      <c r="AS92" s="140"/>
      <c r="AT92" s="136"/>
      <c r="AU92" s="132"/>
      <c r="AV92" s="134"/>
      <c r="AW92" s="140"/>
      <c r="AX92" s="132"/>
      <c r="AY92" s="135"/>
      <c r="AZ92" s="134"/>
      <c r="BA92" s="136"/>
      <c r="BB92" s="136"/>
      <c r="BC92" s="132"/>
      <c r="BD92" s="134"/>
      <c r="BE92" s="132"/>
    </row>
    <row r="93" spans="1:57" ht="30" customHeight="1">
      <c r="A93" s="130"/>
      <c r="B93" s="131"/>
      <c r="C93" s="132"/>
      <c r="D93" s="133"/>
      <c r="E93" s="130"/>
      <c r="F93" s="130"/>
      <c r="G93" s="132"/>
      <c r="H93" s="134"/>
      <c r="I93" s="135"/>
      <c r="J93" s="134"/>
      <c r="K93" s="135"/>
      <c r="L93" s="134"/>
      <c r="M93" s="136"/>
      <c r="N93" s="132"/>
      <c r="O93" s="132"/>
      <c r="P93" s="133"/>
      <c r="Q93" s="137"/>
      <c r="R93" s="137"/>
      <c r="S93" s="138"/>
      <c r="T93" s="133"/>
      <c r="U93" s="139"/>
      <c r="V93" s="132"/>
      <c r="W93" s="136"/>
      <c r="X93" s="134"/>
      <c r="Y93" s="136"/>
      <c r="Z93" s="136"/>
      <c r="AA93" s="132"/>
      <c r="AB93" s="134"/>
      <c r="AC93" s="136"/>
      <c r="AD93" s="136"/>
      <c r="AE93" s="140"/>
      <c r="AF93" s="134"/>
      <c r="AG93" s="136"/>
      <c r="AH93" s="136"/>
      <c r="AI93" s="132"/>
      <c r="AJ93" s="134"/>
      <c r="AK93" s="140"/>
      <c r="AL93" s="136"/>
      <c r="AM93" s="132"/>
      <c r="AN93" s="134"/>
      <c r="AO93" s="136"/>
      <c r="AP93" s="140"/>
      <c r="AQ93" s="136"/>
      <c r="AR93" s="134"/>
      <c r="AS93" s="136"/>
      <c r="AT93" s="136"/>
      <c r="AU93" s="132"/>
      <c r="AV93" s="134"/>
      <c r="AW93" s="136"/>
      <c r="AX93" s="132"/>
      <c r="AY93" s="135"/>
      <c r="AZ93" s="134"/>
      <c r="BA93" s="136"/>
      <c r="BB93" s="136"/>
      <c r="BC93" s="132"/>
      <c r="BD93" s="134"/>
      <c r="BE93" s="132"/>
    </row>
    <row r="94" spans="1:57" ht="30" customHeight="1">
      <c r="A94" s="141"/>
      <c r="B94" s="116"/>
      <c r="D94" s="142"/>
      <c r="E94" s="141"/>
      <c r="F94" s="141"/>
      <c r="H94" s="142"/>
      <c r="I94" s="143"/>
      <c r="J94" s="142"/>
      <c r="K94" s="143"/>
      <c r="L94" s="142"/>
      <c r="M94" s="144"/>
      <c r="P94" s="142"/>
      <c r="Q94" s="144"/>
      <c r="R94" s="144"/>
      <c r="S94" s="145"/>
      <c r="T94" s="142"/>
      <c r="W94" s="144"/>
      <c r="X94" s="142"/>
      <c r="Y94" s="144"/>
      <c r="Z94" s="144"/>
      <c r="AB94" s="142"/>
      <c r="AC94" s="144"/>
      <c r="AD94" s="144"/>
      <c r="AE94" s="145"/>
      <c r="AF94" s="142"/>
      <c r="AG94" s="144"/>
      <c r="AH94" s="144"/>
      <c r="AJ94" s="142"/>
      <c r="AK94" s="145"/>
      <c r="AL94" s="144"/>
      <c r="AN94" s="142"/>
      <c r="AO94" s="144"/>
      <c r="AP94" s="145"/>
      <c r="AQ94" s="144"/>
      <c r="AR94" s="142"/>
      <c r="AS94" s="144"/>
      <c r="AT94" s="144"/>
      <c r="AV94" s="142"/>
      <c r="AW94" s="144"/>
      <c r="AY94" s="143"/>
      <c r="AZ94" s="142"/>
      <c r="BA94" s="144"/>
      <c r="BB94" s="144"/>
      <c r="BD94" s="142"/>
    </row>
    <row r="95" spans="1:57" ht="30" customHeight="1">
      <c r="A95" s="141"/>
      <c r="B95" s="116"/>
      <c r="D95" s="142"/>
      <c r="E95" s="141"/>
      <c r="F95" s="141"/>
      <c r="H95" s="142"/>
      <c r="I95" s="143"/>
      <c r="J95" s="142"/>
      <c r="K95" s="143"/>
      <c r="L95" s="142"/>
      <c r="M95" s="144"/>
      <c r="P95" s="142"/>
      <c r="Q95" s="144"/>
      <c r="R95" s="144"/>
      <c r="S95" s="145"/>
      <c r="T95" s="142"/>
      <c r="W95" s="144"/>
      <c r="X95" s="142"/>
      <c r="Y95" s="144"/>
      <c r="Z95" s="144"/>
      <c r="AB95" s="142"/>
      <c r="AC95" s="144"/>
      <c r="AD95" s="144"/>
      <c r="AE95" s="145"/>
      <c r="AF95" s="142"/>
      <c r="AG95" s="144"/>
      <c r="AH95" s="144"/>
      <c r="AJ95" s="142"/>
      <c r="AK95" s="145"/>
      <c r="AL95" s="144"/>
      <c r="AN95" s="142"/>
      <c r="AO95" s="144"/>
      <c r="AP95" s="145"/>
      <c r="AQ95" s="144"/>
      <c r="AR95" s="142"/>
      <c r="AS95" s="144"/>
      <c r="AT95" s="144"/>
      <c r="AV95" s="142"/>
      <c r="AW95" s="144"/>
      <c r="AY95" s="143"/>
      <c r="AZ95" s="142"/>
      <c r="BA95" s="144"/>
      <c r="BB95" s="144"/>
      <c r="BD95" s="142"/>
    </row>
    <row r="96" spans="1:57" ht="30" customHeight="1">
      <c r="A96" s="141"/>
      <c r="B96" s="116"/>
      <c r="D96" s="142"/>
      <c r="E96" s="141"/>
      <c r="F96" s="141"/>
      <c r="H96" s="142"/>
      <c r="I96" s="143"/>
      <c r="J96" s="142"/>
      <c r="K96" s="143"/>
      <c r="L96" s="142"/>
      <c r="M96" s="144"/>
      <c r="P96" s="142"/>
      <c r="Q96" s="144"/>
      <c r="R96" s="144"/>
      <c r="S96" s="145"/>
      <c r="T96" s="142"/>
      <c r="W96" s="144"/>
      <c r="X96" s="142"/>
      <c r="Y96" s="144"/>
      <c r="Z96" s="144"/>
      <c r="AB96" s="142"/>
      <c r="AC96" s="144"/>
      <c r="AD96" s="144"/>
      <c r="AE96" s="145"/>
      <c r="AF96" s="142"/>
      <c r="AG96" s="144"/>
      <c r="AH96" s="144"/>
      <c r="AJ96" s="142"/>
      <c r="AK96" s="145"/>
      <c r="AL96" s="144"/>
      <c r="AN96" s="142"/>
      <c r="AO96" s="144"/>
      <c r="AP96" s="145"/>
      <c r="AQ96" s="144"/>
      <c r="AR96" s="142"/>
      <c r="AS96" s="144"/>
      <c r="AT96" s="144"/>
      <c r="AV96" s="142"/>
      <c r="AW96" s="144"/>
      <c r="AY96" s="143"/>
      <c r="AZ96" s="142"/>
      <c r="BA96" s="144"/>
      <c r="BB96" s="144"/>
      <c r="BD96" s="142"/>
    </row>
    <row r="97" spans="1:57" ht="30" customHeight="1">
      <c r="A97" s="141"/>
      <c r="B97" s="116"/>
      <c r="D97" s="142"/>
      <c r="E97" s="141"/>
      <c r="F97" s="141"/>
      <c r="H97" s="142"/>
      <c r="I97" s="143"/>
      <c r="J97" s="142"/>
      <c r="K97" s="143"/>
      <c r="L97" s="142"/>
      <c r="M97" s="144"/>
      <c r="P97" s="142"/>
      <c r="Q97" s="144"/>
      <c r="R97" s="144"/>
      <c r="S97" s="145"/>
      <c r="T97" s="142"/>
      <c r="W97" s="144"/>
      <c r="X97" s="142"/>
      <c r="Y97" s="144"/>
      <c r="Z97" s="144"/>
      <c r="AB97" s="142"/>
      <c r="AC97" s="144"/>
      <c r="AD97" s="144"/>
      <c r="AE97" s="145"/>
      <c r="AF97" s="142"/>
      <c r="AG97" s="144"/>
      <c r="AH97" s="144"/>
      <c r="AJ97" s="142"/>
      <c r="AK97" s="145"/>
      <c r="AL97" s="144"/>
      <c r="AN97" s="142"/>
      <c r="AO97" s="144"/>
      <c r="AP97" s="145"/>
      <c r="AQ97" s="144"/>
      <c r="AR97" s="142"/>
      <c r="AS97" s="144"/>
      <c r="AT97" s="144"/>
      <c r="AV97" s="142"/>
      <c r="AW97" s="144"/>
      <c r="AY97" s="143"/>
      <c r="AZ97" s="142"/>
      <c r="BA97" s="144"/>
      <c r="BB97" s="144"/>
      <c r="BD97" s="142"/>
    </row>
    <row r="98" spans="1:57" ht="30" customHeight="1">
      <c r="A98" s="141"/>
      <c r="B98" s="116"/>
      <c r="D98" s="142"/>
      <c r="E98" s="141"/>
      <c r="F98" s="141"/>
      <c r="H98" s="142"/>
      <c r="I98" s="143"/>
      <c r="J98" s="142"/>
      <c r="K98" s="143"/>
      <c r="L98" s="142"/>
      <c r="M98" s="144"/>
      <c r="P98" s="142"/>
      <c r="Q98" s="144"/>
      <c r="R98" s="144"/>
      <c r="S98" s="145"/>
      <c r="T98" s="142"/>
      <c r="W98" s="144"/>
      <c r="X98" s="142"/>
      <c r="Y98" s="144"/>
      <c r="Z98" s="144"/>
      <c r="AB98" s="142"/>
      <c r="AC98" s="144"/>
      <c r="AD98" s="144"/>
      <c r="AE98" s="145"/>
      <c r="AF98" s="142"/>
      <c r="AG98" s="144"/>
      <c r="AH98" s="144"/>
      <c r="AJ98" s="142"/>
      <c r="AK98" s="145"/>
      <c r="AL98" s="144"/>
      <c r="AN98" s="142"/>
      <c r="AO98" s="144"/>
      <c r="AP98" s="145"/>
      <c r="AQ98" s="144"/>
      <c r="AR98" s="142"/>
      <c r="AS98" s="144"/>
      <c r="AT98" s="144"/>
      <c r="AV98" s="142"/>
      <c r="AW98" s="144"/>
      <c r="AY98" s="143"/>
      <c r="AZ98" s="142"/>
      <c r="BA98" s="144"/>
      <c r="BB98" s="144"/>
      <c r="BD98" s="142"/>
    </row>
    <row r="99" spans="1:57" ht="30" customHeight="1">
      <c r="A99" s="141"/>
      <c r="B99" s="116"/>
      <c r="D99" s="142"/>
      <c r="E99" s="141"/>
      <c r="F99" s="141"/>
      <c r="H99" s="142"/>
      <c r="I99" s="143"/>
      <c r="J99" s="142"/>
      <c r="K99" s="143"/>
      <c r="L99" s="142"/>
      <c r="M99" s="144"/>
      <c r="P99" s="142"/>
      <c r="Q99" s="144"/>
      <c r="R99" s="144"/>
      <c r="S99" s="145"/>
      <c r="T99" s="142"/>
      <c r="W99" s="144"/>
      <c r="X99" s="142"/>
      <c r="Y99" s="144"/>
      <c r="Z99" s="144"/>
      <c r="AB99" s="142"/>
      <c r="AC99" s="144"/>
      <c r="AD99" s="144"/>
      <c r="AE99" s="145"/>
      <c r="AF99" s="142"/>
      <c r="AG99" s="144"/>
      <c r="AH99" s="144"/>
      <c r="AJ99" s="142"/>
      <c r="AK99" s="145"/>
      <c r="AL99" s="144"/>
      <c r="AN99" s="142"/>
      <c r="AO99" s="144"/>
      <c r="AP99" s="145"/>
      <c r="AQ99" s="144"/>
      <c r="AR99" s="142"/>
      <c r="AS99" s="144"/>
      <c r="AT99" s="144"/>
      <c r="AV99" s="142"/>
      <c r="AW99" s="144"/>
      <c r="AY99" s="143"/>
      <c r="AZ99" s="142"/>
      <c r="BA99" s="144"/>
      <c r="BB99" s="144"/>
      <c r="BD99" s="142"/>
    </row>
    <row r="100" spans="1:57" ht="30" customHeight="1">
      <c r="A100" s="141"/>
      <c r="B100" s="116"/>
      <c r="D100" s="142"/>
      <c r="E100" s="141"/>
      <c r="F100" s="141"/>
      <c r="H100" s="142"/>
      <c r="I100" s="143"/>
      <c r="J100" s="142"/>
      <c r="K100" s="143"/>
      <c r="L100" s="142"/>
      <c r="M100" s="144"/>
      <c r="P100" s="142"/>
      <c r="Q100" s="144"/>
      <c r="R100" s="144"/>
      <c r="S100" s="145"/>
      <c r="T100" s="142"/>
      <c r="W100" s="144"/>
      <c r="X100" s="142"/>
      <c r="Y100" s="144"/>
      <c r="Z100" s="144"/>
      <c r="AB100" s="142"/>
      <c r="AC100" s="144"/>
      <c r="AD100" s="144"/>
      <c r="AE100" s="145"/>
      <c r="AF100" s="142"/>
      <c r="AG100" s="144"/>
      <c r="AH100" s="144"/>
      <c r="AJ100" s="142"/>
      <c r="AK100" s="145"/>
      <c r="AL100" s="144"/>
      <c r="AN100" s="142"/>
      <c r="AO100" s="144"/>
      <c r="AP100" s="145"/>
      <c r="AQ100" s="144"/>
      <c r="AR100" s="142"/>
      <c r="AS100" s="144"/>
      <c r="AT100" s="144"/>
      <c r="AV100" s="142"/>
      <c r="AW100" s="144"/>
      <c r="AY100" s="143"/>
      <c r="AZ100" s="142"/>
      <c r="BA100" s="144"/>
      <c r="BB100" s="144"/>
      <c r="BD100" s="142"/>
    </row>
    <row r="101" spans="1:57" ht="30" customHeight="1">
      <c r="A101" s="141"/>
      <c r="B101" s="116"/>
      <c r="D101" s="142"/>
      <c r="E101" s="141"/>
      <c r="F101" s="141"/>
      <c r="H101" s="142"/>
      <c r="I101" s="143"/>
      <c r="J101" s="142"/>
      <c r="K101" s="143"/>
      <c r="L101" s="142"/>
      <c r="M101" s="144"/>
      <c r="P101" s="142"/>
      <c r="Q101" s="144"/>
      <c r="R101" s="144"/>
      <c r="S101" s="145"/>
      <c r="T101" s="142"/>
      <c r="W101" s="144"/>
      <c r="X101" s="142"/>
      <c r="Y101" s="144"/>
      <c r="Z101" s="144"/>
      <c r="AB101" s="142"/>
      <c r="AC101" s="144"/>
      <c r="AD101" s="144"/>
      <c r="AE101" s="145"/>
      <c r="AF101" s="142"/>
      <c r="AG101" s="144"/>
      <c r="AH101" s="144"/>
      <c r="AJ101" s="142"/>
      <c r="AK101" s="145"/>
      <c r="AL101" s="144"/>
      <c r="AN101" s="142"/>
      <c r="AO101" s="144"/>
      <c r="AP101" s="145"/>
      <c r="AQ101" s="144"/>
      <c r="AR101" s="142"/>
      <c r="AS101" s="144"/>
      <c r="AT101" s="144"/>
      <c r="AV101" s="142"/>
      <c r="AW101" s="144"/>
      <c r="AY101" s="143"/>
      <c r="AZ101" s="142"/>
      <c r="BA101" s="144"/>
      <c r="BB101" s="144"/>
      <c r="BD101" s="142"/>
    </row>
    <row r="102" spans="1:57" ht="30" customHeight="1">
      <c r="A102" s="141"/>
      <c r="B102" s="116"/>
      <c r="D102" s="142"/>
      <c r="E102" s="141"/>
      <c r="F102" s="141"/>
      <c r="H102" s="142"/>
      <c r="I102" s="143"/>
      <c r="J102" s="142"/>
      <c r="K102" s="143"/>
      <c r="L102" s="142"/>
      <c r="M102" s="144"/>
      <c r="P102" s="142"/>
      <c r="Q102" s="144"/>
      <c r="R102" s="144"/>
      <c r="S102" s="145"/>
      <c r="T102" s="142"/>
      <c r="W102" s="144"/>
      <c r="X102" s="142"/>
      <c r="Y102" s="144"/>
      <c r="Z102" s="144"/>
      <c r="AB102" s="142"/>
      <c r="AC102" s="144"/>
      <c r="AD102" s="144"/>
      <c r="AE102" s="145"/>
      <c r="AF102" s="142"/>
      <c r="AG102" s="144"/>
      <c r="AH102" s="144"/>
      <c r="AJ102" s="142"/>
      <c r="AK102" s="145"/>
      <c r="AL102" s="144"/>
      <c r="AN102" s="142"/>
      <c r="AO102" s="144"/>
      <c r="AP102" s="145"/>
      <c r="AQ102" s="144"/>
      <c r="AR102" s="142"/>
      <c r="AS102" s="144"/>
      <c r="AT102" s="144"/>
      <c r="AV102" s="142"/>
      <c r="AW102" s="144"/>
      <c r="AY102" s="143"/>
      <c r="AZ102" s="142"/>
      <c r="BA102" s="144"/>
      <c r="BB102" s="144"/>
      <c r="BD102" s="142"/>
    </row>
    <row r="103" spans="1:57" ht="30" customHeight="1">
      <c r="A103" s="141"/>
      <c r="B103" s="116"/>
      <c r="D103" s="142"/>
      <c r="E103" s="141"/>
      <c r="F103" s="141"/>
      <c r="H103" s="143"/>
      <c r="I103" s="143"/>
      <c r="J103" s="143"/>
      <c r="K103" s="143"/>
      <c r="L103" s="143"/>
      <c r="M103" s="144"/>
      <c r="P103" s="143"/>
      <c r="Q103" s="144"/>
      <c r="R103" s="144"/>
      <c r="S103" s="144"/>
      <c r="T103" s="143"/>
      <c r="W103" s="144"/>
      <c r="X103" s="143"/>
      <c r="Y103" s="144"/>
      <c r="Z103" s="145"/>
      <c r="AB103" s="143"/>
      <c r="AC103" s="144"/>
      <c r="AD103" s="144"/>
      <c r="AE103" s="144"/>
      <c r="AF103" s="143"/>
      <c r="AG103" s="144"/>
      <c r="AH103" s="144"/>
      <c r="AJ103" s="143"/>
      <c r="AK103" s="144"/>
      <c r="AL103" s="144"/>
      <c r="AN103" s="143"/>
      <c r="AO103" s="144"/>
      <c r="AP103" s="144"/>
      <c r="AQ103" s="144"/>
      <c r="AR103" s="143"/>
      <c r="AS103" s="144"/>
      <c r="AT103" s="144"/>
      <c r="AV103" s="143"/>
      <c r="AW103" s="144"/>
      <c r="AY103" s="143"/>
      <c r="AZ103" s="143"/>
      <c r="BA103" s="144"/>
      <c r="BB103" s="144"/>
      <c r="BD103" s="143"/>
    </row>
    <row r="104" spans="1:57" ht="30" customHeight="1">
      <c r="A104" s="146"/>
      <c r="B104" s="116"/>
      <c r="C104" s="145"/>
      <c r="D104" s="147"/>
      <c r="E104" s="141"/>
      <c r="F104" s="145"/>
      <c r="H104" s="143"/>
      <c r="I104" s="144"/>
      <c r="J104" s="145"/>
      <c r="L104" s="143"/>
      <c r="M104" s="145"/>
      <c r="P104" s="142"/>
      <c r="Q104" s="144"/>
      <c r="R104" s="145"/>
      <c r="S104" s="144"/>
      <c r="T104" s="145"/>
      <c r="U104" s="144"/>
      <c r="W104" s="145"/>
      <c r="X104" s="145"/>
      <c r="Y104" s="144"/>
      <c r="Z104" s="144"/>
      <c r="AA104" s="145"/>
      <c r="AB104" s="143"/>
      <c r="AC104" s="144"/>
      <c r="AD104" s="145"/>
      <c r="AE104" s="144"/>
      <c r="AF104" s="143"/>
      <c r="AG104" s="144"/>
      <c r="AH104" s="145"/>
      <c r="AI104" s="144"/>
      <c r="AJ104" s="143"/>
      <c r="AK104" s="144"/>
      <c r="AL104" s="145"/>
      <c r="AM104" s="144"/>
      <c r="AN104" s="143"/>
      <c r="AO104" s="144"/>
      <c r="AP104" s="144"/>
      <c r="AQ104" s="145"/>
      <c r="AR104" s="144"/>
      <c r="AS104" s="144"/>
      <c r="AT104" s="145"/>
      <c r="AU104" s="144"/>
      <c r="AV104" s="144"/>
      <c r="AW104" s="145"/>
    </row>
    <row r="105" spans="1:57" ht="30" customHeight="1">
      <c r="A105" s="141"/>
      <c r="B105" s="116"/>
      <c r="D105" s="142"/>
      <c r="E105" s="141"/>
      <c r="H105" s="143"/>
      <c r="I105" s="144"/>
      <c r="L105" s="143"/>
      <c r="P105" s="143"/>
      <c r="T105" s="143"/>
      <c r="U105" s="144"/>
      <c r="W105" s="145"/>
      <c r="X105" s="143"/>
      <c r="AB105" s="143"/>
      <c r="AC105" s="144"/>
      <c r="AD105" s="144"/>
      <c r="AF105" s="143"/>
      <c r="AJ105" s="143"/>
      <c r="AN105" s="143"/>
      <c r="AO105" s="144"/>
      <c r="AQ105" s="144"/>
      <c r="AR105" s="143"/>
      <c r="AS105" s="144"/>
      <c r="AT105" s="144"/>
      <c r="AV105" s="143"/>
      <c r="AW105" s="144"/>
      <c r="AZ105" s="142"/>
      <c r="BD105" s="142"/>
    </row>
    <row r="106" spans="1:57" ht="30" customHeight="1">
      <c r="A106" s="141"/>
      <c r="B106" s="116"/>
      <c r="D106" s="142"/>
      <c r="E106" s="141"/>
      <c r="H106" s="142"/>
      <c r="I106" s="144"/>
      <c r="L106" s="142"/>
      <c r="P106" s="142"/>
      <c r="T106" s="142"/>
      <c r="U106" s="144"/>
      <c r="W106" s="145"/>
      <c r="X106" s="142"/>
      <c r="AB106" s="142"/>
      <c r="AC106" s="144"/>
      <c r="AD106" s="144"/>
      <c r="AF106" s="142"/>
      <c r="AJ106" s="142"/>
      <c r="AK106" s="144"/>
      <c r="AM106" s="144"/>
      <c r="AN106" s="142"/>
      <c r="AO106" s="144"/>
      <c r="AP106" s="144"/>
      <c r="AR106" s="142"/>
      <c r="AS106" s="144"/>
      <c r="AT106" s="144"/>
      <c r="AU106" s="144"/>
      <c r="AV106" s="142"/>
      <c r="AZ106" s="142"/>
      <c r="BD106" s="142"/>
    </row>
    <row r="107" spans="1:57" ht="30" customHeight="1">
      <c r="A107" s="141"/>
      <c r="D107" s="143"/>
      <c r="H107" s="143"/>
      <c r="L107" s="143"/>
      <c r="M107" s="148"/>
      <c r="N107" s="148"/>
      <c r="O107" s="148"/>
      <c r="P107" s="143"/>
      <c r="Q107" s="143"/>
      <c r="R107" s="143"/>
      <c r="S107" s="143"/>
      <c r="T107" s="143"/>
      <c r="U107" s="143"/>
      <c r="V107" s="143"/>
      <c r="W107" s="143"/>
      <c r="X107" s="143"/>
      <c r="Y107" s="143"/>
      <c r="Z107" s="143"/>
      <c r="AA107" s="143"/>
      <c r="AB107" s="143"/>
      <c r="AC107" s="143"/>
      <c r="AD107" s="143"/>
      <c r="AE107" s="143"/>
      <c r="AF107" s="143"/>
      <c r="AG107" s="143"/>
      <c r="AH107" s="143"/>
      <c r="AI107" s="143"/>
      <c r="AJ107" s="143"/>
      <c r="AK107" s="143"/>
      <c r="AL107" s="143"/>
      <c r="AM107" s="143"/>
      <c r="AN107" s="143"/>
      <c r="AO107" s="143"/>
      <c r="AP107" s="143"/>
      <c r="AQ107" s="143"/>
      <c r="AR107" s="143"/>
      <c r="AS107" s="143"/>
      <c r="AT107" s="143"/>
      <c r="AU107" s="143"/>
      <c r="AV107" s="143"/>
      <c r="AW107" s="143"/>
      <c r="AX107" s="143"/>
      <c r="AY107" s="143"/>
      <c r="AZ107" s="143"/>
      <c r="BA107" s="143"/>
      <c r="BB107" s="143"/>
      <c r="BC107" s="143"/>
      <c r="BD107" s="143"/>
    </row>
    <row r="108" spans="1:57" ht="30" customHeight="1">
      <c r="A108" s="141"/>
      <c r="D108" s="143"/>
      <c r="H108" s="143"/>
      <c r="L108" s="143"/>
      <c r="M108" s="148"/>
      <c r="N108" s="148"/>
      <c r="O108" s="148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3"/>
      <c r="AV108" s="143"/>
      <c r="AW108" s="143"/>
      <c r="AX108" s="143"/>
      <c r="AY108" s="143"/>
      <c r="AZ108" s="143"/>
      <c r="BA108" s="143"/>
      <c r="BB108" s="143"/>
      <c r="BC108" s="143"/>
      <c r="BD108" s="143"/>
    </row>
    <row r="109" spans="1:57" ht="30" customHeight="1">
      <c r="A109" s="141"/>
      <c r="D109" s="143"/>
      <c r="H109" s="143"/>
      <c r="L109" s="143"/>
      <c r="M109" s="148"/>
      <c r="N109" s="148"/>
      <c r="O109" s="148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3"/>
      <c r="AV109" s="143"/>
      <c r="AW109" s="143"/>
      <c r="AX109" s="143"/>
      <c r="AY109" s="143"/>
      <c r="AZ109" s="143"/>
      <c r="BA109" s="143"/>
      <c r="BB109" s="143"/>
      <c r="BC109" s="143"/>
      <c r="BD109" s="143"/>
    </row>
    <row r="110" spans="1:57" ht="30" customHeight="1">
      <c r="A110" s="141"/>
      <c r="D110" s="143"/>
      <c r="H110" s="143"/>
      <c r="L110" s="143"/>
      <c r="M110" s="148"/>
      <c r="N110" s="148"/>
      <c r="O110" s="148"/>
      <c r="P110" s="143"/>
      <c r="Q110" s="143"/>
      <c r="R110" s="143"/>
      <c r="S110" s="143"/>
      <c r="T110" s="143"/>
      <c r="U110" s="143"/>
      <c r="V110" s="143"/>
      <c r="W110" s="143"/>
      <c r="X110" s="143"/>
      <c r="Y110" s="143"/>
      <c r="Z110" s="143"/>
      <c r="AA110" s="143"/>
      <c r="AB110" s="143"/>
      <c r="AC110" s="143"/>
      <c r="AD110" s="143"/>
      <c r="AE110" s="143"/>
      <c r="AF110" s="143"/>
      <c r="AG110" s="143"/>
      <c r="AH110" s="143"/>
      <c r="AI110" s="143"/>
      <c r="AJ110" s="143"/>
      <c r="AK110" s="143"/>
      <c r="AL110" s="143"/>
      <c r="AM110" s="143"/>
      <c r="AN110" s="143"/>
      <c r="AO110" s="143"/>
      <c r="AP110" s="143"/>
      <c r="AQ110" s="143"/>
      <c r="AR110" s="143"/>
      <c r="AS110" s="143"/>
      <c r="AT110" s="143"/>
      <c r="AU110" s="143"/>
      <c r="AV110" s="143"/>
      <c r="AW110" s="143"/>
      <c r="AX110" s="143"/>
      <c r="AY110" s="143"/>
      <c r="AZ110" s="143"/>
      <c r="BA110" s="143"/>
      <c r="BB110" s="143"/>
      <c r="BC110" s="143"/>
      <c r="BD110" s="143"/>
    </row>
    <row r="111" spans="1:57" ht="30" customHeight="1">
      <c r="A111" s="141"/>
      <c r="D111" s="143"/>
      <c r="H111" s="143"/>
      <c r="L111" s="143"/>
      <c r="M111" s="148"/>
      <c r="N111" s="148"/>
      <c r="O111" s="148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3"/>
      <c r="AV111" s="143"/>
      <c r="AW111" s="143"/>
      <c r="AX111" s="143"/>
      <c r="AY111" s="143"/>
      <c r="AZ111" s="143"/>
      <c r="BA111" s="143"/>
      <c r="BB111" s="143"/>
      <c r="BC111" s="143"/>
      <c r="BD111" s="143"/>
    </row>
    <row r="112" spans="1:57" ht="30" customHeight="1">
      <c r="A112" s="141"/>
      <c r="D112" s="143"/>
      <c r="E112" s="122"/>
      <c r="F112" s="122"/>
      <c r="G112" s="12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3"/>
      <c r="AV112" s="143"/>
      <c r="AW112" s="143"/>
      <c r="AX112" s="143"/>
      <c r="AY112" s="143"/>
      <c r="AZ112" s="143"/>
      <c r="BA112" s="143"/>
      <c r="BB112" s="143"/>
      <c r="BC112" s="143"/>
      <c r="BD112" s="143"/>
      <c r="BE112" s="122"/>
    </row>
    <row r="113" spans="1:56" ht="30" customHeight="1">
      <c r="A113" s="141"/>
      <c r="D113" s="143"/>
      <c r="H113" s="143"/>
      <c r="L113" s="143"/>
      <c r="P113" s="143"/>
      <c r="T113" s="143"/>
      <c r="X113" s="143"/>
      <c r="AB113" s="143"/>
      <c r="AF113" s="143"/>
      <c r="AJ113" s="143"/>
      <c r="AN113" s="143"/>
      <c r="AR113" s="143"/>
      <c r="AV113" s="143"/>
      <c r="AZ113" s="143"/>
      <c r="BD113" s="143"/>
    </row>
    <row r="114" spans="1:56" ht="30" customHeight="1">
      <c r="A114" s="141"/>
      <c r="D114" s="143"/>
      <c r="H114" s="143"/>
      <c r="L114" s="143"/>
      <c r="P114" s="143"/>
      <c r="T114" s="143"/>
      <c r="X114" s="143"/>
      <c r="AB114" s="143"/>
      <c r="AF114" s="143"/>
      <c r="AJ114" s="143"/>
      <c r="AN114" s="143"/>
      <c r="AR114" s="143"/>
      <c r="AV114" s="143"/>
      <c r="AZ114" s="143"/>
      <c r="BD114" s="143"/>
    </row>
    <row r="115" spans="1:56" ht="30" customHeight="1">
      <c r="A115" s="141"/>
      <c r="D115" s="143"/>
      <c r="H115" s="143"/>
      <c r="L115" s="143"/>
      <c r="P115" s="143"/>
      <c r="T115" s="143"/>
      <c r="X115" s="143"/>
      <c r="AB115" s="143"/>
      <c r="AF115" s="143"/>
      <c r="AJ115" s="143"/>
      <c r="AN115" s="143"/>
      <c r="AR115" s="143"/>
      <c r="AV115" s="143"/>
      <c r="AZ115" s="143"/>
      <c r="BD115" s="143"/>
    </row>
    <row r="116" spans="1:56" ht="30" customHeight="1">
      <c r="A116" s="141"/>
      <c r="D116" s="143"/>
      <c r="H116" s="143"/>
      <c r="L116" s="143"/>
      <c r="P116" s="143"/>
      <c r="T116" s="143"/>
      <c r="X116" s="143"/>
      <c r="AB116" s="143"/>
      <c r="AF116" s="143"/>
      <c r="AJ116" s="143"/>
      <c r="AN116" s="143"/>
      <c r="AR116" s="143"/>
      <c r="AV116" s="143"/>
      <c r="AZ116" s="143"/>
      <c r="BD116" s="143"/>
    </row>
    <row r="117" spans="1:56" ht="30" customHeight="1">
      <c r="D117" s="148"/>
    </row>
    <row r="118" spans="1:56" ht="30" customHeight="1">
      <c r="D118" s="148"/>
    </row>
    <row r="119" spans="1:56" ht="30" customHeight="1">
      <c r="D119" s="148"/>
    </row>
    <row r="120" spans="1:56" ht="30" customHeight="1">
      <c r="D120" s="148"/>
    </row>
    <row r="121" spans="1:56" ht="30" customHeight="1">
      <c r="D121" s="148"/>
    </row>
    <row r="122" spans="1:56" ht="30" customHeight="1">
      <c r="D122" s="148"/>
    </row>
    <row r="123" spans="1:56" ht="30" customHeight="1">
      <c r="D123" s="148"/>
    </row>
    <row r="124" spans="1:56" ht="30" customHeight="1">
      <c r="D124" s="148"/>
    </row>
    <row r="125" spans="1:56" ht="30" customHeight="1">
      <c r="D125" s="148"/>
    </row>
  </sheetData>
  <mergeCells count="10">
    <mergeCell ref="A1:BE1"/>
    <mergeCell ref="A2:BE2"/>
    <mergeCell ref="A3:BE3"/>
    <mergeCell ref="C5:E7"/>
    <mergeCell ref="G5:I7"/>
    <mergeCell ref="K5:M7"/>
    <mergeCell ref="O5:Q7"/>
    <mergeCell ref="S5:U7"/>
    <mergeCell ref="W5:Y7"/>
    <mergeCell ref="AA5:AC7"/>
  </mergeCells>
  <conditionalFormatting sqref="A9:BE9">
    <cfRule type="expression" dxfId="97" priority="95" stopIfTrue="1">
      <formula>IF(MOD(ROW(),2)=1,TRUE,FALSE)</formula>
    </cfRule>
  </conditionalFormatting>
  <conditionalFormatting sqref="A27:BE27 A25:BE25 A23:BE23">
    <cfRule type="expression" dxfId="96" priority="81" stopIfTrue="1">
      <formula>IF(MOD(ROW(),2)=1,TRUE,FALSE)</formula>
    </cfRule>
  </conditionalFormatting>
  <conditionalFormatting sqref="A8:BE8">
    <cfRule type="expression" dxfId="95" priority="98" stopIfTrue="1">
      <formula>IF(MOD(ROW(),2)=0,TRUE,FALSE)</formula>
    </cfRule>
  </conditionalFormatting>
  <conditionalFormatting sqref="A8:BE8">
    <cfRule type="expression" dxfId="94" priority="97" stopIfTrue="1">
      <formula>IF(MOD(ROW(),2)=1,TRUE,FALSE)</formula>
    </cfRule>
  </conditionalFormatting>
  <conditionalFormatting sqref="A9:BE9">
    <cfRule type="expression" dxfId="93" priority="96" stopIfTrue="1">
      <formula>IF(MOD(ROW(),2)=0,TRUE,FALSE)</formula>
    </cfRule>
  </conditionalFormatting>
  <conditionalFormatting sqref="A12:BE12 A10:BE10">
    <cfRule type="expression" dxfId="92" priority="94" stopIfTrue="1">
      <formula>IF(MOD(ROW(),2)=0,TRUE,FALSE)</formula>
    </cfRule>
  </conditionalFormatting>
  <conditionalFormatting sqref="A12:BE12 A10:BE10">
    <cfRule type="expression" dxfId="91" priority="93" stopIfTrue="1">
      <formula>IF(MOD(ROW(),2)=1,TRUE,FALSE)</formula>
    </cfRule>
  </conditionalFormatting>
  <conditionalFormatting sqref="A16:BE16 A14:BE14">
    <cfRule type="expression" dxfId="90" priority="92" stopIfTrue="1">
      <formula>IF(MOD(ROW(),2)=0,TRUE,FALSE)</formula>
    </cfRule>
  </conditionalFormatting>
  <conditionalFormatting sqref="A16:BE16 A14:BE14">
    <cfRule type="expression" dxfId="89" priority="91" stopIfTrue="1">
      <formula>IF(MOD(ROW(),2)=1,TRUE,FALSE)</formula>
    </cfRule>
  </conditionalFormatting>
  <conditionalFormatting sqref="A15:BE15 A13:BE13 A11:BE11">
    <cfRule type="expression" dxfId="88" priority="89" stopIfTrue="1">
      <formula>IF(MOD(ROW(),2)=1,TRUE,FALSE)</formula>
    </cfRule>
  </conditionalFormatting>
  <conditionalFormatting sqref="A15:BE15 A13:BE13 A11:BE11">
    <cfRule type="expression" dxfId="87" priority="90" stopIfTrue="1">
      <formula>IF(MOD(ROW(),2)=0,TRUE,FALSE)</formula>
    </cfRule>
  </conditionalFormatting>
  <conditionalFormatting sqref="A17:BE17">
    <cfRule type="expression" dxfId="86" priority="87" stopIfTrue="1">
      <formula>IF(MOD(ROW(),2)=1,TRUE,FALSE)</formula>
    </cfRule>
  </conditionalFormatting>
  <conditionalFormatting sqref="A17:BE17">
    <cfRule type="expression" dxfId="85" priority="88" stopIfTrue="1">
      <formula>IF(MOD(ROW(),2)=0,TRUE,FALSE)</formula>
    </cfRule>
  </conditionalFormatting>
  <conditionalFormatting sqref="A19:BE19">
    <cfRule type="expression" dxfId="84" priority="85" stopIfTrue="1">
      <formula>IF(MOD(ROW(),2)=1,TRUE,FALSE)</formula>
    </cfRule>
  </conditionalFormatting>
  <conditionalFormatting sqref="A19:BE19">
    <cfRule type="expression" dxfId="83" priority="86" stopIfTrue="1">
      <formula>IF(MOD(ROW(),2)=0,TRUE,FALSE)</formula>
    </cfRule>
  </conditionalFormatting>
  <conditionalFormatting sqref="A21:BE21">
    <cfRule type="expression" dxfId="82" priority="83" stopIfTrue="1">
      <formula>IF(MOD(ROW(),2)=1,TRUE,FALSE)</formula>
    </cfRule>
  </conditionalFormatting>
  <conditionalFormatting sqref="A21:BE21">
    <cfRule type="expression" dxfId="81" priority="84" stopIfTrue="1">
      <formula>IF(MOD(ROW(),2)=0,TRUE,FALSE)</formula>
    </cfRule>
  </conditionalFormatting>
  <conditionalFormatting sqref="A27:BE27 A25:BE25 A23:BE23">
    <cfRule type="expression" dxfId="80" priority="82" stopIfTrue="1">
      <formula>IF(MOD(ROW(),2)=0,TRUE,FALSE)</formula>
    </cfRule>
  </conditionalFormatting>
  <conditionalFormatting sqref="A26:BE26">
    <cfRule type="expression" dxfId="79" priority="3" stopIfTrue="1">
      <formula>IF(MOD(ROW(),2)=1,TRUE,FALSE)</formula>
    </cfRule>
  </conditionalFormatting>
  <conditionalFormatting sqref="A22:BE22 A20:BE20 A18:BE18">
    <cfRule type="expression" dxfId="78" priority="80" stopIfTrue="1">
      <formula>IF(MOD(ROW(),2)=0,TRUE,FALSE)</formula>
    </cfRule>
  </conditionalFormatting>
  <conditionalFormatting sqref="A22:BE22 A20:BE20 A18:BE18">
    <cfRule type="expression" dxfId="77" priority="79" stopIfTrue="1">
      <formula>IF(MOD(ROW(),2)=1,TRUE,FALSE)</formula>
    </cfRule>
  </conditionalFormatting>
  <conditionalFormatting sqref="A28:BE28 A30:D30 A32:D32 A34:D34 F34:BE34 F32:BE32 F30:BE30">
    <cfRule type="expression" dxfId="76" priority="78" stopIfTrue="1">
      <formula>IF(MOD(ROW(),2)=0,TRUE,FALSE)</formula>
    </cfRule>
  </conditionalFormatting>
  <conditionalFormatting sqref="A28:BE28 A30:D30 A32:D32 A34:D34 F34:BE34 F32:BE32 F30:BE30">
    <cfRule type="expression" dxfId="75" priority="77" stopIfTrue="1">
      <formula>IF(MOD(ROW(),2)=1,TRUE,FALSE)</formula>
    </cfRule>
  </conditionalFormatting>
  <conditionalFormatting sqref="A35:D35 A33:D33 A31:D31 A29:BE29 F31:BE31 F33:BE33 F35:BE35 E30:E55">
    <cfRule type="expression" dxfId="74" priority="75" stopIfTrue="1">
      <formula>IF(MOD(ROW(),2)=1,TRUE,FALSE)</formula>
    </cfRule>
  </conditionalFormatting>
  <conditionalFormatting sqref="A35:D35 A33:D33 A31:D31 A29:BE29 F31:BE31 F33:BE33 F35:BE35 E30:E55">
    <cfRule type="expression" dxfId="73" priority="76" stopIfTrue="1">
      <formula>IF(MOD(ROW(),2)=0,TRUE,FALSE)</formula>
    </cfRule>
  </conditionalFormatting>
  <conditionalFormatting sqref="A37:D37 F37:BE37">
    <cfRule type="expression" dxfId="72" priority="73" stopIfTrue="1">
      <formula>IF(MOD(ROW(),2)=1,TRUE,FALSE)</formula>
    </cfRule>
  </conditionalFormatting>
  <conditionalFormatting sqref="A37:D37 F37:BE37">
    <cfRule type="expression" dxfId="71" priority="74" stopIfTrue="1">
      <formula>IF(MOD(ROW(),2)=0,TRUE,FALSE)</formula>
    </cfRule>
  </conditionalFormatting>
  <conditionalFormatting sqref="A39:D39 F39:BE39">
    <cfRule type="expression" dxfId="70" priority="71" stopIfTrue="1">
      <formula>IF(MOD(ROW(),2)=1,TRUE,FALSE)</formula>
    </cfRule>
  </conditionalFormatting>
  <conditionalFormatting sqref="A39:D39 F39:BE39">
    <cfRule type="expression" dxfId="69" priority="72" stopIfTrue="1">
      <formula>IF(MOD(ROW(),2)=0,TRUE,FALSE)</formula>
    </cfRule>
  </conditionalFormatting>
  <conditionalFormatting sqref="A38:D38 A36:D36 F36:BE36 F38:BE38">
    <cfRule type="expression" dxfId="68" priority="70" stopIfTrue="1">
      <formula>IF(MOD(ROW(),2)=0,TRUE,FALSE)</formula>
    </cfRule>
  </conditionalFormatting>
  <conditionalFormatting sqref="A38:D38 A36:D36 F36:BE36 F38:BE38">
    <cfRule type="expression" dxfId="67" priority="69" stopIfTrue="1">
      <formula>IF(MOD(ROW(),2)=1,TRUE,FALSE)</formula>
    </cfRule>
  </conditionalFormatting>
  <conditionalFormatting sqref="A40:D40 F40:BE40">
    <cfRule type="expression" dxfId="66" priority="68" stopIfTrue="1">
      <formula>IF(MOD(ROW(),2)=0,TRUE,FALSE)</formula>
    </cfRule>
  </conditionalFormatting>
  <conditionalFormatting sqref="A40:D40 F40:BE40">
    <cfRule type="expression" dxfId="65" priority="67" stopIfTrue="1">
      <formula>IF(MOD(ROW(),2)=1,TRUE,FALSE)</formula>
    </cfRule>
  </conditionalFormatting>
  <conditionalFormatting sqref="A43:D43 A41:D41 F41:BE41 F43:BE43">
    <cfRule type="expression" dxfId="64" priority="65" stopIfTrue="1">
      <formula>IF(MOD(ROW(),2)=1,TRUE,FALSE)</formula>
    </cfRule>
  </conditionalFormatting>
  <conditionalFormatting sqref="A43:D43 A41:D41 F41:BE41 F43:BE43">
    <cfRule type="expression" dxfId="63" priority="66" stopIfTrue="1">
      <formula>IF(MOD(ROW(),2)=0,TRUE,FALSE)</formula>
    </cfRule>
  </conditionalFormatting>
  <conditionalFormatting sqref="A42:D42 F42:BE42">
    <cfRule type="expression" dxfId="62" priority="64" stopIfTrue="1">
      <formula>IF(MOD(ROW(),2)=0,TRUE,FALSE)</formula>
    </cfRule>
  </conditionalFormatting>
  <conditionalFormatting sqref="A42:D42 F42:BE42">
    <cfRule type="expression" dxfId="61" priority="63" stopIfTrue="1">
      <formula>IF(MOD(ROW(),2)=1,TRUE,FALSE)</formula>
    </cfRule>
  </conditionalFormatting>
  <conditionalFormatting sqref="A44:D44 F44:BE44">
    <cfRule type="expression" dxfId="60" priority="62" stopIfTrue="1">
      <formula>IF(MOD(ROW(),2)=0,TRUE,FALSE)</formula>
    </cfRule>
  </conditionalFormatting>
  <conditionalFormatting sqref="A44:D44 F44:BE44">
    <cfRule type="expression" dxfId="59" priority="61" stopIfTrue="1">
      <formula>IF(MOD(ROW(),2)=1,TRUE,FALSE)</formula>
    </cfRule>
  </conditionalFormatting>
  <conditionalFormatting sqref="A46:D46 F46:BE46">
    <cfRule type="expression" dxfId="58" priority="60" stopIfTrue="1">
      <formula>IF(MOD(ROW(),2)=0,TRUE,FALSE)</formula>
    </cfRule>
  </conditionalFormatting>
  <conditionalFormatting sqref="A46:D46 F46:BE46">
    <cfRule type="expression" dxfId="57" priority="59" stopIfTrue="1">
      <formula>IF(MOD(ROW(),2)=1,TRUE,FALSE)</formula>
    </cfRule>
  </conditionalFormatting>
  <conditionalFormatting sqref="A48:D48 F48:BE48">
    <cfRule type="expression" dxfId="56" priority="58" stopIfTrue="1">
      <formula>IF(MOD(ROW(),2)=0,TRUE,FALSE)</formula>
    </cfRule>
  </conditionalFormatting>
  <conditionalFormatting sqref="A48:D48 F48:BE48">
    <cfRule type="expression" dxfId="55" priority="57" stopIfTrue="1">
      <formula>IF(MOD(ROW(),2)=1,TRUE,FALSE)</formula>
    </cfRule>
  </conditionalFormatting>
  <conditionalFormatting sqref="A50:D50 F50:BE50">
    <cfRule type="expression" dxfId="54" priority="56" stopIfTrue="1">
      <formula>IF(MOD(ROW(),2)=0,TRUE,FALSE)</formula>
    </cfRule>
  </conditionalFormatting>
  <conditionalFormatting sqref="A50:D50 F50:BE50">
    <cfRule type="expression" dxfId="53" priority="55" stopIfTrue="1">
      <formula>IF(MOD(ROW(),2)=1,TRUE,FALSE)</formula>
    </cfRule>
  </conditionalFormatting>
  <conditionalFormatting sqref="A52:D52 F52:BE52">
    <cfRule type="expression" dxfId="52" priority="54" stopIfTrue="1">
      <formula>IF(MOD(ROW(),2)=0,TRUE,FALSE)</formula>
    </cfRule>
  </conditionalFormatting>
  <conditionalFormatting sqref="A52:D52 F52:BE52">
    <cfRule type="expression" dxfId="51" priority="53" stopIfTrue="1">
      <formula>IF(MOD(ROW(),2)=1,TRUE,FALSE)</formula>
    </cfRule>
  </conditionalFormatting>
  <conditionalFormatting sqref="A54:D54 F54:BE54">
    <cfRule type="expression" dxfId="50" priority="52" stopIfTrue="1">
      <formula>IF(MOD(ROW(),2)=0,TRUE,FALSE)</formula>
    </cfRule>
  </conditionalFormatting>
  <conditionalFormatting sqref="A54:D54 F54:BE54">
    <cfRule type="expression" dxfId="49" priority="51" stopIfTrue="1">
      <formula>IF(MOD(ROW(),2)=1,TRUE,FALSE)</formula>
    </cfRule>
  </conditionalFormatting>
  <conditionalFormatting sqref="A55:D55 A53:D53 A51:D51 A49:D49 A47:D47 A45:D45 F45:BE45 F47:BE47 F49:BE49 F51:BE51 F53:BE53 G55:BE55">
    <cfRule type="expression" dxfId="48" priority="49" stopIfTrue="1">
      <formula>IF(MOD(ROW(),2)=1,TRUE,FALSE)</formula>
    </cfRule>
  </conditionalFormatting>
  <conditionalFormatting sqref="A55:D55 A53:D53 A51:D51 A49:D49 A47:D47 A45:D45 F45:BE45 F47:BE47 F49:BE49 F51:BE51 F53:BE53 G55:BE55">
    <cfRule type="expression" dxfId="47" priority="50" stopIfTrue="1">
      <formula>IF(MOD(ROW(),2)=0,TRUE,FALSE)</formula>
    </cfRule>
  </conditionalFormatting>
  <conditionalFormatting sqref="A56:BE56">
    <cfRule type="expression" dxfId="46" priority="47" stopIfTrue="1">
      <formula>IF(MOD(ROW(),2)=1,TRUE,FALSE)</formula>
    </cfRule>
  </conditionalFormatting>
  <conditionalFormatting sqref="A56:BE56">
    <cfRule type="expression" dxfId="45" priority="48" stopIfTrue="1">
      <formula>IF(MOD(ROW(),2)=0,TRUE,FALSE)</formula>
    </cfRule>
  </conditionalFormatting>
  <conditionalFormatting sqref="A58:BE58">
    <cfRule type="expression" dxfId="44" priority="45" stopIfTrue="1">
      <formula>IF(MOD(ROW(),2)=1,TRUE,FALSE)</formula>
    </cfRule>
  </conditionalFormatting>
  <conditionalFormatting sqref="A58:BE58">
    <cfRule type="expression" dxfId="43" priority="46" stopIfTrue="1">
      <formula>IF(MOD(ROW(),2)=0,TRUE,FALSE)</formula>
    </cfRule>
  </conditionalFormatting>
  <conditionalFormatting sqref="A57:BE57">
    <cfRule type="expression" dxfId="42" priority="43" stopIfTrue="1">
      <formula>IF(MOD(ROW(),2)=1,TRUE,FALSE)</formula>
    </cfRule>
  </conditionalFormatting>
  <conditionalFormatting sqref="A57:BE57">
    <cfRule type="expression" dxfId="41" priority="44" stopIfTrue="1">
      <formula>IF(MOD(ROW(),2)=0,TRUE,FALSE)</formula>
    </cfRule>
  </conditionalFormatting>
  <conditionalFormatting sqref="A59:BE59">
    <cfRule type="expression" dxfId="40" priority="41" stopIfTrue="1">
      <formula>IF(MOD(ROW(),2)=1,TRUE,FALSE)</formula>
    </cfRule>
  </conditionalFormatting>
  <conditionalFormatting sqref="A59:BE59">
    <cfRule type="expression" dxfId="39" priority="42" stopIfTrue="1">
      <formula>IF(MOD(ROW(),2)=0,TRUE,FALSE)</formula>
    </cfRule>
  </conditionalFormatting>
  <conditionalFormatting sqref="A61:BE61">
    <cfRule type="expression" dxfId="38" priority="39" stopIfTrue="1">
      <formula>IF(MOD(ROW(),2)=1,TRUE,FALSE)</formula>
    </cfRule>
  </conditionalFormatting>
  <conditionalFormatting sqref="A61:BE61">
    <cfRule type="expression" dxfId="37" priority="40" stopIfTrue="1">
      <formula>IF(MOD(ROW(),2)=0,TRUE,FALSE)</formula>
    </cfRule>
  </conditionalFormatting>
  <conditionalFormatting sqref="A67:BE68">
    <cfRule type="expression" dxfId="36" priority="37" stopIfTrue="1">
      <formula>IF(MOD(ROW(),2)=1,TRUE,FALSE)</formula>
    </cfRule>
  </conditionalFormatting>
  <conditionalFormatting sqref="A67:BE68">
    <cfRule type="expression" dxfId="35" priority="38" stopIfTrue="1">
      <formula>IF(MOD(ROW(),2)=0,TRUE,FALSE)</formula>
    </cfRule>
  </conditionalFormatting>
  <conditionalFormatting sqref="A71:BE71">
    <cfRule type="expression" dxfId="34" priority="35" stopIfTrue="1">
      <formula>IF(MOD(ROW(),2)=1,TRUE,FALSE)</formula>
    </cfRule>
  </conditionalFormatting>
  <conditionalFormatting sqref="A71:BE71">
    <cfRule type="expression" dxfId="33" priority="36" stopIfTrue="1">
      <formula>IF(MOD(ROW(),2)=0,TRUE,FALSE)</formula>
    </cfRule>
  </conditionalFormatting>
  <conditionalFormatting sqref="A60:BE60">
    <cfRule type="expression" dxfId="32" priority="33" stopIfTrue="1">
      <formula>IF(MOD(ROW(),2)=1,TRUE,FALSE)</formula>
    </cfRule>
  </conditionalFormatting>
  <conditionalFormatting sqref="A60:BE60">
    <cfRule type="expression" dxfId="31" priority="34" stopIfTrue="1">
      <formula>IF(MOD(ROW(),2)=0,TRUE,FALSE)</formula>
    </cfRule>
  </conditionalFormatting>
  <conditionalFormatting sqref="A62:BE62">
    <cfRule type="expression" dxfId="30" priority="31" stopIfTrue="1">
      <formula>IF(MOD(ROW(),2)=1,TRUE,FALSE)</formula>
    </cfRule>
  </conditionalFormatting>
  <conditionalFormatting sqref="A62:BE62">
    <cfRule type="expression" dxfId="29" priority="32" stopIfTrue="1">
      <formula>IF(MOD(ROW(),2)=0,TRUE,FALSE)</formula>
    </cfRule>
  </conditionalFormatting>
  <conditionalFormatting sqref="A26:BE26">
    <cfRule type="expression" dxfId="28" priority="4" stopIfTrue="1">
      <formula>IF(MOD(ROW(),2)=0,TRUE,FALSE)</formula>
    </cfRule>
  </conditionalFormatting>
  <conditionalFormatting sqref="A64:BE64">
    <cfRule type="expression" dxfId="27" priority="29" stopIfTrue="1">
      <formula>IF(MOD(ROW(),2)=1,TRUE,FALSE)</formula>
    </cfRule>
  </conditionalFormatting>
  <conditionalFormatting sqref="A64:BE64">
    <cfRule type="expression" dxfId="26" priority="30" stopIfTrue="1">
      <formula>IF(MOD(ROW(),2)=0,TRUE,FALSE)</formula>
    </cfRule>
  </conditionalFormatting>
  <conditionalFormatting sqref="A63:BE63">
    <cfRule type="expression" dxfId="25" priority="27" stopIfTrue="1">
      <formula>IF(MOD(ROW(),2)=1,TRUE,FALSE)</formula>
    </cfRule>
  </conditionalFormatting>
  <conditionalFormatting sqref="A63:BE63">
    <cfRule type="expression" dxfId="24" priority="28" stopIfTrue="1">
      <formula>IF(MOD(ROW(),2)=0,TRUE,FALSE)</formula>
    </cfRule>
  </conditionalFormatting>
  <conditionalFormatting sqref="A65:BE65">
    <cfRule type="expression" dxfId="23" priority="25" stopIfTrue="1">
      <formula>IF(MOD(ROW(),2)=1,TRUE,FALSE)</formula>
    </cfRule>
  </conditionalFormatting>
  <conditionalFormatting sqref="A65:BE65">
    <cfRule type="expression" dxfId="22" priority="26" stopIfTrue="1">
      <formula>IF(MOD(ROW(),2)=0,TRUE,FALSE)</formula>
    </cfRule>
  </conditionalFormatting>
  <conditionalFormatting sqref="A66:BE66">
    <cfRule type="expression" dxfId="21" priority="23" stopIfTrue="1">
      <formula>IF(MOD(ROW(),2)=1,TRUE,FALSE)</formula>
    </cfRule>
  </conditionalFormatting>
  <conditionalFormatting sqref="A66:BE66">
    <cfRule type="expression" dxfId="20" priority="24" stopIfTrue="1">
      <formula>IF(MOD(ROW(),2)=0,TRUE,FALSE)</formula>
    </cfRule>
  </conditionalFormatting>
  <conditionalFormatting sqref="A69:BE69">
    <cfRule type="expression" dxfId="19" priority="21" stopIfTrue="1">
      <formula>IF(MOD(ROW(),2)=1,TRUE,FALSE)</formula>
    </cfRule>
  </conditionalFormatting>
  <conditionalFormatting sqref="A69:BE69">
    <cfRule type="expression" dxfId="18" priority="22" stopIfTrue="1">
      <formula>IF(MOD(ROW(),2)=0,TRUE,FALSE)</formula>
    </cfRule>
  </conditionalFormatting>
  <conditionalFormatting sqref="A70:BE70">
    <cfRule type="expression" dxfId="17" priority="19" stopIfTrue="1">
      <formula>IF(MOD(ROW(),2)=1,TRUE,FALSE)</formula>
    </cfRule>
  </conditionalFormatting>
  <conditionalFormatting sqref="A70:BE70">
    <cfRule type="expression" dxfId="16" priority="20" stopIfTrue="1">
      <formula>IF(MOD(ROW(),2)=0,TRUE,FALSE)</formula>
    </cfRule>
  </conditionalFormatting>
  <conditionalFormatting sqref="A72:BE72">
    <cfRule type="expression" dxfId="15" priority="17" stopIfTrue="1">
      <formula>IF(MOD(ROW(),2)=1,TRUE,FALSE)</formula>
    </cfRule>
  </conditionalFormatting>
  <conditionalFormatting sqref="A72:BE72">
    <cfRule type="expression" dxfId="14" priority="18" stopIfTrue="1">
      <formula>IF(MOD(ROW(),2)=0,TRUE,FALSE)</formula>
    </cfRule>
  </conditionalFormatting>
  <conditionalFormatting sqref="A74:BE74">
    <cfRule type="expression" dxfId="13" priority="15" stopIfTrue="1">
      <formula>IF(MOD(ROW(),2)=1,TRUE,FALSE)</formula>
    </cfRule>
  </conditionalFormatting>
  <conditionalFormatting sqref="A74:BE74">
    <cfRule type="expression" dxfId="12" priority="16" stopIfTrue="1">
      <formula>IF(MOD(ROW(),2)=0,TRUE,FALSE)</formula>
    </cfRule>
  </conditionalFormatting>
  <conditionalFormatting sqref="A76:BE76">
    <cfRule type="expression" dxfId="11" priority="13" stopIfTrue="1">
      <formula>IF(MOD(ROW(),2)=1,TRUE,FALSE)</formula>
    </cfRule>
  </conditionalFormatting>
  <conditionalFormatting sqref="A76:BE76">
    <cfRule type="expression" dxfId="10" priority="14" stopIfTrue="1">
      <formula>IF(MOD(ROW(),2)=0,TRUE,FALSE)</formula>
    </cfRule>
  </conditionalFormatting>
  <conditionalFormatting sqref="A73:BE73">
    <cfRule type="expression" dxfId="9" priority="11" stopIfTrue="1">
      <formula>IF(MOD(ROW(),2)=1,TRUE,FALSE)</formula>
    </cfRule>
  </conditionalFormatting>
  <conditionalFormatting sqref="A73:BE73">
    <cfRule type="expression" dxfId="8" priority="12" stopIfTrue="1">
      <formula>IF(MOD(ROW(),2)=0,TRUE,FALSE)</formula>
    </cfRule>
  </conditionalFormatting>
  <conditionalFormatting sqref="A75:BE75">
    <cfRule type="expression" dxfId="7" priority="9" stopIfTrue="1">
      <formula>IF(MOD(ROW(),2)=1,TRUE,FALSE)</formula>
    </cfRule>
  </conditionalFormatting>
  <conditionalFormatting sqref="A75:BE75">
    <cfRule type="expression" dxfId="6" priority="10" stopIfTrue="1">
      <formula>IF(MOD(ROW(),2)=0,TRUE,FALSE)</formula>
    </cfRule>
  </conditionalFormatting>
  <conditionalFormatting sqref="A77:BE77">
    <cfRule type="expression" dxfId="5" priority="7" stopIfTrue="1">
      <formula>IF(MOD(ROW(),2)=1,TRUE,FALSE)</formula>
    </cfRule>
  </conditionalFormatting>
  <conditionalFormatting sqref="A77:BE77">
    <cfRule type="expression" dxfId="4" priority="8" stopIfTrue="1">
      <formula>IF(MOD(ROW(),2)=0,TRUE,FALSE)</formula>
    </cfRule>
  </conditionalFormatting>
  <conditionalFormatting sqref="A24:BE24">
    <cfRule type="expression" dxfId="3" priority="6" stopIfTrue="1">
      <formula>IF(MOD(ROW(),2)=0,TRUE,FALSE)</formula>
    </cfRule>
  </conditionalFormatting>
  <conditionalFormatting sqref="A24:BE24">
    <cfRule type="expression" dxfId="2" priority="5" stopIfTrue="1">
      <formula>IF(MOD(ROW(),2)=1,TRUE,FALSE)</formula>
    </cfRule>
  </conditionalFormatting>
  <conditionalFormatting sqref="F55">
    <cfRule type="expression" dxfId="1" priority="2" stopIfTrue="1">
      <formula>IF(MOD(ROW(),2)=0,TRUE,FALSE)</formula>
    </cfRule>
  </conditionalFormatting>
  <conditionalFormatting sqref="F55">
    <cfRule type="expression" dxfId="0" priority="1" stopIfTrue="1">
      <formula>IF(MOD(ROW(),2)=1,TRUE,FALSE)</formula>
    </cfRule>
  </conditionalFormatting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5"/>
  <sheetViews>
    <sheetView workbookViewId="0">
      <selection activeCell="B3" sqref="B3"/>
    </sheetView>
  </sheetViews>
  <sheetFormatPr defaultRowHeight="12.75"/>
  <cols>
    <col min="1" max="1" width="7.7109375" bestFit="1" customWidth="1"/>
    <col min="2" max="2" width="9.28515625" bestFit="1" customWidth="1"/>
    <col min="3" max="3" width="11.85546875" bestFit="1" customWidth="1"/>
  </cols>
  <sheetData>
    <row r="2" spans="1:4">
      <c r="A2" s="225">
        <v>2016</v>
      </c>
      <c r="B2" s="225" t="s">
        <v>612</v>
      </c>
    </row>
    <row r="3" spans="1:4">
      <c r="A3" s="10">
        <v>274.35399999999998</v>
      </c>
      <c r="B3" s="10">
        <v>1133.816</v>
      </c>
    </row>
    <row r="4" spans="1:4">
      <c r="D4" s="8"/>
    </row>
    <row r="5" spans="1:4">
      <c r="A5" s="8" t="s">
        <v>613</v>
      </c>
    </row>
  </sheetData>
  <hyperlinks>
    <hyperlink ref="A5" r:id="rId1"/>
  </hyperlinks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6"/>
  <sheetViews>
    <sheetView topLeftCell="AV1" workbookViewId="0">
      <selection activeCell="BJ5" sqref="BJ5"/>
    </sheetView>
  </sheetViews>
  <sheetFormatPr defaultRowHeight="12.75"/>
  <cols>
    <col min="1" max="1" width="44" bestFit="1" customWidth="1"/>
    <col min="2" max="2" width="25.7109375" bestFit="1" customWidth="1"/>
    <col min="3" max="3" width="30.7109375" bestFit="1" customWidth="1"/>
    <col min="4" max="4" width="13.140625" bestFit="1" customWidth="1"/>
    <col min="5" max="17" width="12.140625" bestFit="1" customWidth="1"/>
    <col min="18" max="20" width="11.42578125" bestFit="1" customWidth="1"/>
    <col min="21" max="23" width="12.140625" bestFit="1" customWidth="1"/>
    <col min="24" max="25" width="11.42578125" bestFit="1" customWidth="1"/>
    <col min="26" max="38" width="12.140625" bestFit="1" customWidth="1"/>
    <col min="39" max="39" width="11.42578125" bestFit="1" customWidth="1"/>
    <col min="40" max="61" width="12.140625" bestFit="1" customWidth="1"/>
    <col min="257" max="257" width="44" bestFit="1" customWidth="1"/>
    <col min="258" max="258" width="25.7109375" bestFit="1" customWidth="1"/>
    <col min="259" max="259" width="30.7109375" bestFit="1" customWidth="1"/>
    <col min="260" max="260" width="13.140625" bestFit="1" customWidth="1"/>
    <col min="261" max="273" width="12.140625" bestFit="1" customWidth="1"/>
    <col min="274" max="276" width="11.42578125" bestFit="1" customWidth="1"/>
    <col min="277" max="279" width="12.140625" bestFit="1" customWidth="1"/>
    <col min="280" max="281" width="11.42578125" bestFit="1" customWidth="1"/>
    <col min="282" max="294" width="12.140625" bestFit="1" customWidth="1"/>
    <col min="295" max="295" width="11.42578125" bestFit="1" customWidth="1"/>
    <col min="296" max="317" width="12.140625" bestFit="1" customWidth="1"/>
    <col min="513" max="513" width="44" bestFit="1" customWidth="1"/>
    <col min="514" max="514" width="25.7109375" bestFit="1" customWidth="1"/>
    <col min="515" max="515" width="30.7109375" bestFit="1" customWidth="1"/>
    <col min="516" max="516" width="13.140625" bestFit="1" customWidth="1"/>
    <col min="517" max="529" width="12.140625" bestFit="1" customWidth="1"/>
    <col min="530" max="532" width="11.42578125" bestFit="1" customWidth="1"/>
    <col min="533" max="535" width="12.140625" bestFit="1" customWidth="1"/>
    <col min="536" max="537" width="11.42578125" bestFit="1" customWidth="1"/>
    <col min="538" max="550" width="12.140625" bestFit="1" customWidth="1"/>
    <col min="551" max="551" width="11.42578125" bestFit="1" customWidth="1"/>
    <col min="552" max="573" width="12.140625" bestFit="1" customWidth="1"/>
    <col min="769" max="769" width="44" bestFit="1" customWidth="1"/>
    <col min="770" max="770" width="25.7109375" bestFit="1" customWidth="1"/>
    <col min="771" max="771" width="30.7109375" bestFit="1" customWidth="1"/>
    <col min="772" max="772" width="13.140625" bestFit="1" customWidth="1"/>
    <col min="773" max="785" width="12.140625" bestFit="1" customWidth="1"/>
    <col min="786" max="788" width="11.42578125" bestFit="1" customWidth="1"/>
    <col min="789" max="791" width="12.140625" bestFit="1" customWidth="1"/>
    <col min="792" max="793" width="11.42578125" bestFit="1" customWidth="1"/>
    <col min="794" max="806" width="12.140625" bestFit="1" customWidth="1"/>
    <col min="807" max="807" width="11.42578125" bestFit="1" customWidth="1"/>
    <col min="808" max="829" width="12.140625" bestFit="1" customWidth="1"/>
    <col min="1025" max="1025" width="44" bestFit="1" customWidth="1"/>
    <col min="1026" max="1026" width="25.7109375" bestFit="1" customWidth="1"/>
    <col min="1027" max="1027" width="30.7109375" bestFit="1" customWidth="1"/>
    <col min="1028" max="1028" width="13.140625" bestFit="1" customWidth="1"/>
    <col min="1029" max="1041" width="12.140625" bestFit="1" customWidth="1"/>
    <col min="1042" max="1044" width="11.42578125" bestFit="1" customWidth="1"/>
    <col min="1045" max="1047" width="12.140625" bestFit="1" customWidth="1"/>
    <col min="1048" max="1049" width="11.42578125" bestFit="1" customWidth="1"/>
    <col min="1050" max="1062" width="12.140625" bestFit="1" customWidth="1"/>
    <col min="1063" max="1063" width="11.42578125" bestFit="1" customWidth="1"/>
    <col min="1064" max="1085" width="12.140625" bestFit="1" customWidth="1"/>
    <col min="1281" max="1281" width="44" bestFit="1" customWidth="1"/>
    <col min="1282" max="1282" width="25.7109375" bestFit="1" customWidth="1"/>
    <col min="1283" max="1283" width="30.7109375" bestFit="1" customWidth="1"/>
    <col min="1284" max="1284" width="13.140625" bestFit="1" customWidth="1"/>
    <col min="1285" max="1297" width="12.140625" bestFit="1" customWidth="1"/>
    <col min="1298" max="1300" width="11.42578125" bestFit="1" customWidth="1"/>
    <col min="1301" max="1303" width="12.140625" bestFit="1" customWidth="1"/>
    <col min="1304" max="1305" width="11.42578125" bestFit="1" customWidth="1"/>
    <col min="1306" max="1318" width="12.140625" bestFit="1" customWidth="1"/>
    <col min="1319" max="1319" width="11.42578125" bestFit="1" customWidth="1"/>
    <col min="1320" max="1341" width="12.140625" bestFit="1" customWidth="1"/>
    <col min="1537" max="1537" width="44" bestFit="1" customWidth="1"/>
    <col min="1538" max="1538" width="25.7109375" bestFit="1" customWidth="1"/>
    <col min="1539" max="1539" width="30.7109375" bestFit="1" customWidth="1"/>
    <col min="1540" max="1540" width="13.140625" bestFit="1" customWidth="1"/>
    <col min="1541" max="1553" width="12.140625" bestFit="1" customWidth="1"/>
    <col min="1554" max="1556" width="11.42578125" bestFit="1" customWidth="1"/>
    <col min="1557" max="1559" width="12.140625" bestFit="1" customWidth="1"/>
    <col min="1560" max="1561" width="11.42578125" bestFit="1" customWidth="1"/>
    <col min="1562" max="1574" width="12.140625" bestFit="1" customWidth="1"/>
    <col min="1575" max="1575" width="11.42578125" bestFit="1" customWidth="1"/>
    <col min="1576" max="1597" width="12.140625" bestFit="1" customWidth="1"/>
    <col min="1793" max="1793" width="44" bestFit="1" customWidth="1"/>
    <col min="1794" max="1794" width="25.7109375" bestFit="1" customWidth="1"/>
    <col min="1795" max="1795" width="30.7109375" bestFit="1" customWidth="1"/>
    <col min="1796" max="1796" width="13.140625" bestFit="1" customWidth="1"/>
    <col min="1797" max="1809" width="12.140625" bestFit="1" customWidth="1"/>
    <col min="1810" max="1812" width="11.42578125" bestFit="1" customWidth="1"/>
    <col min="1813" max="1815" width="12.140625" bestFit="1" customWidth="1"/>
    <col min="1816" max="1817" width="11.42578125" bestFit="1" customWidth="1"/>
    <col min="1818" max="1830" width="12.140625" bestFit="1" customWidth="1"/>
    <col min="1831" max="1831" width="11.42578125" bestFit="1" customWidth="1"/>
    <col min="1832" max="1853" width="12.140625" bestFit="1" customWidth="1"/>
    <col min="2049" max="2049" width="44" bestFit="1" customWidth="1"/>
    <col min="2050" max="2050" width="25.7109375" bestFit="1" customWidth="1"/>
    <col min="2051" max="2051" width="30.7109375" bestFit="1" customWidth="1"/>
    <col min="2052" max="2052" width="13.140625" bestFit="1" customWidth="1"/>
    <col min="2053" max="2065" width="12.140625" bestFit="1" customWidth="1"/>
    <col min="2066" max="2068" width="11.42578125" bestFit="1" customWidth="1"/>
    <col min="2069" max="2071" width="12.140625" bestFit="1" customWidth="1"/>
    <col min="2072" max="2073" width="11.42578125" bestFit="1" customWidth="1"/>
    <col min="2074" max="2086" width="12.140625" bestFit="1" customWidth="1"/>
    <col min="2087" max="2087" width="11.42578125" bestFit="1" customWidth="1"/>
    <col min="2088" max="2109" width="12.140625" bestFit="1" customWidth="1"/>
    <col min="2305" max="2305" width="44" bestFit="1" customWidth="1"/>
    <col min="2306" max="2306" width="25.7109375" bestFit="1" customWidth="1"/>
    <col min="2307" max="2307" width="30.7109375" bestFit="1" customWidth="1"/>
    <col min="2308" max="2308" width="13.140625" bestFit="1" customWidth="1"/>
    <col min="2309" max="2321" width="12.140625" bestFit="1" customWidth="1"/>
    <col min="2322" max="2324" width="11.42578125" bestFit="1" customWidth="1"/>
    <col min="2325" max="2327" width="12.140625" bestFit="1" customWidth="1"/>
    <col min="2328" max="2329" width="11.42578125" bestFit="1" customWidth="1"/>
    <col min="2330" max="2342" width="12.140625" bestFit="1" customWidth="1"/>
    <col min="2343" max="2343" width="11.42578125" bestFit="1" customWidth="1"/>
    <col min="2344" max="2365" width="12.140625" bestFit="1" customWidth="1"/>
    <col min="2561" max="2561" width="44" bestFit="1" customWidth="1"/>
    <col min="2562" max="2562" width="25.7109375" bestFit="1" customWidth="1"/>
    <col min="2563" max="2563" width="30.7109375" bestFit="1" customWidth="1"/>
    <col min="2564" max="2564" width="13.140625" bestFit="1" customWidth="1"/>
    <col min="2565" max="2577" width="12.140625" bestFit="1" customWidth="1"/>
    <col min="2578" max="2580" width="11.42578125" bestFit="1" customWidth="1"/>
    <col min="2581" max="2583" width="12.140625" bestFit="1" customWidth="1"/>
    <col min="2584" max="2585" width="11.42578125" bestFit="1" customWidth="1"/>
    <col min="2586" max="2598" width="12.140625" bestFit="1" customWidth="1"/>
    <col min="2599" max="2599" width="11.42578125" bestFit="1" customWidth="1"/>
    <col min="2600" max="2621" width="12.140625" bestFit="1" customWidth="1"/>
    <col min="2817" max="2817" width="44" bestFit="1" customWidth="1"/>
    <col min="2818" max="2818" width="25.7109375" bestFit="1" customWidth="1"/>
    <col min="2819" max="2819" width="30.7109375" bestFit="1" customWidth="1"/>
    <col min="2820" max="2820" width="13.140625" bestFit="1" customWidth="1"/>
    <col min="2821" max="2833" width="12.140625" bestFit="1" customWidth="1"/>
    <col min="2834" max="2836" width="11.42578125" bestFit="1" customWidth="1"/>
    <col min="2837" max="2839" width="12.140625" bestFit="1" customWidth="1"/>
    <col min="2840" max="2841" width="11.42578125" bestFit="1" customWidth="1"/>
    <col min="2842" max="2854" width="12.140625" bestFit="1" customWidth="1"/>
    <col min="2855" max="2855" width="11.42578125" bestFit="1" customWidth="1"/>
    <col min="2856" max="2877" width="12.140625" bestFit="1" customWidth="1"/>
    <col min="3073" max="3073" width="44" bestFit="1" customWidth="1"/>
    <col min="3074" max="3074" width="25.7109375" bestFit="1" customWidth="1"/>
    <col min="3075" max="3075" width="30.7109375" bestFit="1" customWidth="1"/>
    <col min="3076" max="3076" width="13.140625" bestFit="1" customWidth="1"/>
    <col min="3077" max="3089" width="12.140625" bestFit="1" customWidth="1"/>
    <col min="3090" max="3092" width="11.42578125" bestFit="1" customWidth="1"/>
    <col min="3093" max="3095" width="12.140625" bestFit="1" customWidth="1"/>
    <col min="3096" max="3097" width="11.42578125" bestFit="1" customWidth="1"/>
    <col min="3098" max="3110" width="12.140625" bestFit="1" customWidth="1"/>
    <col min="3111" max="3111" width="11.42578125" bestFit="1" customWidth="1"/>
    <col min="3112" max="3133" width="12.140625" bestFit="1" customWidth="1"/>
    <col min="3329" max="3329" width="44" bestFit="1" customWidth="1"/>
    <col min="3330" max="3330" width="25.7109375" bestFit="1" customWidth="1"/>
    <col min="3331" max="3331" width="30.7109375" bestFit="1" customWidth="1"/>
    <col min="3332" max="3332" width="13.140625" bestFit="1" customWidth="1"/>
    <col min="3333" max="3345" width="12.140625" bestFit="1" customWidth="1"/>
    <col min="3346" max="3348" width="11.42578125" bestFit="1" customWidth="1"/>
    <col min="3349" max="3351" width="12.140625" bestFit="1" customWidth="1"/>
    <col min="3352" max="3353" width="11.42578125" bestFit="1" customWidth="1"/>
    <col min="3354" max="3366" width="12.140625" bestFit="1" customWidth="1"/>
    <col min="3367" max="3367" width="11.42578125" bestFit="1" customWidth="1"/>
    <col min="3368" max="3389" width="12.140625" bestFit="1" customWidth="1"/>
    <col min="3585" max="3585" width="44" bestFit="1" customWidth="1"/>
    <col min="3586" max="3586" width="25.7109375" bestFit="1" customWidth="1"/>
    <col min="3587" max="3587" width="30.7109375" bestFit="1" customWidth="1"/>
    <col min="3588" max="3588" width="13.140625" bestFit="1" customWidth="1"/>
    <col min="3589" max="3601" width="12.140625" bestFit="1" customWidth="1"/>
    <col min="3602" max="3604" width="11.42578125" bestFit="1" customWidth="1"/>
    <col min="3605" max="3607" width="12.140625" bestFit="1" customWidth="1"/>
    <col min="3608" max="3609" width="11.42578125" bestFit="1" customWidth="1"/>
    <col min="3610" max="3622" width="12.140625" bestFit="1" customWidth="1"/>
    <col min="3623" max="3623" width="11.42578125" bestFit="1" customWidth="1"/>
    <col min="3624" max="3645" width="12.140625" bestFit="1" customWidth="1"/>
    <col min="3841" max="3841" width="44" bestFit="1" customWidth="1"/>
    <col min="3842" max="3842" width="25.7109375" bestFit="1" customWidth="1"/>
    <col min="3843" max="3843" width="30.7109375" bestFit="1" customWidth="1"/>
    <col min="3844" max="3844" width="13.140625" bestFit="1" customWidth="1"/>
    <col min="3845" max="3857" width="12.140625" bestFit="1" customWidth="1"/>
    <col min="3858" max="3860" width="11.42578125" bestFit="1" customWidth="1"/>
    <col min="3861" max="3863" width="12.140625" bestFit="1" customWidth="1"/>
    <col min="3864" max="3865" width="11.42578125" bestFit="1" customWidth="1"/>
    <col min="3866" max="3878" width="12.140625" bestFit="1" customWidth="1"/>
    <col min="3879" max="3879" width="11.42578125" bestFit="1" customWidth="1"/>
    <col min="3880" max="3901" width="12.140625" bestFit="1" customWidth="1"/>
    <col min="4097" max="4097" width="44" bestFit="1" customWidth="1"/>
    <col min="4098" max="4098" width="25.7109375" bestFit="1" customWidth="1"/>
    <col min="4099" max="4099" width="30.7109375" bestFit="1" customWidth="1"/>
    <col min="4100" max="4100" width="13.140625" bestFit="1" customWidth="1"/>
    <col min="4101" max="4113" width="12.140625" bestFit="1" customWidth="1"/>
    <col min="4114" max="4116" width="11.42578125" bestFit="1" customWidth="1"/>
    <col min="4117" max="4119" width="12.140625" bestFit="1" customWidth="1"/>
    <col min="4120" max="4121" width="11.42578125" bestFit="1" customWidth="1"/>
    <col min="4122" max="4134" width="12.140625" bestFit="1" customWidth="1"/>
    <col min="4135" max="4135" width="11.42578125" bestFit="1" customWidth="1"/>
    <col min="4136" max="4157" width="12.140625" bestFit="1" customWidth="1"/>
    <col min="4353" max="4353" width="44" bestFit="1" customWidth="1"/>
    <col min="4354" max="4354" width="25.7109375" bestFit="1" customWidth="1"/>
    <col min="4355" max="4355" width="30.7109375" bestFit="1" customWidth="1"/>
    <col min="4356" max="4356" width="13.140625" bestFit="1" customWidth="1"/>
    <col min="4357" max="4369" width="12.140625" bestFit="1" customWidth="1"/>
    <col min="4370" max="4372" width="11.42578125" bestFit="1" customWidth="1"/>
    <col min="4373" max="4375" width="12.140625" bestFit="1" customWidth="1"/>
    <col min="4376" max="4377" width="11.42578125" bestFit="1" customWidth="1"/>
    <col min="4378" max="4390" width="12.140625" bestFit="1" customWidth="1"/>
    <col min="4391" max="4391" width="11.42578125" bestFit="1" customWidth="1"/>
    <col min="4392" max="4413" width="12.140625" bestFit="1" customWidth="1"/>
    <col min="4609" max="4609" width="44" bestFit="1" customWidth="1"/>
    <col min="4610" max="4610" width="25.7109375" bestFit="1" customWidth="1"/>
    <col min="4611" max="4611" width="30.7109375" bestFit="1" customWidth="1"/>
    <col min="4612" max="4612" width="13.140625" bestFit="1" customWidth="1"/>
    <col min="4613" max="4625" width="12.140625" bestFit="1" customWidth="1"/>
    <col min="4626" max="4628" width="11.42578125" bestFit="1" customWidth="1"/>
    <col min="4629" max="4631" width="12.140625" bestFit="1" customWidth="1"/>
    <col min="4632" max="4633" width="11.42578125" bestFit="1" customWidth="1"/>
    <col min="4634" max="4646" width="12.140625" bestFit="1" customWidth="1"/>
    <col min="4647" max="4647" width="11.42578125" bestFit="1" customWidth="1"/>
    <col min="4648" max="4669" width="12.140625" bestFit="1" customWidth="1"/>
    <col min="4865" max="4865" width="44" bestFit="1" customWidth="1"/>
    <col min="4866" max="4866" width="25.7109375" bestFit="1" customWidth="1"/>
    <col min="4867" max="4867" width="30.7109375" bestFit="1" customWidth="1"/>
    <col min="4868" max="4868" width="13.140625" bestFit="1" customWidth="1"/>
    <col min="4869" max="4881" width="12.140625" bestFit="1" customWidth="1"/>
    <col min="4882" max="4884" width="11.42578125" bestFit="1" customWidth="1"/>
    <col min="4885" max="4887" width="12.140625" bestFit="1" customWidth="1"/>
    <col min="4888" max="4889" width="11.42578125" bestFit="1" customWidth="1"/>
    <col min="4890" max="4902" width="12.140625" bestFit="1" customWidth="1"/>
    <col min="4903" max="4903" width="11.42578125" bestFit="1" customWidth="1"/>
    <col min="4904" max="4925" width="12.140625" bestFit="1" customWidth="1"/>
    <col min="5121" max="5121" width="44" bestFit="1" customWidth="1"/>
    <col min="5122" max="5122" width="25.7109375" bestFit="1" customWidth="1"/>
    <col min="5123" max="5123" width="30.7109375" bestFit="1" customWidth="1"/>
    <col min="5124" max="5124" width="13.140625" bestFit="1" customWidth="1"/>
    <col min="5125" max="5137" width="12.140625" bestFit="1" customWidth="1"/>
    <col min="5138" max="5140" width="11.42578125" bestFit="1" customWidth="1"/>
    <col min="5141" max="5143" width="12.140625" bestFit="1" customWidth="1"/>
    <col min="5144" max="5145" width="11.42578125" bestFit="1" customWidth="1"/>
    <col min="5146" max="5158" width="12.140625" bestFit="1" customWidth="1"/>
    <col min="5159" max="5159" width="11.42578125" bestFit="1" customWidth="1"/>
    <col min="5160" max="5181" width="12.140625" bestFit="1" customWidth="1"/>
    <col min="5377" max="5377" width="44" bestFit="1" customWidth="1"/>
    <col min="5378" max="5378" width="25.7109375" bestFit="1" customWidth="1"/>
    <col min="5379" max="5379" width="30.7109375" bestFit="1" customWidth="1"/>
    <col min="5380" max="5380" width="13.140625" bestFit="1" customWidth="1"/>
    <col min="5381" max="5393" width="12.140625" bestFit="1" customWidth="1"/>
    <col min="5394" max="5396" width="11.42578125" bestFit="1" customWidth="1"/>
    <col min="5397" max="5399" width="12.140625" bestFit="1" customWidth="1"/>
    <col min="5400" max="5401" width="11.42578125" bestFit="1" customWidth="1"/>
    <col min="5402" max="5414" width="12.140625" bestFit="1" customWidth="1"/>
    <col min="5415" max="5415" width="11.42578125" bestFit="1" customWidth="1"/>
    <col min="5416" max="5437" width="12.140625" bestFit="1" customWidth="1"/>
    <col min="5633" max="5633" width="44" bestFit="1" customWidth="1"/>
    <col min="5634" max="5634" width="25.7109375" bestFit="1" customWidth="1"/>
    <col min="5635" max="5635" width="30.7109375" bestFit="1" customWidth="1"/>
    <col min="5636" max="5636" width="13.140625" bestFit="1" customWidth="1"/>
    <col min="5637" max="5649" width="12.140625" bestFit="1" customWidth="1"/>
    <col min="5650" max="5652" width="11.42578125" bestFit="1" customWidth="1"/>
    <col min="5653" max="5655" width="12.140625" bestFit="1" customWidth="1"/>
    <col min="5656" max="5657" width="11.42578125" bestFit="1" customWidth="1"/>
    <col min="5658" max="5670" width="12.140625" bestFit="1" customWidth="1"/>
    <col min="5671" max="5671" width="11.42578125" bestFit="1" customWidth="1"/>
    <col min="5672" max="5693" width="12.140625" bestFit="1" customWidth="1"/>
    <col min="5889" max="5889" width="44" bestFit="1" customWidth="1"/>
    <col min="5890" max="5890" width="25.7109375" bestFit="1" customWidth="1"/>
    <col min="5891" max="5891" width="30.7109375" bestFit="1" customWidth="1"/>
    <col min="5892" max="5892" width="13.140625" bestFit="1" customWidth="1"/>
    <col min="5893" max="5905" width="12.140625" bestFit="1" customWidth="1"/>
    <col min="5906" max="5908" width="11.42578125" bestFit="1" customWidth="1"/>
    <col min="5909" max="5911" width="12.140625" bestFit="1" customWidth="1"/>
    <col min="5912" max="5913" width="11.42578125" bestFit="1" customWidth="1"/>
    <col min="5914" max="5926" width="12.140625" bestFit="1" customWidth="1"/>
    <col min="5927" max="5927" width="11.42578125" bestFit="1" customWidth="1"/>
    <col min="5928" max="5949" width="12.140625" bestFit="1" customWidth="1"/>
    <col min="6145" max="6145" width="44" bestFit="1" customWidth="1"/>
    <col min="6146" max="6146" width="25.7109375" bestFit="1" customWidth="1"/>
    <col min="6147" max="6147" width="30.7109375" bestFit="1" customWidth="1"/>
    <col min="6148" max="6148" width="13.140625" bestFit="1" customWidth="1"/>
    <col min="6149" max="6161" width="12.140625" bestFit="1" customWidth="1"/>
    <col min="6162" max="6164" width="11.42578125" bestFit="1" customWidth="1"/>
    <col min="6165" max="6167" width="12.140625" bestFit="1" customWidth="1"/>
    <col min="6168" max="6169" width="11.42578125" bestFit="1" customWidth="1"/>
    <col min="6170" max="6182" width="12.140625" bestFit="1" customWidth="1"/>
    <col min="6183" max="6183" width="11.42578125" bestFit="1" customWidth="1"/>
    <col min="6184" max="6205" width="12.140625" bestFit="1" customWidth="1"/>
    <col min="6401" max="6401" width="44" bestFit="1" customWidth="1"/>
    <col min="6402" max="6402" width="25.7109375" bestFit="1" customWidth="1"/>
    <col min="6403" max="6403" width="30.7109375" bestFit="1" customWidth="1"/>
    <col min="6404" max="6404" width="13.140625" bestFit="1" customWidth="1"/>
    <col min="6405" max="6417" width="12.140625" bestFit="1" customWidth="1"/>
    <col min="6418" max="6420" width="11.42578125" bestFit="1" customWidth="1"/>
    <col min="6421" max="6423" width="12.140625" bestFit="1" customWidth="1"/>
    <col min="6424" max="6425" width="11.42578125" bestFit="1" customWidth="1"/>
    <col min="6426" max="6438" width="12.140625" bestFit="1" customWidth="1"/>
    <col min="6439" max="6439" width="11.42578125" bestFit="1" customWidth="1"/>
    <col min="6440" max="6461" width="12.140625" bestFit="1" customWidth="1"/>
    <col min="6657" max="6657" width="44" bestFit="1" customWidth="1"/>
    <col min="6658" max="6658" width="25.7109375" bestFit="1" customWidth="1"/>
    <col min="6659" max="6659" width="30.7109375" bestFit="1" customWidth="1"/>
    <col min="6660" max="6660" width="13.140625" bestFit="1" customWidth="1"/>
    <col min="6661" max="6673" width="12.140625" bestFit="1" customWidth="1"/>
    <col min="6674" max="6676" width="11.42578125" bestFit="1" customWidth="1"/>
    <col min="6677" max="6679" width="12.140625" bestFit="1" customWidth="1"/>
    <col min="6680" max="6681" width="11.42578125" bestFit="1" customWidth="1"/>
    <col min="6682" max="6694" width="12.140625" bestFit="1" customWidth="1"/>
    <col min="6695" max="6695" width="11.42578125" bestFit="1" customWidth="1"/>
    <col min="6696" max="6717" width="12.140625" bestFit="1" customWidth="1"/>
    <col min="6913" max="6913" width="44" bestFit="1" customWidth="1"/>
    <col min="6914" max="6914" width="25.7109375" bestFit="1" customWidth="1"/>
    <col min="6915" max="6915" width="30.7109375" bestFit="1" customWidth="1"/>
    <col min="6916" max="6916" width="13.140625" bestFit="1" customWidth="1"/>
    <col min="6917" max="6929" width="12.140625" bestFit="1" customWidth="1"/>
    <col min="6930" max="6932" width="11.42578125" bestFit="1" customWidth="1"/>
    <col min="6933" max="6935" width="12.140625" bestFit="1" customWidth="1"/>
    <col min="6936" max="6937" width="11.42578125" bestFit="1" customWidth="1"/>
    <col min="6938" max="6950" width="12.140625" bestFit="1" customWidth="1"/>
    <col min="6951" max="6951" width="11.42578125" bestFit="1" customWidth="1"/>
    <col min="6952" max="6973" width="12.140625" bestFit="1" customWidth="1"/>
    <col min="7169" max="7169" width="44" bestFit="1" customWidth="1"/>
    <col min="7170" max="7170" width="25.7109375" bestFit="1" customWidth="1"/>
    <col min="7171" max="7171" width="30.7109375" bestFit="1" customWidth="1"/>
    <col min="7172" max="7172" width="13.140625" bestFit="1" customWidth="1"/>
    <col min="7173" max="7185" width="12.140625" bestFit="1" customWidth="1"/>
    <col min="7186" max="7188" width="11.42578125" bestFit="1" customWidth="1"/>
    <col min="7189" max="7191" width="12.140625" bestFit="1" customWidth="1"/>
    <col min="7192" max="7193" width="11.42578125" bestFit="1" customWidth="1"/>
    <col min="7194" max="7206" width="12.140625" bestFit="1" customWidth="1"/>
    <col min="7207" max="7207" width="11.42578125" bestFit="1" customWidth="1"/>
    <col min="7208" max="7229" width="12.140625" bestFit="1" customWidth="1"/>
    <col min="7425" max="7425" width="44" bestFit="1" customWidth="1"/>
    <col min="7426" max="7426" width="25.7109375" bestFit="1" customWidth="1"/>
    <col min="7427" max="7427" width="30.7109375" bestFit="1" customWidth="1"/>
    <col min="7428" max="7428" width="13.140625" bestFit="1" customWidth="1"/>
    <col min="7429" max="7441" width="12.140625" bestFit="1" customWidth="1"/>
    <col min="7442" max="7444" width="11.42578125" bestFit="1" customWidth="1"/>
    <col min="7445" max="7447" width="12.140625" bestFit="1" customWidth="1"/>
    <col min="7448" max="7449" width="11.42578125" bestFit="1" customWidth="1"/>
    <col min="7450" max="7462" width="12.140625" bestFit="1" customWidth="1"/>
    <col min="7463" max="7463" width="11.42578125" bestFit="1" customWidth="1"/>
    <col min="7464" max="7485" width="12.140625" bestFit="1" customWidth="1"/>
    <col min="7681" max="7681" width="44" bestFit="1" customWidth="1"/>
    <col min="7682" max="7682" width="25.7109375" bestFit="1" customWidth="1"/>
    <col min="7683" max="7683" width="30.7109375" bestFit="1" customWidth="1"/>
    <col min="7684" max="7684" width="13.140625" bestFit="1" customWidth="1"/>
    <col min="7685" max="7697" width="12.140625" bestFit="1" customWidth="1"/>
    <col min="7698" max="7700" width="11.42578125" bestFit="1" customWidth="1"/>
    <col min="7701" max="7703" width="12.140625" bestFit="1" customWidth="1"/>
    <col min="7704" max="7705" width="11.42578125" bestFit="1" customWidth="1"/>
    <col min="7706" max="7718" width="12.140625" bestFit="1" customWidth="1"/>
    <col min="7719" max="7719" width="11.42578125" bestFit="1" customWidth="1"/>
    <col min="7720" max="7741" width="12.140625" bestFit="1" customWidth="1"/>
    <col min="7937" max="7937" width="44" bestFit="1" customWidth="1"/>
    <col min="7938" max="7938" width="25.7109375" bestFit="1" customWidth="1"/>
    <col min="7939" max="7939" width="30.7109375" bestFit="1" customWidth="1"/>
    <col min="7940" max="7940" width="13.140625" bestFit="1" customWidth="1"/>
    <col min="7941" max="7953" width="12.140625" bestFit="1" customWidth="1"/>
    <col min="7954" max="7956" width="11.42578125" bestFit="1" customWidth="1"/>
    <col min="7957" max="7959" width="12.140625" bestFit="1" customWidth="1"/>
    <col min="7960" max="7961" width="11.42578125" bestFit="1" customWidth="1"/>
    <col min="7962" max="7974" width="12.140625" bestFit="1" customWidth="1"/>
    <col min="7975" max="7975" width="11.42578125" bestFit="1" customWidth="1"/>
    <col min="7976" max="7997" width="12.140625" bestFit="1" customWidth="1"/>
    <col min="8193" max="8193" width="44" bestFit="1" customWidth="1"/>
    <col min="8194" max="8194" width="25.7109375" bestFit="1" customWidth="1"/>
    <col min="8195" max="8195" width="30.7109375" bestFit="1" customWidth="1"/>
    <col min="8196" max="8196" width="13.140625" bestFit="1" customWidth="1"/>
    <col min="8197" max="8209" width="12.140625" bestFit="1" customWidth="1"/>
    <col min="8210" max="8212" width="11.42578125" bestFit="1" customWidth="1"/>
    <col min="8213" max="8215" width="12.140625" bestFit="1" customWidth="1"/>
    <col min="8216" max="8217" width="11.42578125" bestFit="1" customWidth="1"/>
    <col min="8218" max="8230" width="12.140625" bestFit="1" customWidth="1"/>
    <col min="8231" max="8231" width="11.42578125" bestFit="1" customWidth="1"/>
    <col min="8232" max="8253" width="12.140625" bestFit="1" customWidth="1"/>
    <col min="8449" max="8449" width="44" bestFit="1" customWidth="1"/>
    <col min="8450" max="8450" width="25.7109375" bestFit="1" customWidth="1"/>
    <col min="8451" max="8451" width="30.7109375" bestFit="1" customWidth="1"/>
    <col min="8452" max="8452" width="13.140625" bestFit="1" customWidth="1"/>
    <col min="8453" max="8465" width="12.140625" bestFit="1" customWidth="1"/>
    <col min="8466" max="8468" width="11.42578125" bestFit="1" customWidth="1"/>
    <col min="8469" max="8471" width="12.140625" bestFit="1" customWidth="1"/>
    <col min="8472" max="8473" width="11.42578125" bestFit="1" customWidth="1"/>
    <col min="8474" max="8486" width="12.140625" bestFit="1" customWidth="1"/>
    <col min="8487" max="8487" width="11.42578125" bestFit="1" customWidth="1"/>
    <col min="8488" max="8509" width="12.140625" bestFit="1" customWidth="1"/>
    <col min="8705" max="8705" width="44" bestFit="1" customWidth="1"/>
    <col min="8706" max="8706" width="25.7109375" bestFit="1" customWidth="1"/>
    <col min="8707" max="8707" width="30.7109375" bestFit="1" customWidth="1"/>
    <col min="8708" max="8708" width="13.140625" bestFit="1" customWidth="1"/>
    <col min="8709" max="8721" width="12.140625" bestFit="1" customWidth="1"/>
    <col min="8722" max="8724" width="11.42578125" bestFit="1" customWidth="1"/>
    <col min="8725" max="8727" width="12.140625" bestFit="1" customWidth="1"/>
    <col min="8728" max="8729" width="11.42578125" bestFit="1" customWidth="1"/>
    <col min="8730" max="8742" width="12.140625" bestFit="1" customWidth="1"/>
    <col min="8743" max="8743" width="11.42578125" bestFit="1" customWidth="1"/>
    <col min="8744" max="8765" width="12.140625" bestFit="1" customWidth="1"/>
    <col min="8961" max="8961" width="44" bestFit="1" customWidth="1"/>
    <col min="8962" max="8962" width="25.7109375" bestFit="1" customWidth="1"/>
    <col min="8963" max="8963" width="30.7109375" bestFit="1" customWidth="1"/>
    <col min="8964" max="8964" width="13.140625" bestFit="1" customWidth="1"/>
    <col min="8965" max="8977" width="12.140625" bestFit="1" customWidth="1"/>
    <col min="8978" max="8980" width="11.42578125" bestFit="1" customWidth="1"/>
    <col min="8981" max="8983" width="12.140625" bestFit="1" customWidth="1"/>
    <col min="8984" max="8985" width="11.42578125" bestFit="1" customWidth="1"/>
    <col min="8986" max="8998" width="12.140625" bestFit="1" customWidth="1"/>
    <col min="8999" max="8999" width="11.42578125" bestFit="1" customWidth="1"/>
    <col min="9000" max="9021" width="12.140625" bestFit="1" customWidth="1"/>
    <col min="9217" max="9217" width="44" bestFit="1" customWidth="1"/>
    <col min="9218" max="9218" width="25.7109375" bestFit="1" customWidth="1"/>
    <col min="9219" max="9219" width="30.7109375" bestFit="1" customWidth="1"/>
    <col min="9220" max="9220" width="13.140625" bestFit="1" customWidth="1"/>
    <col min="9221" max="9233" width="12.140625" bestFit="1" customWidth="1"/>
    <col min="9234" max="9236" width="11.42578125" bestFit="1" customWidth="1"/>
    <col min="9237" max="9239" width="12.140625" bestFit="1" customWidth="1"/>
    <col min="9240" max="9241" width="11.42578125" bestFit="1" customWidth="1"/>
    <col min="9242" max="9254" width="12.140625" bestFit="1" customWidth="1"/>
    <col min="9255" max="9255" width="11.42578125" bestFit="1" customWidth="1"/>
    <col min="9256" max="9277" width="12.140625" bestFit="1" customWidth="1"/>
    <col min="9473" max="9473" width="44" bestFit="1" customWidth="1"/>
    <col min="9474" max="9474" width="25.7109375" bestFit="1" customWidth="1"/>
    <col min="9475" max="9475" width="30.7109375" bestFit="1" customWidth="1"/>
    <col min="9476" max="9476" width="13.140625" bestFit="1" customWidth="1"/>
    <col min="9477" max="9489" width="12.140625" bestFit="1" customWidth="1"/>
    <col min="9490" max="9492" width="11.42578125" bestFit="1" customWidth="1"/>
    <col min="9493" max="9495" width="12.140625" bestFit="1" customWidth="1"/>
    <col min="9496" max="9497" width="11.42578125" bestFit="1" customWidth="1"/>
    <col min="9498" max="9510" width="12.140625" bestFit="1" customWidth="1"/>
    <col min="9511" max="9511" width="11.42578125" bestFit="1" customWidth="1"/>
    <col min="9512" max="9533" width="12.140625" bestFit="1" customWidth="1"/>
    <col min="9729" max="9729" width="44" bestFit="1" customWidth="1"/>
    <col min="9730" max="9730" width="25.7109375" bestFit="1" customWidth="1"/>
    <col min="9731" max="9731" width="30.7109375" bestFit="1" customWidth="1"/>
    <col min="9732" max="9732" width="13.140625" bestFit="1" customWidth="1"/>
    <col min="9733" max="9745" width="12.140625" bestFit="1" customWidth="1"/>
    <col min="9746" max="9748" width="11.42578125" bestFit="1" customWidth="1"/>
    <col min="9749" max="9751" width="12.140625" bestFit="1" customWidth="1"/>
    <col min="9752" max="9753" width="11.42578125" bestFit="1" customWidth="1"/>
    <col min="9754" max="9766" width="12.140625" bestFit="1" customWidth="1"/>
    <col min="9767" max="9767" width="11.42578125" bestFit="1" customWidth="1"/>
    <col min="9768" max="9789" width="12.140625" bestFit="1" customWidth="1"/>
    <col min="9985" max="9985" width="44" bestFit="1" customWidth="1"/>
    <col min="9986" max="9986" width="25.7109375" bestFit="1" customWidth="1"/>
    <col min="9987" max="9987" width="30.7109375" bestFit="1" customWidth="1"/>
    <col min="9988" max="9988" width="13.140625" bestFit="1" customWidth="1"/>
    <col min="9989" max="10001" width="12.140625" bestFit="1" customWidth="1"/>
    <col min="10002" max="10004" width="11.42578125" bestFit="1" customWidth="1"/>
    <col min="10005" max="10007" width="12.140625" bestFit="1" customWidth="1"/>
    <col min="10008" max="10009" width="11.42578125" bestFit="1" customWidth="1"/>
    <col min="10010" max="10022" width="12.140625" bestFit="1" customWidth="1"/>
    <col min="10023" max="10023" width="11.42578125" bestFit="1" customWidth="1"/>
    <col min="10024" max="10045" width="12.140625" bestFit="1" customWidth="1"/>
    <col min="10241" max="10241" width="44" bestFit="1" customWidth="1"/>
    <col min="10242" max="10242" width="25.7109375" bestFit="1" customWidth="1"/>
    <col min="10243" max="10243" width="30.7109375" bestFit="1" customWidth="1"/>
    <col min="10244" max="10244" width="13.140625" bestFit="1" customWidth="1"/>
    <col min="10245" max="10257" width="12.140625" bestFit="1" customWidth="1"/>
    <col min="10258" max="10260" width="11.42578125" bestFit="1" customWidth="1"/>
    <col min="10261" max="10263" width="12.140625" bestFit="1" customWidth="1"/>
    <col min="10264" max="10265" width="11.42578125" bestFit="1" customWidth="1"/>
    <col min="10266" max="10278" width="12.140625" bestFit="1" customWidth="1"/>
    <col min="10279" max="10279" width="11.42578125" bestFit="1" customWidth="1"/>
    <col min="10280" max="10301" width="12.140625" bestFit="1" customWidth="1"/>
    <col min="10497" max="10497" width="44" bestFit="1" customWidth="1"/>
    <col min="10498" max="10498" width="25.7109375" bestFit="1" customWidth="1"/>
    <col min="10499" max="10499" width="30.7109375" bestFit="1" customWidth="1"/>
    <col min="10500" max="10500" width="13.140625" bestFit="1" customWidth="1"/>
    <col min="10501" max="10513" width="12.140625" bestFit="1" customWidth="1"/>
    <col min="10514" max="10516" width="11.42578125" bestFit="1" customWidth="1"/>
    <col min="10517" max="10519" width="12.140625" bestFit="1" customWidth="1"/>
    <col min="10520" max="10521" width="11.42578125" bestFit="1" customWidth="1"/>
    <col min="10522" max="10534" width="12.140625" bestFit="1" customWidth="1"/>
    <col min="10535" max="10535" width="11.42578125" bestFit="1" customWidth="1"/>
    <col min="10536" max="10557" width="12.140625" bestFit="1" customWidth="1"/>
    <col min="10753" max="10753" width="44" bestFit="1" customWidth="1"/>
    <col min="10754" max="10754" width="25.7109375" bestFit="1" customWidth="1"/>
    <col min="10755" max="10755" width="30.7109375" bestFit="1" customWidth="1"/>
    <col min="10756" max="10756" width="13.140625" bestFit="1" customWidth="1"/>
    <col min="10757" max="10769" width="12.140625" bestFit="1" customWidth="1"/>
    <col min="10770" max="10772" width="11.42578125" bestFit="1" customWidth="1"/>
    <col min="10773" max="10775" width="12.140625" bestFit="1" customWidth="1"/>
    <col min="10776" max="10777" width="11.42578125" bestFit="1" customWidth="1"/>
    <col min="10778" max="10790" width="12.140625" bestFit="1" customWidth="1"/>
    <col min="10791" max="10791" width="11.42578125" bestFit="1" customWidth="1"/>
    <col min="10792" max="10813" width="12.140625" bestFit="1" customWidth="1"/>
    <col min="11009" max="11009" width="44" bestFit="1" customWidth="1"/>
    <col min="11010" max="11010" width="25.7109375" bestFit="1" customWidth="1"/>
    <col min="11011" max="11011" width="30.7109375" bestFit="1" customWidth="1"/>
    <col min="11012" max="11012" width="13.140625" bestFit="1" customWidth="1"/>
    <col min="11013" max="11025" width="12.140625" bestFit="1" customWidth="1"/>
    <col min="11026" max="11028" width="11.42578125" bestFit="1" customWidth="1"/>
    <col min="11029" max="11031" width="12.140625" bestFit="1" customWidth="1"/>
    <col min="11032" max="11033" width="11.42578125" bestFit="1" customWidth="1"/>
    <col min="11034" max="11046" width="12.140625" bestFit="1" customWidth="1"/>
    <col min="11047" max="11047" width="11.42578125" bestFit="1" customWidth="1"/>
    <col min="11048" max="11069" width="12.140625" bestFit="1" customWidth="1"/>
    <col min="11265" max="11265" width="44" bestFit="1" customWidth="1"/>
    <col min="11266" max="11266" width="25.7109375" bestFit="1" customWidth="1"/>
    <col min="11267" max="11267" width="30.7109375" bestFit="1" customWidth="1"/>
    <col min="11268" max="11268" width="13.140625" bestFit="1" customWidth="1"/>
    <col min="11269" max="11281" width="12.140625" bestFit="1" customWidth="1"/>
    <col min="11282" max="11284" width="11.42578125" bestFit="1" customWidth="1"/>
    <col min="11285" max="11287" width="12.140625" bestFit="1" customWidth="1"/>
    <col min="11288" max="11289" width="11.42578125" bestFit="1" customWidth="1"/>
    <col min="11290" max="11302" width="12.140625" bestFit="1" customWidth="1"/>
    <col min="11303" max="11303" width="11.42578125" bestFit="1" customWidth="1"/>
    <col min="11304" max="11325" width="12.140625" bestFit="1" customWidth="1"/>
    <col min="11521" max="11521" width="44" bestFit="1" customWidth="1"/>
    <col min="11522" max="11522" width="25.7109375" bestFit="1" customWidth="1"/>
    <col min="11523" max="11523" width="30.7109375" bestFit="1" customWidth="1"/>
    <col min="11524" max="11524" width="13.140625" bestFit="1" customWidth="1"/>
    <col min="11525" max="11537" width="12.140625" bestFit="1" customWidth="1"/>
    <col min="11538" max="11540" width="11.42578125" bestFit="1" customWidth="1"/>
    <col min="11541" max="11543" width="12.140625" bestFit="1" customWidth="1"/>
    <col min="11544" max="11545" width="11.42578125" bestFit="1" customWidth="1"/>
    <col min="11546" max="11558" width="12.140625" bestFit="1" customWidth="1"/>
    <col min="11559" max="11559" width="11.42578125" bestFit="1" customWidth="1"/>
    <col min="11560" max="11581" width="12.140625" bestFit="1" customWidth="1"/>
    <col min="11777" max="11777" width="44" bestFit="1" customWidth="1"/>
    <col min="11778" max="11778" width="25.7109375" bestFit="1" customWidth="1"/>
    <col min="11779" max="11779" width="30.7109375" bestFit="1" customWidth="1"/>
    <col min="11780" max="11780" width="13.140625" bestFit="1" customWidth="1"/>
    <col min="11781" max="11793" width="12.140625" bestFit="1" customWidth="1"/>
    <col min="11794" max="11796" width="11.42578125" bestFit="1" customWidth="1"/>
    <col min="11797" max="11799" width="12.140625" bestFit="1" customWidth="1"/>
    <col min="11800" max="11801" width="11.42578125" bestFit="1" customWidth="1"/>
    <col min="11802" max="11814" width="12.140625" bestFit="1" customWidth="1"/>
    <col min="11815" max="11815" width="11.42578125" bestFit="1" customWidth="1"/>
    <col min="11816" max="11837" width="12.140625" bestFit="1" customWidth="1"/>
    <col min="12033" max="12033" width="44" bestFit="1" customWidth="1"/>
    <col min="12034" max="12034" width="25.7109375" bestFit="1" customWidth="1"/>
    <col min="12035" max="12035" width="30.7109375" bestFit="1" customWidth="1"/>
    <col min="12036" max="12036" width="13.140625" bestFit="1" customWidth="1"/>
    <col min="12037" max="12049" width="12.140625" bestFit="1" customWidth="1"/>
    <col min="12050" max="12052" width="11.42578125" bestFit="1" customWidth="1"/>
    <col min="12053" max="12055" width="12.140625" bestFit="1" customWidth="1"/>
    <col min="12056" max="12057" width="11.42578125" bestFit="1" customWidth="1"/>
    <col min="12058" max="12070" width="12.140625" bestFit="1" customWidth="1"/>
    <col min="12071" max="12071" width="11.42578125" bestFit="1" customWidth="1"/>
    <col min="12072" max="12093" width="12.140625" bestFit="1" customWidth="1"/>
    <col min="12289" max="12289" width="44" bestFit="1" customWidth="1"/>
    <col min="12290" max="12290" width="25.7109375" bestFit="1" customWidth="1"/>
    <col min="12291" max="12291" width="30.7109375" bestFit="1" customWidth="1"/>
    <col min="12292" max="12292" width="13.140625" bestFit="1" customWidth="1"/>
    <col min="12293" max="12305" width="12.140625" bestFit="1" customWidth="1"/>
    <col min="12306" max="12308" width="11.42578125" bestFit="1" customWidth="1"/>
    <col min="12309" max="12311" width="12.140625" bestFit="1" customWidth="1"/>
    <col min="12312" max="12313" width="11.42578125" bestFit="1" customWidth="1"/>
    <col min="12314" max="12326" width="12.140625" bestFit="1" customWidth="1"/>
    <col min="12327" max="12327" width="11.42578125" bestFit="1" customWidth="1"/>
    <col min="12328" max="12349" width="12.140625" bestFit="1" customWidth="1"/>
    <col min="12545" max="12545" width="44" bestFit="1" customWidth="1"/>
    <col min="12546" max="12546" width="25.7109375" bestFit="1" customWidth="1"/>
    <col min="12547" max="12547" width="30.7109375" bestFit="1" customWidth="1"/>
    <col min="12548" max="12548" width="13.140625" bestFit="1" customWidth="1"/>
    <col min="12549" max="12561" width="12.140625" bestFit="1" customWidth="1"/>
    <col min="12562" max="12564" width="11.42578125" bestFit="1" customWidth="1"/>
    <col min="12565" max="12567" width="12.140625" bestFit="1" customWidth="1"/>
    <col min="12568" max="12569" width="11.42578125" bestFit="1" customWidth="1"/>
    <col min="12570" max="12582" width="12.140625" bestFit="1" customWidth="1"/>
    <col min="12583" max="12583" width="11.42578125" bestFit="1" customWidth="1"/>
    <col min="12584" max="12605" width="12.140625" bestFit="1" customWidth="1"/>
    <col min="12801" max="12801" width="44" bestFit="1" customWidth="1"/>
    <col min="12802" max="12802" width="25.7109375" bestFit="1" customWidth="1"/>
    <col min="12803" max="12803" width="30.7109375" bestFit="1" customWidth="1"/>
    <col min="12804" max="12804" width="13.140625" bestFit="1" customWidth="1"/>
    <col min="12805" max="12817" width="12.140625" bestFit="1" customWidth="1"/>
    <col min="12818" max="12820" width="11.42578125" bestFit="1" customWidth="1"/>
    <col min="12821" max="12823" width="12.140625" bestFit="1" customWidth="1"/>
    <col min="12824" max="12825" width="11.42578125" bestFit="1" customWidth="1"/>
    <col min="12826" max="12838" width="12.140625" bestFit="1" customWidth="1"/>
    <col min="12839" max="12839" width="11.42578125" bestFit="1" customWidth="1"/>
    <col min="12840" max="12861" width="12.140625" bestFit="1" customWidth="1"/>
    <col min="13057" max="13057" width="44" bestFit="1" customWidth="1"/>
    <col min="13058" max="13058" width="25.7109375" bestFit="1" customWidth="1"/>
    <col min="13059" max="13059" width="30.7109375" bestFit="1" customWidth="1"/>
    <col min="13060" max="13060" width="13.140625" bestFit="1" customWidth="1"/>
    <col min="13061" max="13073" width="12.140625" bestFit="1" customWidth="1"/>
    <col min="13074" max="13076" width="11.42578125" bestFit="1" customWidth="1"/>
    <col min="13077" max="13079" width="12.140625" bestFit="1" customWidth="1"/>
    <col min="13080" max="13081" width="11.42578125" bestFit="1" customWidth="1"/>
    <col min="13082" max="13094" width="12.140625" bestFit="1" customWidth="1"/>
    <col min="13095" max="13095" width="11.42578125" bestFit="1" customWidth="1"/>
    <col min="13096" max="13117" width="12.140625" bestFit="1" customWidth="1"/>
    <col min="13313" max="13313" width="44" bestFit="1" customWidth="1"/>
    <col min="13314" max="13314" width="25.7109375" bestFit="1" customWidth="1"/>
    <col min="13315" max="13315" width="30.7109375" bestFit="1" customWidth="1"/>
    <col min="13316" max="13316" width="13.140625" bestFit="1" customWidth="1"/>
    <col min="13317" max="13329" width="12.140625" bestFit="1" customWidth="1"/>
    <col min="13330" max="13332" width="11.42578125" bestFit="1" customWidth="1"/>
    <col min="13333" max="13335" width="12.140625" bestFit="1" customWidth="1"/>
    <col min="13336" max="13337" width="11.42578125" bestFit="1" customWidth="1"/>
    <col min="13338" max="13350" width="12.140625" bestFit="1" customWidth="1"/>
    <col min="13351" max="13351" width="11.42578125" bestFit="1" customWidth="1"/>
    <col min="13352" max="13373" width="12.140625" bestFit="1" customWidth="1"/>
    <col min="13569" max="13569" width="44" bestFit="1" customWidth="1"/>
    <col min="13570" max="13570" width="25.7109375" bestFit="1" customWidth="1"/>
    <col min="13571" max="13571" width="30.7109375" bestFit="1" customWidth="1"/>
    <col min="13572" max="13572" width="13.140625" bestFit="1" customWidth="1"/>
    <col min="13573" max="13585" width="12.140625" bestFit="1" customWidth="1"/>
    <col min="13586" max="13588" width="11.42578125" bestFit="1" customWidth="1"/>
    <col min="13589" max="13591" width="12.140625" bestFit="1" customWidth="1"/>
    <col min="13592" max="13593" width="11.42578125" bestFit="1" customWidth="1"/>
    <col min="13594" max="13606" width="12.140625" bestFit="1" customWidth="1"/>
    <col min="13607" max="13607" width="11.42578125" bestFit="1" customWidth="1"/>
    <col min="13608" max="13629" width="12.140625" bestFit="1" customWidth="1"/>
    <col min="13825" max="13825" width="44" bestFit="1" customWidth="1"/>
    <col min="13826" max="13826" width="25.7109375" bestFit="1" customWidth="1"/>
    <col min="13827" max="13827" width="30.7109375" bestFit="1" customWidth="1"/>
    <col min="13828" max="13828" width="13.140625" bestFit="1" customWidth="1"/>
    <col min="13829" max="13841" width="12.140625" bestFit="1" customWidth="1"/>
    <col min="13842" max="13844" width="11.42578125" bestFit="1" customWidth="1"/>
    <col min="13845" max="13847" width="12.140625" bestFit="1" customWidth="1"/>
    <col min="13848" max="13849" width="11.42578125" bestFit="1" customWidth="1"/>
    <col min="13850" max="13862" width="12.140625" bestFit="1" customWidth="1"/>
    <col min="13863" max="13863" width="11.42578125" bestFit="1" customWidth="1"/>
    <col min="13864" max="13885" width="12.140625" bestFit="1" customWidth="1"/>
    <col min="14081" max="14081" width="44" bestFit="1" customWidth="1"/>
    <col min="14082" max="14082" width="25.7109375" bestFit="1" customWidth="1"/>
    <col min="14083" max="14083" width="30.7109375" bestFit="1" customWidth="1"/>
    <col min="14084" max="14084" width="13.140625" bestFit="1" customWidth="1"/>
    <col min="14085" max="14097" width="12.140625" bestFit="1" customWidth="1"/>
    <col min="14098" max="14100" width="11.42578125" bestFit="1" customWidth="1"/>
    <col min="14101" max="14103" width="12.140625" bestFit="1" customWidth="1"/>
    <col min="14104" max="14105" width="11.42578125" bestFit="1" customWidth="1"/>
    <col min="14106" max="14118" width="12.140625" bestFit="1" customWidth="1"/>
    <col min="14119" max="14119" width="11.42578125" bestFit="1" customWidth="1"/>
    <col min="14120" max="14141" width="12.140625" bestFit="1" customWidth="1"/>
    <col min="14337" max="14337" width="44" bestFit="1" customWidth="1"/>
    <col min="14338" max="14338" width="25.7109375" bestFit="1" customWidth="1"/>
    <col min="14339" max="14339" width="30.7109375" bestFit="1" customWidth="1"/>
    <col min="14340" max="14340" width="13.140625" bestFit="1" customWidth="1"/>
    <col min="14341" max="14353" width="12.140625" bestFit="1" customWidth="1"/>
    <col min="14354" max="14356" width="11.42578125" bestFit="1" customWidth="1"/>
    <col min="14357" max="14359" width="12.140625" bestFit="1" customWidth="1"/>
    <col min="14360" max="14361" width="11.42578125" bestFit="1" customWidth="1"/>
    <col min="14362" max="14374" width="12.140625" bestFit="1" customWidth="1"/>
    <col min="14375" max="14375" width="11.42578125" bestFit="1" customWidth="1"/>
    <col min="14376" max="14397" width="12.140625" bestFit="1" customWidth="1"/>
    <col min="14593" max="14593" width="44" bestFit="1" customWidth="1"/>
    <col min="14594" max="14594" width="25.7109375" bestFit="1" customWidth="1"/>
    <col min="14595" max="14595" width="30.7109375" bestFit="1" customWidth="1"/>
    <col min="14596" max="14596" width="13.140625" bestFit="1" customWidth="1"/>
    <col min="14597" max="14609" width="12.140625" bestFit="1" customWidth="1"/>
    <col min="14610" max="14612" width="11.42578125" bestFit="1" customWidth="1"/>
    <col min="14613" max="14615" width="12.140625" bestFit="1" customWidth="1"/>
    <col min="14616" max="14617" width="11.42578125" bestFit="1" customWidth="1"/>
    <col min="14618" max="14630" width="12.140625" bestFit="1" customWidth="1"/>
    <col min="14631" max="14631" width="11.42578125" bestFit="1" customWidth="1"/>
    <col min="14632" max="14653" width="12.140625" bestFit="1" customWidth="1"/>
    <col min="14849" max="14849" width="44" bestFit="1" customWidth="1"/>
    <col min="14850" max="14850" width="25.7109375" bestFit="1" customWidth="1"/>
    <col min="14851" max="14851" width="30.7109375" bestFit="1" customWidth="1"/>
    <col min="14852" max="14852" width="13.140625" bestFit="1" customWidth="1"/>
    <col min="14853" max="14865" width="12.140625" bestFit="1" customWidth="1"/>
    <col min="14866" max="14868" width="11.42578125" bestFit="1" customWidth="1"/>
    <col min="14869" max="14871" width="12.140625" bestFit="1" customWidth="1"/>
    <col min="14872" max="14873" width="11.42578125" bestFit="1" customWidth="1"/>
    <col min="14874" max="14886" width="12.140625" bestFit="1" customWidth="1"/>
    <col min="14887" max="14887" width="11.42578125" bestFit="1" customWidth="1"/>
    <col min="14888" max="14909" width="12.140625" bestFit="1" customWidth="1"/>
    <col min="15105" max="15105" width="44" bestFit="1" customWidth="1"/>
    <col min="15106" max="15106" width="25.7109375" bestFit="1" customWidth="1"/>
    <col min="15107" max="15107" width="30.7109375" bestFit="1" customWidth="1"/>
    <col min="15108" max="15108" width="13.140625" bestFit="1" customWidth="1"/>
    <col min="15109" max="15121" width="12.140625" bestFit="1" customWidth="1"/>
    <col min="15122" max="15124" width="11.42578125" bestFit="1" customWidth="1"/>
    <col min="15125" max="15127" width="12.140625" bestFit="1" customWidth="1"/>
    <col min="15128" max="15129" width="11.42578125" bestFit="1" customWidth="1"/>
    <col min="15130" max="15142" width="12.140625" bestFit="1" customWidth="1"/>
    <col min="15143" max="15143" width="11.42578125" bestFit="1" customWidth="1"/>
    <col min="15144" max="15165" width="12.140625" bestFit="1" customWidth="1"/>
    <col min="15361" max="15361" width="44" bestFit="1" customWidth="1"/>
    <col min="15362" max="15362" width="25.7109375" bestFit="1" customWidth="1"/>
    <col min="15363" max="15363" width="30.7109375" bestFit="1" customWidth="1"/>
    <col min="15364" max="15364" width="13.140625" bestFit="1" customWidth="1"/>
    <col min="15365" max="15377" width="12.140625" bestFit="1" customWidth="1"/>
    <col min="15378" max="15380" width="11.42578125" bestFit="1" customWidth="1"/>
    <col min="15381" max="15383" width="12.140625" bestFit="1" customWidth="1"/>
    <col min="15384" max="15385" width="11.42578125" bestFit="1" customWidth="1"/>
    <col min="15386" max="15398" width="12.140625" bestFit="1" customWidth="1"/>
    <col min="15399" max="15399" width="11.42578125" bestFit="1" customWidth="1"/>
    <col min="15400" max="15421" width="12.140625" bestFit="1" customWidth="1"/>
    <col min="15617" max="15617" width="44" bestFit="1" customWidth="1"/>
    <col min="15618" max="15618" width="25.7109375" bestFit="1" customWidth="1"/>
    <col min="15619" max="15619" width="30.7109375" bestFit="1" customWidth="1"/>
    <col min="15620" max="15620" width="13.140625" bestFit="1" customWidth="1"/>
    <col min="15621" max="15633" width="12.140625" bestFit="1" customWidth="1"/>
    <col min="15634" max="15636" width="11.42578125" bestFit="1" customWidth="1"/>
    <col min="15637" max="15639" width="12.140625" bestFit="1" customWidth="1"/>
    <col min="15640" max="15641" width="11.42578125" bestFit="1" customWidth="1"/>
    <col min="15642" max="15654" width="12.140625" bestFit="1" customWidth="1"/>
    <col min="15655" max="15655" width="11.42578125" bestFit="1" customWidth="1"/>
    <col min="15656" max="15677" width="12.140625" bestFit="1" customWidth="1"/>
    <col min="15873" max="15873" width="44" bestFit="1" customWidth="1"/>
    <col min="15874" max="15874" width="25.7109375" bestFit="1" customWidth="1"/>
    <col min="15875" max="15875" width="30.7109375" bestFit="1" customWidth="1"/>
    <col min="15876" max="15876" width="13.140625" bestFit="1" customWidth="1"/>
    <col min="15877" max="15889" width="12.140625" bestFit="1" customWidth="1"/>
    <col min="15890" max="15892" width="11.42578125" bestFit="1" customWidth="1"/>
    <col min="15893" max="15895" width="12.140625" bestFit="1" customWidth="1"/>
    <col min="15896" max="15897" width="11.42578125" bestFit="1" customWidth="1"/>
    <col min="15898" max="15910" width="12.140625" bestFit="1" customWidth="1"/>
    <col min="15911" max="15911" width="11.42578125" bestFit="1" customWidth="1"/>
    <col min="15912" max="15933" width="12.140625" bestFit="1" customWidth="1"/>
    <col min="16129" max="16129" width="44" bestFit="1" customWidth="1"/>
    <col min="16130" max="16130" width="25.7109375" bestFit="1" customWidth="1"/>
    <col min="16131" max="16131" width="30.7109375" bestFit="1" customWidth="1"/>
    <col min="16132" max="16132" width="13.140625" bestFit="1" customWidth="1"/>
    <col min="16133" max="16145" width="12.140625" bestFit="1" customWidth="1"/>
    <col min="16146" max="16148" width="11.42578125" bestFit="1" customWidth="1"/>
    <col min="16149" max="16151" width="12.140625" bestFit="1" customWidth="1"/>
    <col min="16152" max="16153" width="11.42578125" bestFit="1" customWidth="1"/>
    <col min="16154" max="16166" width="12.140625" bestFit="1" customWidth="1"/>
    <col min="16167" max="16167" width="11.42578125" bestFit="1" customWidth="1"/>
    <col min="16168" max="16189" width="12.140625" bestFit="1" customWidth="1"/>
  </cols>
  <sheetData>
    <row r="1" spans="1:64">
      <c r="A1" t="s">
        <v>0</v>
      </c>
      <c r="B1" t="s">
        <v>1</v>
      </c>
    </row>
    <row r="2" spans="1:64">
      <c r="A2" t="s">
        <v>2</v>
      </c>
      <c r="B2" s="3">
        <v>42949</v>
      </c>
    </row>
    <row r="3" spans="1:64">
      <c r="D3" s="314" t="s">
        <v>755</v>
      </c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  <c r="P3" s="314"/>
      <c r="Q3" s="314"/>
      <c r="R3" s="314"/>
      <c r="S3" s="314"/>
      <c r="T3" s="314"/>
      <c r="U3" s="314"/>
      <c r="V3" s="314"/>
      <c r="W3" s="314"/>
      <c r="X3" s="314"/>
      <c r="Y3" s="314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  <c r="AT3" s="314"/>
      <c r="AU3" s="314"/>
      <c r="AV3" s="314"/>
      <c r="AW3" s="314"/>
      <c r="AX3" s="314"/>
      <c r="AY3" s="314"/>
      <c r="AZ3" s="314"/>
      <c r="BA3" s="314" t="s">
        <v>756</v>
      </c>
      <c r="BB3" s="314"/>
      <c r="BC3" s="314"/>
      <c r="BD3" s="314"/>
      <c r="BE3" s="314"/>
      <c r="BF3" s="314"/>
      <c r="BG3" s="314"/>
      <c r="BH3" s="314"/>
      <c r="BI3" s="314" t="s">
        <v>757</v>
      </c>
      <c r="BJ3" s="314"/>
    </row>
    <row r="4" spans="1:64">
      <c r="A4" t="s">
        <v>3</v>
      </c>
      <c r="B4" t="s">
        <v>4</v>
      </c>
      <c r="C4" t="s">
        <v>5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  <c r="J4" t="s">
        <v>12</v>
      </c>
      <c r="K4" t="s">
        <v>13</v>
      </c>
      <c r="L4" t="s">
        <v>14</v>
      </c>
      <c r="M4" t="s">
        <v>15</v>
      </c>
      <c r="N4" t="s">
        <v>16</v>
      </c>
      <c r="O4" t="s">
        <v>17</v>
      </c>
      <c r="P4" t="s">
        <v>18</v>
      </c>
      <c r="Q4" t="s">
        <v>19</v>
      </c>
      <c r="R4" t="s">
        <v>20</v>
      </c>
      <c r="S4" t="s">
        <v>21</v>
      </c>
      <c r="T4" t="s">
        <v>22</v>
      </c>
      <c r="U4" t="s">
        <v>23</v>
      </c>
      <c r="V4" t="s">
        <v>24</v>
      </c>
      <c r="W4" t="s">
        <v>25</v>
      </c>
      <c r="X4" t="s">
        <v>26</v>
      </c>
      <c r="Y4" t="s">
        <v>27</v>
      </c>
      <c r="Z4" t="s">
        <v>28</v>
      </c>
      <c r="AA4" t="s">
        <v>29</v>
      </c>
      <c r="AB4" t="s">
        <v>30</v>
      </c>
      <c r="AC4" t="s">
        <v>31</v>
      </c>
      <c r="AD4" t="s">
        <v>32</v>
      </c>
      <c r="AE4" t="s">
        <v>33</v>
      </c>
      <c r="AF4" t="s">
        <v>34</v>
      </c>
      <c r="AG4" t="s">
        <v>35</v>
      </c>
      <c r="AH4" t="s">
        <v>36</v>
      </c>
      <c r="AI4" t="s">
        <v>37</v>
      </c>
      <c r="AJ4" t="s">
        <v>38</v>
      </c>
      <c r="AK4" t="s">
        <v>39</v>
      </c>
      <c r="AL4" t="s">
        <v>40</v>
      </c>
      <c r="AM4" t="s">
        <v>41</v>
      </c>
      <c r="AN4" t="s">
        <v>42</v>
      </c>
      <c r="AO4" t="s">
        <v>43</v>
      </c>
      <c r="AP4" t="s">
        <v>44</v>
      </c>
      <c r="AQ4" t="s">
        <v>45</v>
      </c>
      <c r="AR4" t="s">
        <v>46</v>
      </c>
      <c r="AS4" t="s">
        <v>47</v>
      </c>
      <c r="AT4" t="s">
        <v>48</v>
      </c>
      <c r="AU4" t="s">
        <v>49</v>
      </c>
      <c r="AV4" t="s">
        <v>50</v>
      </c>
      <c r="AW4" t="s">
        <v>51</v>
      </c>
      <c r="AX4" t="s">
        <v>52</v>
      </c>
      <c r="AY4" t="s">
        <v>53</v>
      </c>
      <c r="AZ4" t="s">
        <v>54</v>
      </c>
      <c r="BA4" t="s">
        <v>55</v>
      </c>
      <c r="BB4" t="s">
        <v>56</v>
      </c>
      <c r="BC4" t="s">
        <v>57</v>
      </c>
      <c r="BD4" t="s">
        <v>58</v>
      </c>
      <c r="BE4" t="s">
        <v>59</v>
      </c>
      <c r="BF4" t="s">
        <v>60</v>
      </c>
      <c r="BG4" t="s">
        <v>61</v>
      </c>
      <c r="BH4" t="s">
        <v>62</v>
      </c>
      <c r="BI4" t="s">
        <v>63</v>
      </c>
      <c r="BJ4" t="s">
        <v>612</v>
      </c>
    </row>
    <row r="5" spans="1:64">
      <c r="E5" s="7">
        <f>'CPI - BM'!E257/100</f>
        <v>3.4239448527021002E-2</v>
      </c>
      <c r="F5" s="7">
        <f>'CPI - BM'!F257/100</f>
        <v>-2.8012701606564598E-2</v>
      </c>
      <c r="G5" s="7">
        <f>'CPI - BM'!G257/100</f>
        <v>9.8007504204943603E-3</v>
      </c>
      <c r="H5" s="7">
        <f>'CPI - BM'!H257/100</f>
        <v>1.1499407412154099E-2</v>
      </c>
      <c r="I5" s="7">
        <f>'CPI - BM'!I257/100</f>
        <v>2.0963962252202002E-2</v>
      </c>
      <c r="J5" s="7">
        <f>'CPI - BM'!J257/100</f>
        <v>1.7183622828781699E-2</v>
      </c>
      <c r="K5" s="7">
        <f>'CPI - BM'!K257/100</f>
        <v>1.76861621028261E-2</v>
      </c>
      <c r="L5" s="7">
        <f>'CPI - BM'!L257/100</f>
        <v>2.3970755677844101E-4</v>
      </c>
      <c r="M5" s="7">
        <f>'CPI - BM'!M257/100</f>
        <v>1.2881193457554401E-2</v>
      </c>
      <c r="N5" s="7">
        <f>'CPI - BM'!N257/100</f>
        <v>2.4399621436176303E-2</v>
      </c>
      <c r="O5" s="7">
        <f>'CPI - BM'!O257/100</f>
        <v>2.4915552732624802E-2</v>
      </c>
      <c r="P5" s="7">
        <f>'CPI - BM'!P257/100</f>
        <v>3.2422535211268699E-2</v>
      </c>
      <c r="Q5" s="7">
        <f>'CPI - BM'!Q257/100</f>
        <v>2.8212054241358801E-2</v>
      </c>
      <c r="R5" s="7">
        <f>'CPI - BM'!R257/100</f>
        <v>4.1263102029984296E-2</v>
      </c>
      <c r="S5" s="7">
        <f>'CPI - BM'!S257/100</f>
        <v>8.2874617737003012E-2</v>
      </c>
      <c r="T5" s="7">
        <f>'CPI - BM'!T257/100</f>
        <v>0.102442812764756</v>
      </c>
      <c r="U5" s="7">
        <f>'CPI - BM'!U257/100</f>
        <v>7.6016650656420201E-2</v>
      </c>
      <c r="V5" s="7">
        <f>'CPI - BM'!V257/100</f>
        <v>7.8026425425544402E-2</v>
      </c>
      <c r="W5" s="7">
        <f>'CPI - BM'!W257/100</f>
        <v>7.1145954102947093E-2</v>
      </c>
      <c r="X5" s="7">
        <f>'CPI - BM'!X257/100</f>
        <v>0.12354608710591901</v>
      </c>
      <c r="Y5" s="7">
        <f>'CPI - BM'!Y257/100</f>
        <v>0.21541072848492099</v>
      </c>
      <c r="Z5" s="7">
        <f>'CPI - BM'!Z257/100</f>
        <v>0.160499729501907</v>
      </c>
      <c r="AA5" s="7">
        <f>'CPI - BM'!AA257/100</f>
        <v>9.6606678230702001E-2</v>
      </c>
      <c r="AB5" s="7">
        <f>'CPI - BM'!AB257/100</f>
        <v>6.3380490553726604E-2</v>
      </c>
      <c r="AC5" s="7">
        <f>'CPI - BM'!AC257/100</f>
        <v>0.115728603038244</v>
      </c>
      <c r="AD5" s="7">
        <f>'CPI - BM'!AD257/100</f>
        <v>0.11382384801267299</v>
      </c>
      <c r="AE5" s="7">
        <f>'CPI - BM'!AE257/100</f>
        <v>0.115433530335898</v>
      </c>
      <c r="AF5" s="7">
        <f>'CPI - BM'!AF257/100</f>
        <v>0.28135479543929998</v>
      </c>
      <c r="AG5" s="7">
        <f>'CPI - BM'!AG257/100</f>
        <v>0.29468725464538403</v>
      </c>
      <c r="AH5" s="7">
        <f>'CPI - BM'!AH257/100</f>
        <v>0.84463311097634897</v>
      </c>
      <c r="AI5" s="7">
        <f>'CPI - BM'!AI257/100</f>
        <v>0.40655752076621199</v>
      </c>
      <c r="AJ5" s="7">
        <f>'CPI - BM'!AJ257/100</f>
        <v>0.342054006887204</v>
      </c>
      <c r="AK5" s="7">
        <f>'CPI - BM'!AK257/100</f>
        <v>0.31422633491622998</v>
      </c>
      <c r="AL5" s="7">
        <f>'CPI - BM'!AL257/100</f>
        <v>0.38121615294232297</v>
      </c>
      <c r="AM5" s="7">
        <f>'CPI - BM'!AM257/100</f>
        <v>0.60821010080335003</v>
      </c>
      <c r="AN5" s="7">
        <f>'CPI - BM'!AN257/100</f>
        <v>0.59919104019345104</v>
      </c>
      <c r="AO5" s="7">
        <f>'CPI - BM'!AO257/100</f>
        <v>0.99877142238946104</v>
      </c>
      <c r="AP5" s="7">
        <f>'CPI - BM'!AP257/100</f>
        <v>0.500390698878177</v>
      </c>
      <c r="AQ5" s="7">
        <f>'CPI - BM'!AQ257/100</f>
        <v>0.35782015282216301</v>
      </c>
      <c r="AR5" s="7">
        <f>'CPI - BM'!AR257/100</f>
        <v>0.23569890345331998</v>
      </c>
      <c r="AS5" s="7">
        <f>'CPI - BM'!AS257/100</f>
        <v>0.16204807310290201</v>
      </c>
      <c r="AT5" s="7">
        <f>'CPI - BM'!AT257/100</f>
        <v>0.12534723706140899</v>
      </c>
      <c r="AU5" s="7">
        <f>'CPI - BM'!AU257/100</f>
        <v>0.22432781406653501</v>
      </c>
      <c r="AV5" s="7">
        <f>'CPI - BM'!AV257/100</f>
        <v>0.31089673997332501</v>
      </c>
      <c r="AW5" s="7">
        <f>'CPI - BM'!AW257/100</f>
        <v>0.21747669301027098</v>
      </c>
      <c r="AX5" s="7">
        <f>'CPI - BM'!AX257/100</f>
        <v>0.15954630871381201</v>
      </c>
      <c r="AY5" s="7">
        <f>'CPI - BM'!AY257/100</f>
        <v>0.13662645636301801</v>
      </c>
      <c r="AZ5" s="7">
        <f>'CPI - BM'!AZ257/100</f>
        <v>0.186986453475461</v>
      </c>
      <c r="BA5" s="7">
        <f>'CPI - INE'!D20/100</f>
        <v>0.309</v>
      </c>
      <c r="BB5" s="7">
        <f>'CPI - INE'!D21/100</f>
        <v>0.251</v>
      </c>
      <c r="BC5" s="7">
        <f>'CPI - INE'!D22/100</f>
        <v>0.27200000000000002</v>
      </c>
      <c r="BD5" s="7">
        <f>'CPI - INE'!D23/100</f>
        <v>0.27600000000000002</v>
      </c>
      <c r="BE5" s="7">
        <f>'CPI - INE'!D24/100</f>
        <v>0.20100000000000001</v>
      </c>
      <c r="BF5" s="7">
        <f>'CPI - INE'!D25/100</f>
        <v>0.56200000000000006</v>
      </c>
      <c r="BG5" s="7">
        <f>'CPI - INE'!D26/100</f>
        <v>0.68500000000000005</v>
      </c>
      <c r="BH5" s="7">
        <f>'CPI - INE'!D27/100</f>
        <v>1.8090000000000002</v>
      </c>
      <c r="BI5" s="7">
        <f>'CPI - FMI 16 e 17'!A3/100</f>
        <v>2.7435399999999999</v>
      </c>
      <c r="BJ5" s="7">
        <f>'CPI - FMI 16 e 17'!B3/100</f>
        <v>11.33816</v>
      </c>
    </row>
    <row r="6" spans="1:64"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L6" s="6"/>
    </row>
  </sheetData>
  <mergeCells count="3">
    <mergeCell ref="D3:AZ3"/>
    <mergeCell ref="BA3:BH3"/>
    <mergeCell ref="BI3:BJ3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opLeftCell="K4" workbookViewId="0">
      <selection activeCell="X2" sqref="X2"/>
    </sheetView>
  </sheetViews>
  <sheetFormatPr defaultRowHeight="12.75"/>
  <cols>
    <col min="1" max="1" width="21.140625" bestFit="1" customWidth="1"/>
    <col min="2" max="3" width="7.85546875" bestFit="1" customWidth="1"/>
    <col min="4" max="10" width="6.85546875" bestFit="1" customWidth="1"/>
    <col min="11" max="11" width="7.85546875" bestFit="1" customWidth="1"/>
    <col min="12" max="14" width="7" bestFit="1" customWidth="1"/>
    <col min="15" max="20" width="7.85546875" bestFit="1" customWidth="1"/>
    <col min="21" max="22" width="7" bestFit="1" customWidth="1"/>
    <col min="23" max="23" width="7.7109375" bestFit="1" customWidth="1"/>
    <col min="24" max="27" width="6.85546875" bestFit="1" customWidth="1"/>
    <col min="28" max="29" width="7.5703125" bestFit="1" customWidth="1"/>
    <col min="30" max="30" width="8.28515625" bestFit="1" customWidth="1"/>
  </cols>
  <sheetData>
    <row r="1" spans="1:30">
      <c r="B1" t="s">
        <v>36</v>
      </c>
      <c r="C1" t="s">
        <v>37</v>
      </c>
      <c r="D1" t="s">
        <v>38</v>
      </c>
      <c r="E1" t="s">
        <v>39</v>
      </c>
      <c r="F1" t="s">
        <v>40</v>
      </c>
      <c r="G1" t="s">
        <v>41</v>
      </c>
      <c r="H1" t="s">
        <v>42</v>
      </c>
      <c r="I1" t="s">
        <v>43</v>
      </c>
      <c r="J1" t="s">
        <v>44</v>
      </c>
      <c r="K1" t="s">
        <v>45</v>
      </c>
      <c r="L1" t="s">
        <v>46</v>
      </c>
      <c r="M1" t="s">
        <v>47</v>
      </c>
      <c r="N1" t="s">
        <v>48</v>
      </c>
      <c r="O1" t="s">
        <v>49</v>
      </c>
      <c r="P1" t="s">
        <v>50</v>
      </c>
      <c r="Q1" t="s">
        <v>51</v>
      </c>
      <c r="R1" t="s">
        <v>52</v>
      </c>
      <c r="S1" t="s">
        <v>53</v>
      </c>
      <c r="T1" t="s">
        <v>54</v>
      </c>
      <c r="U1" t="s">
        <v>55</v>
      </c>
      <c r="V1" t="s">
        <v>56</v>
      </c>
      <c r="W1" t="s">
        <v>57</v>
      </c>
      <c r="X1" t="s">
        <v>58</v>
      </c>
      <c r="Y1" t="s">
        <v>59</v>
      </c>
      <c r="Z1" t="s">
        <v>60</v>
      </c>
      <c r="AA1" t="s">
        <v>61</v>
      </c>
      <c r="AB1" t="s">
        <v>62</v>
      </c>
      <c r="AC1" t="s">
        <v>63</v>
      </c>
      <c r="AD1" t="s">
        <v>612</v>
      </c>
    </row>
    <row r="2" spans="1:30">
      <c r="A2" t="s">
        <v>614</v>
      </c>
      <c r="B2" s="10">
        <f>'Câmbio - FMI'!E5</f>
        <v>3.4691666666666697E-2</v>
      </c>
      <c r="C2" s="10">
        <f>'Câmbio - FMI'!F5</f>
        <v>4.68916666666667E-2</v>
      </c>
      <c r="D2" s="10">
        <f>'Câmbio - FMI'!G5</f>
        <v>5.6825000000000001E-2</v>
      </c>
      <c r="E2" s="10">
        <f>'Câmbio - FMI'!H5</f>
        <v>6.8383333333333296E-2</v>
      </c>
      <c r="F2" s="10">
        <f>'Câmbio - FMI'!I5</f>
        <v>9.0841666666666696E-2</v>
      </c>
      <c r="G2" s="10">
        <f>'Câmbio - FMI'!J5</f>
        <v>0.14685833333333301</v>
      </c>
      <c r="H2" s="10">
        <f>'Câmbio - FMI'!K5</f>
        <v>0.17684166666666701</v>
      </c>
      <c r="I2" s="10">
        <f>'Câmbio - FMI'!L5</f>
        <v>0.41735</v>
      </c>
      <c r="J2" s="10">
        <f>'Câmbio - FMI'!M5</f>
        <v>0.48863333333333298</v>
      </c>
      <c r="K2" s="10">
        <f>'Câmbio - FMI'!N5</f>
        <v>0.54756666666666698</v>
      </c>
      <c r="L2" s="10">
        <f>'Câmbio - FMI'!O5</f>
        <v>0.60572499999999996</v>
      </c>
      <c r="M2" s="10">
        <f>'Câmbio - FMI'!P5</f>
        <v>0.67996666666666705</v>
      </c>
      <c r="N2" s="10">
        <f>'Câmbio - FMI'!Q5</f>
        <v>0.72365833333333296</v>
      </c>
      <c r="O2" s="10">
        <f>'Câmbio - FMI'!R5</f>
        <v>1.1609499999999999</v>
      </c>
      <c r="P2" s="10">
        <f>'Câmbio - FMI'!S5</f>
        <v>1.6069583333333299</v>
      </c>
      <c r="Q2" s="10">
        <f>'Câmbio - FMI'!T5</f>
        <v>1.89133333333333</v>
      </c>
      <c r="R2" s="10">
        <f>'Câmbio - FMI'!U5</f>
        <v>2.08975</v>
      </c>
      <c r="S2" s="10">
        <f>'Câmbio - FMI'!V5</f>
        <v>2.1469999999999998</v>
      </c>
      <c r="T2" s="10">
        <f>'Câmbio - FMI'!W5</f>
        <v>2.1469999999999998</v>
      </c>
      <c r="U2" s="10">
        <f>'Câmbio - FMI'!X5</f>
        <v>2.1469999999999998</v>
      </c>
      <c r="V2" s="10">
        <f>'Câmbio - FMI'!Y5</f>
        <v>2.1469999999999998</v>
      </c>
      <c r="W2" s="10">
        <f>'Câmbio - FMI'!Z5</f>
        <v>2.5820603174603201</v>
      </c>
      <c r="X2" s="10">
        <f>'Câmbio - FMI'!AA5</f>
        <v>4.2892999999999999</v>
      </c>
      <c r="Y2" s="10">
        <f>'Câmbio - FMI'!AB5</f>
        <v>4.2892999999999999</v>
      </c>
      <c r="Z2" s="10">
        <f>'Câmbio - FMI'!AC5</f>
        <v>6.0479618416666696</v>
      </c>
      <c r="AA2" s="10">
        <f>'Câmbio - FMI'!AD5</f>
        <v>6.2842000000000002</v>
      </c>
      <c r="AB2" s="10">
        <f>'Câmbio - FMI'!AE5</f>
        <v>6.2842000000000002</v>
      </c>
      <c r="AC2" s="10">
        <f>'Câmbio - FMI'!AF5</f>
        <v>9.2573444444416708</v>
      </c>
      <c r="AD2" s="10">
        <f>'Câmbio - FMI'!AG5</f>
        <v>9.9749999999999996</v>
      </c>
    </row>
    <row r="3" spans="1:30">
      <c r="A3" t="s">
        <v>616</v>
      </c>
      <c r="B3" s="7">
        <f>'CPI - BM'!AH254/100</f>
        <v>4.8270030300900803E-2</v>
      </c>
      <c r="C3" s="7">
        <f>'CPI - BM'!AI254/100</f>
        <v>5.3979564399026299E-2</v>
      </c>
      <c r="D3" s="7">
        <f>'CPI - BM'!AJ254/100</f>
        <v>4.2349639645390902E-2</v>
      </c>
      <c r="E3" s="7">
        <f>'CPI - BM'!AK254/100</f>
        <v>3.0288196781496701E-2</v>
      </c>
      <c r="F3" s="7">
        <f>'CPI - BM'!AL254/100</f>
        <v>2.95165696638507E-2</v>
      </c>
      <c r="G3" s="7">
        <f>'CPI - BM'!AM254/100</f>
        <v>2.6074415921548199E-2</v>
      </c>
      <c r="H3" s="7">
        <f>'CPI - BM'!AN254/100</f>
        <v>2.8054196885363699E-2</v>
      </c>
      <c r="I3" s="7">
        <f>'CPI - BM'!AO254/100</f>
        <v>2.9312041999345898E-2</v>
      </c>
      <c r="J3" s="7">
        <f>'CPI - BM'!AP254/100</f>
        <v>2.3376899373076097E-2</v>
      </c>
      <c r="K3" s="7">
        <f>'CPI - BM'!AQ254/100</f>
        <v>1.5522790987432301E-2</v>
      </c>
      <c r="L3" s="7">
        <f>'CPI - BM'!AR254/100</f>
        <v>2.18802719697377E-2</v>
      </c>
      <c r="M3" s="7">
        <f>'CPI - BM'!AS254/100</f>
        <v>3.3768572714993401E-2</v>
      </c>
      <c r="N3" s="7">
        <f>'CPI - BM'!AT254/100</f>
        <v>2.8261711188542499E-2</v>
      </c>
      <c r="O3" s="7">
        <f>'CPI - BM'!AU254/100</f>
        <v>1.5860316265058301E-2</v>
      </c>
      <c r="P3" s="7">
        <f>'CPI - BM'!AV254/100</f>
        <v>2.2700949733611201E-2</v>
      </c>
      <c r="Q3" s="7">
        <f>'CPI - BM'!AW254/100</f>
        <v>2.67723669309173E-2</v>
      </c>
      <c r="R3" s="7">
        <f>'CPI - BM'!AX254/100</f>
        <v>3.3927468454954701E-2</v>
      </c>
      <c r="S3" s="7">
        <f>'CPI - BM'!AY254/100</f>
        <v>3.2259441007040798E-2</v>
      </c>
      <c r="T3" s="7">
        <f>'CPI - BM'!AZ254/100</f>
        <v>2.8526724815013602E-2</v>
      </c>
      <c r="U3" s="7">
        <f>'CPI - BM'!BA254/100</f>
        <v>3.8391002966509997E-2</v>
      </c>
      <c r="V3" s="7">
        <f>'CPI - BM'!BB254/100</f>
        <v>-3.5554626629972102E-3</v>
      </c>
      <c r="W3" s="7">
        <f>'CPI - BM'!BC254/100</f>
        <v>1.64004344238988E-2</v>
      </c>
      <c r="X3" s="7">
        <f>'CPI - BM'!BD254/100</f>
        <v>3.1568415686222102E-2</v>
      </c>
      <c r="Y3" s="7">
        <f>'CPI - BM'!BE254/100</f>
        <v>2.0693372652606002E-2</v>
      </c>
      <c r="Z3" s="7">
        <f>'CPI - BM'!BF254/100</f>
        <v>1.46483265562683E-2</v>
      </c>
      <c r="AA3" s="7">
        <f>'CPI - BM'!BG254/100</f>
        <v>1.6222229774085099E-2</v>
      </c>
      <c r="AB3" s="7">
        <f>'CPI - BM'!BH254/100</f>
        <v>1.18627135552317E-3</v>
      </c>
      <c r="AC3" s="7">
        <f>'CPI - BM'!BI254/100</f>
        <v>1.2615832057050601E-2</v>
      </c>
      <c r="AD3" s="11">
        <v>2.75E-2</v>
      </c>
    </row>
    <row r="4" spans="1:30">
      <c r="A4" t="s">
        <v>615</v>
      </c>
      <c r="B4" s="7">
        <f>Inflação!AH5</f>
        <v>0.84463311097634897</v>
      </c>
      <c r="C4" s="7">
        <f>Inflação!AI5</f>
        <v>0.40655752076621199</v>
      </c>
      <c r="D4" s="7">
        <f>Inflação!AJ5</f>
        <v>0.342054006887204</v>
      </c>
      <c r="E4" s="7">
        <f>Inflação!AK5</f>
        <v>0.31422633491622998</v>
      </c>
      <c r="F4" s="7">
        <f>Inflação!AL5</f>
        <v>0.38121615294232297</v>
      </c>
      <c r="G4" s="7">
        <f>Inflação!AM5</f>
        <v>0.60821010080335003</v>
      </c>
      <c r="H4" s="7">
        <f>Inflação!AN5</f>
        <v>0.59919104019345104</v>
      </c>
      <c r="I4" s="7">
        <f>Inflação!AO5</f>
        <v>0.99877142238946104</v>
      </c>
      <c r="J4" s="7">
        <f>Inflação!AP5</f>
        <v>0.500390698878177</v>
      </c>
      <c r="K4" s="7">
        <f>Inflação!AQ5</f>
        <v>0.35782015282216301</v>
      </c>
      <c r="L4" s="7">
        <f>Inflação!AR5</f>
        <v>0.23569890345331998</v>
      </c>
      <c r="M4" s="7">
        <f>Inflação!AS5</f>
        <v>0.16204807310290201</v>
      </c>
      <c r="N4" s="7">
        <f>Inflação!AT5</f>
        <v>0.12534723706140899</v>
      </c>
      <c r="O4" s="7">
        <f>Inflação!AU5</f>
        <v>0.22432781406653501</v>
      </c>
      <c r="P4" s="7">
        <f>Inflação!AV5</f>
        <v>0.31089673997332501</v>
      </c>
      <c r="Q4" s="7">
        <f>Inflação!AW5</f>
        <v>0.21747669301027098</v>
      </c>
      <c r="R4" s="7">
        <f>Inflação!AX5</f>
        <v>0.15954630871381201</v>
      </c>
      <c r="S4" s="7">
        <f>Inflação!AY5</f>
        <v>0.13662645636301801</v>
      </c>
      <c r="T4" s="7">
        <f>Inflação!AZ5</f>
        <v>0.186986453475461</v>
      </c>
      <c r="U4" s="7">
        <f>Inflação!BA5</f>
        <v>0.309</v>
      </c>
      <c r="V4" s="7">
        <f>Inflação!BB5</f>
        <v>0.251</v>
      </c>
      <c r="W4" s="7">
        <f>Inflação!BC5</f>
        <v>0.27200000000000002</v>
      </c>
      <c r="X4" s="7">
        <f>Inflação!BD5</f>
        <v>0.27600000000000002</v>
      </c>
      <c r="Y4" s="7">
        <f>Inflação!BE5</f>
        <v>0.20100000000000001</v>
      </c>
      <c r="Z4" s="7">
        <f>Inflação!BF5</f>
        <v>0.56200000000000006</v>
      </c>
      <c r="AA4" s="7">
        <f>Inflação!BG5</f>
        <v>0.68500000000000005</v>
      </c>
      <c r="AB4" s="7">
        <f>Inflação!BH5</f>
        <v>1.8090000000000002</v>
      </c>
      <c r="AC4" s="7">
        <f>Inflação!BI5</f>
        <v>2.7435399999999999</v>
      </c>
      <c r="AD4" s="7">
        <f>Inflação!BJ5</f>
        <v>11.33816</v>
      </c>
    </row>
    <row r="5" spans="1:30">
      <c r="A5" t="s">
        <v>617</v>
      </c>
      <c r="B5" s="6">
        <f>(1+B4)/(1+B3)-1</f>
        <v>0.75969269144025442</v>
      </c>
      <c r="C5" s="6">
        <f t="shared" ref="C5:AD5" si="0">(1+C4)/(1+C3)-1</f>
        <v>0.33452067599453295</v>
      </c>
      <c r="D5" s="6">
        <f t="shared" si="0"/>
        <v>0.28752767386553058</v>
      </c>
      <c r="E5" s="6">
        <f t="shared" si="0"/>
        <v>0.2755909841748394</v>
      </c>
      <c r="F5" s="6">
        <f t="shared" si="0"/>
        <v>0.34161624362520593</v>
      </c>
      <c r="G5" s="6">
        <f t="shared" si="0"/>
        <v>0.56734255902771746</v>
      </c>
      <c r="H5" s="6">
        <f t="shared" si="0"/>
        <v>0.55555129781914969</v>
      </c>
      <c r="I5" s="6">
        <f t="shared" si="0"/>
        <v>0.94185178141608783</v>
      </c>
      <c r="J5" s="6">
        <f t="shared" si="0"/>
        <v>0.466117419493562</v>
      </c>
      <c r="K5" s="6">
        <f t="shared" si="0"/>
        <v>0.33706516965700173</v>
      </c>
      <c r="L5" s="6">
        <f t="shared" si="0"/>
        <v>0.20924039473962397</v>
      </c>
      <c r="M5" s="6">
        <f t="shared" si="0"/>
        <v>0.1240891856975368</v>
      </c>
      <c r="N5" s="6">
        <f t="shared" si="0"/>
        <v>9.4417136042776129E-2</v>
      </c>
      <c r="O5" s="6">
        <f t="shared" si="0"/>
        <v>0.20521275854926024</v>
      </c>
      <c r="P5" s="6">
        <f t="shared" si="0"/>
        <v>0.28179869229101784</v>
      </c>
      <c r="Q5" s="6">
        <f t="shared" si="0"/>
        <v>0.18573184497492878</v>
      </c>
      <c r="R5" s="6">
        <f t="shared" si="0"/>
        <v>0.12149676267579523</v>
      </c>
      <c r="S5" s="6">
        <f t="shared" si="0"/>
        <v>0.1011054113045069</v>
      </c>
      <c r="T5" s="6">
        <f t="shared" si="0"/>
        <v>0.15406476549157944</v>
      </c>
      <c r="U5" s="6">
        <f t="shared" si="0"/>
        <v>0.26060414262104081</v>
      </c>
      <c r="V5" s="6">
        <f t="shared" si="0"/>
        <v>0.2554637545038847</v>
      </c>
      <c r="W5" s="6">
        <f t="shared" si="0"/>
        <v>0.25147526203191406</v>
      </c>
      <c r="X5" s="6">
        <f t="shared" si="0"/>
        <v>0.23695140389808911</v>
      </c>
      <c r="Y5" s="6">
        <f t="shared" si="0"/>
        <v>0.1766511198939289</v>
      </c>
      <c r="Z5" s="6">
        <f t="shared" si="0"/>
        <v>0.5394496389714174</v>
      </c>
      <c r="AA5" s="6">
        <f t="shared" si="0"/>
        <v>0.65810189014915577</v>
      </c>
      <c r="AB5" s="6">
        <f t="shared" si="0"/>
        <v>1.8056717120150352</v>
      </c>
      <c r="AC5" s="6">
        <f t="shared" si="0"/>
        <v>2.6969005238593677</v>
      </c>
      <c r="AD5" s="6">
        <f t="shared" si="0"/>
        <v>11.007941605839415</v>
      </c>
    </row>
    <row r="6" spans="1:30">
      <c r="A6" t="s">
        <v>618</v>
      </c>
      <c r="C6" s="6">
        <f t="shared" ref="C6:AD6" si="1">C2/B2-1</f>
        <v>0.35166946913283659</v>
      </c>
      <c r="D6" s="6">
        <f t="shared" si="1"/>
        <v>0.2118357917184992</v>
      </c>
      <c r="E6" s="6">
        <f t="shared" si="1"/>
        <v>0.20340225839565851</v>
      </c>
      <c r="F6" s="6">
        <f t="shared" si="1"/>
        <v>0.3284182305630039</v>
      </c>
      <c r="G6" s="6">
        <f t="shared" si="1"/>
        <v>0.61664067516741183</v>
      </c>
      <c r="H6" s="6">
        <f t="shared" si="1"/>
        <v>0.20416501163253065</v>
      </c>
      <c r="I6" s="6">
        <f t="shared" si="1"/>
        <v>1.3600207341784034</v>
      </c>
      <c r="J6" s="6">
        <f t="shared" si="1"/>
        <v>0.17079988818337832</v>
      </c>
      <c r="K6" s="6">
        <f t="shared" si="1"/>
        <v>0.1206084998976753</v>
      </c>
      <c r="L6" s="6">
        <f t="shared" si="1"/>
        <v>0.10621233335362446</v>
      </c>
      <c r="M6" s="6">
        <f t="shared" si="1"/>
        <v>0.12256662126652706</v>
      </c>
      <c r="N6" s="6">
        <f t="shared" si="1"/>
        <v>6.4255600764742127E-2</v>
      </c>
      <c r="O6" s="6">
        <f t="shared" si="1"/>
        <v>0.60427918331625263</v>
      </c>
      <c r="P6" s="6">
        <f t="shared" si="1"/>
        <v>0.38417531619219614</v>
      </c>
      <c r="Q6" s="6">
        <f t="shared" si="1"/>
        <v>0.17696476262089389</v>
      </c>
      <c r="R6" s="6">
        <f t="shared" si="1"/>
        <v>0.10490835389496134</v>
      </c>
      <c r="S6" s="6">
        <f t="shared" si="1"/>
        <v>2.7395621485823529E-2</v>
      </c>
      <c r="T6" s="6">
        <f t="shared" si="1"/>
        <v>0</v>
      </c>
      <c r="U6" s="6">
        <f t="shared" si="1"/>
        <v>0</v>
      </c>
      <c r="V6" s="6">
        <f t="shared" si="1"/>
        <v>0</v>
      </c>
      <c r="W6" s="6">
        <f t="shared" si="1"/>
        <v>0.20263638447150467</v>
      </c>
      <c r="X6" s="6">
        <f t="shared" si="1"/>
        <v>0.66119279669612752</v>
      </c>
      <c r="Y6" s="6">
        <f t="shared" si="1"/>
        <v>0</v>
      </c>
      <c r="Z6" s="6">
        <f t="shared" si="1"/>
        <v>0.41001138686188177</v>
      </c>
      <c r="AA6" s="6">
        <f t="shared" si="1"/>
        <v>3.9060788496679599E-2</v>
      </c>
      <c r="AB6" s="6">
        <f t="shared" si="1"/>
        <v>0</v>
      </c>
      <c r="AC6" s="6">
        <f t="shared" si="1"/>
        <v>0.47311423004386732</v>
      </c>
      <c r="AD6" s="6">
        <f t="shared" si="1"/>
        <v>7.7522831721922758E-2</v>
      </c>
    </row>
    <row r="7" spans="1:30">
      <c r="C7" s="13">
        <f t="shared" ref="C7:AD7" si="2">C6-C5</f>
        <v>1.7148793138303642E-2</v>
      </c>
      <c r="D7" s="13">
        <f t="shared" si="2"/>
        <v>-7.5691882147031375E-2</v>
      </c>
      <c r="E7" s="13">
        <f t="shared" si="2"/>
        <v>-7.2188725779180896E-2</v>
      </c>
      <c r="F7" s="13">
        <f t="shared" si="2"/>
        <v>-1.319801306220203E-2</v>
      </c>
      <c r="G7" s="13">
        <f t="shared" si="2"/>
        <v>4.929811613969437E-2</v>
      </c>
      <c r="H7" s="13">
        <f t="shared" si="2"/>
        <v>-0.35138628618661905</v>
      </c>
      <c r="I7" s="13">
        <f t="shared" si="2"/>
        <v>0.41816895276231558</v>
      </c>
      <c r="J7" s="13">
        <f t="shared" si="2"/>
        <v>-0.29531753131018368</v>
      </c>
      <c r="K7" s="13">
        <f t="shared" si="2"/>
        <v>-0.21645666975932643</v>
      </c>
      <c r="L7" s="13">
        <f t="shared" si="2"/>
        <v>-0.10302806138599951</v>
      </c>
      <c r="M7" s="13">
        <f t="shared" si="2"/>
        <v>-1.5225644310097319E-3</v>
      </c>
      <c r="N7" s="13">
        <f t="shared" si="2"/>
        <v>-3.0161535278034002E-2</v>
      </c>
      <c r="O7" s="13">
        <f t="shared" si="2"/>
        <v>0.39906642476699239</v>
      </c>
      <c r="P7" s="13">
        <f t="shared" si="2"/>
        <v>0.1023766239011783</v>
      </c>
      <c r="Q7" s="13">
        <f t="shared" si="2"/>
        <v>-8.7670823540348941E-3</v>
      </c>
      <c r="R7" s="13">
        <f t="shared" si="2"/>
        <v>-1.6588408780833896E-2</v>
      </c>
      <c r="S7" s="13">
        <f t="shared" si="2"/>
        <v>-7.3709789818683369E-2</v>
      </c>
      <c r="T7" s="13">
        <f t="shared" si="2"/>
        <v>-0.15406476549157944</v>
      </c>
      <c r="U7" s="13">
        <f t="shared" si="2"/>
        <v>-0.26060414262104081</v>
      </c>
      <c r="V7" s="13">
        <f t="shared" si="2"/>
        <v>-0.2554637545038847</v>
      </c>
      <c r="W7" s="13">
        <f t="shared" si="2"/>
        <v>-4.8838877560409388E-2</v>
      </c>
      <c r="X7" s="13">
        <f t="shared" si="2"/>
        <v>0.42424139279803841</v>
      </c>
      <c r="Y7" s="13">
        <f t="shared" si="2"/>
        <v>-0.1766511198939289</v>
      </c>
      <c r="Z7" s="13">
        <f t="shared" si="2"/>
        <v>-0.12943825210953563</v>
      </c>
      <c r="AA7" s="13">
        <f t="shared" si="2"/>
        <v>-0.61904110165247617</v>
      </c>
      <c r="AB7" s="13">
        <f t="shared" si="2"/>
        <v>-1.8056717120150352</v>
      </c>
      <c r="AC7" s="13">
        <f t="shared" si="2"/>
        <v>-2.2237862938155004</v>
      </c>
      <c r="AD7" s="13">
        <f t="shared" si="2"/>
        <v>-10.930418774117491</v>
      </c>
    </row>
    <row r="8" spans="1:30">
      <c r="A8" t="s">
        <v>619</v>
      </c>
      <c r="B8" s="10">
        <v>100</v>
      </c>
      <c r="C8" s="10">
        <f>B8*(C2/B2)*(1+C3)/(1+C4)</f>
        <v>101.28501517037371</v>
      </c>
      <c r="D8" s="10">
        <f t="shared" ref="D8:AD8" si="3">C8*(D2/C2)*(1+D3)/(1+D4)</f>
        <v>95.330616218684156</v>
      </c>
      <c r="E8" s="10">
        <f t="shared" si="3"/>
        <v>89.935630053097029</v>
      </c>
      <c r="F8" s="10">
        <f t="shared" si="3"/>
        <v>89.050897458483519</v>
      </c>
      <c r="G8" s="10">
        <f t="shared" si="3"/>
        <v>91.851843212151849</v>
      </c>
      <c r="H8" s="10">
        <f t="shared" si="3"/>
        <v>71.103264807207438</v>
      </c>
      <c r="I8" s="10">
        <f t="shared" si="3"/>
        <v>86.41502962209394</v>
      </c>
      <c r="J8" s="10">
        <f t="shared" si="3"/>
        <v>69.008597588220113</v>
      </c>
      <c r="K8" s="10">
        <f t="shared" si="3"/>
        <v>57.836837559096409</v>
      </c>
      <c r="L8" s="10">
        <f t="shared" si="3"/>
        <v>52.909101704147787</v>
      </c>
      <c r="M8" s="10">
        <f t="shared" si="3"/>
        <v>52.837437002310601</v>
      </c>
      <c r="N8" s="10">
        <f t="shared" si="3"/>
        <v>51.381266253825714</v>
      </c>
      <c r="O8" s="10">
        <f t="shared" si="3"/>
        <v>68.394476642169835</v>
      </c>
      <c r="P8" s="10">
        <f t="shared" si="3"/>
        <v>73.857109467608552</v>
      </c>
      <c r="Q8" s="10">
        <f t="shared" si="3"/>
        <v>73.311023635573591</v>
      </c>
      <c r="R8" s="10">
        <f t="shared" si="3"/>
        <v>72.226657395133685</v>
      </c>
      <c r="S8" s="10">
        <f t="shared" si="3"/>
        <v>67.391687299405874</v>
      </c>
      <c r="T8" s="10">
        <f t="shared" si="3"/>
        <v>58.395065263689986</v>
      </c>
      <c r="U8" s="10">
        <f t="shared" si="3"/>
        <v>46.323078982015168</v>
      </c>
      <c r="V8" s="10">
        <f t="shared" si="3"/>
        <v>36.897185455043605</v>
      </c>
      <c r="W8" s="10">
        <f t="shared" si="3"/>
        <v>35.457271157547375</v>
      </c>
      <c r="X8" s="10">
        <f t="shared" si="3"/>
        <v>47.618170974057016</v>
      </c>
      <c r="Y8" s="10">
        <f t="shared" si="3"/>
        <v>40.469235246510145</v>
      </c>
      <c r="Z8" s="10">
        <f t="shared" si="3"/>
        <v>37.066547076718614</v>
      </c>
      <c r="AA8" s="10">
        <f t="shared" si="3"/>
        <v>23.22800297207305</v>
      </c>
      <c r="AB8" s="10">
        <f t="shared" si="3"/>
        <v>8.2789454206638737</v>
      </c>
      <c r="AC8" s="10">
        <f t="shared" si="3"/>
        <v>3.2989343992963769</v>
      </c>
      <c r="AD8" s="10">
        <f t="shared" si="3"/>
        <v>0.2960271836986671</v>
      </c>
    </row>
    <row r="9" spans="1:30">
      <c r="B9" s="10"/>
      <c r="C9" s="10"/>
      <c r="D9" s="10"/>
      <c r="E9" s="10"/>
      <c r="F9" s="10"/>
      <c r="G9" s="10"/>
      <c r="H9" s="10"/>
      <c r="I9" s="10"/>
      <c r="J9" s="10"/>
      <c r="K9" s="10">
        <f>100*K8/$K$8</f>
        <v>100</v>
      </c>
      <c r="L9" s="10">
        <f t="shared" ref="L9:AD9" si="4">100*L8/$K$8</f>
        <v>91.479935517024828</v>
      </c>
      <c r="M9" s="10">
        <f t="shared" si="4"/>
        <v>91.356027113900325</v>
      </c>
      <c r="N9" s="10">
        <f t="shared" si="4"/>
        <v>88.838305174146953</v>
      </c>
      <c r="O9" s="10">
        <f t="shared" si="4"/>
        <v>118.25417766364882</v>
      </c>
      <c r="P9" s="10">
        <f t="shared" si="4"/>
        <v>127.69908000613447</v>
      </c>
      <c r="Q9" s="10">
        <f t="shared" si="4"/>
        <v>126.75489658414673</v>
      </c>
      <c r="R9" s="10">
        <f t="shared" si="4"/>
        <v>124.88002533218398</v>
      </c>
      <c r="S9" s="10">
        <f t="shared" si="4"/>
        <v>116.52035301990108</v>
      </c>
      <c r="T9" s="10">
        <f t="shared" si="4"/>
        <v>100.96517674228504</v>
      </c>
      <c r="U9" s="10">
        <f t="shared" si="4"/>
        <v>80.092689948137746</v>
      </c>
      <c r="V9" s="10">
        <f t="shared" si="4"/>
        <v>63.795302461589245</v>
      </c>
      <c r="W9" s="10">
        <f t="shared" si="4"/>
        <v>61.305687955912035</v>
      </c>
      <c r="X9" s="10">
        <f t="shared" si="4"/>
        <v>82.331906417604202</v>
      </c>
      <c r="Y9" s="10">
        <f t="shared" si="4"/>
        <v>69.971383212575489</v>
      </c>
      <c r="Z9" s="10">
        <f t="shared" si="4"/>
        <v>64.088129021309001</v>
      </c>
      <c r="AA9" s="10">
        <f t="shared" si="4"/>
        <v>40.161260456779274</v>
      </c>
      <c r="AB9" s="10">
        <f t="shared" si="4"/>
        <v>14.314312071790976</v>
      </c>
      <c r="AC9" s="10">
        <f t="shared" si="4"/>
        <v>5.7038637285892371</v>
      </c>
      <c r="AD9" s="10">
        <f t="shared" si="4"/>
        <v>0.51183155267815783</v>
      </c>
    </row>
    <row r="10" spans="1:30">
      <c r="C10" s="14"/>
      <c r="O10" s="12"/>
      <c r="S10" s="12">
        <f>AVERAGE(L4:S4)</f>
        <v>0.19649602821807399</v>
      </c>
      <c r="V10" s="12">
        <f>AVERAGE(T4:V4)</f>
        <v>0.24899548449182032</v>
      </c>
      <c r="Y10" s="12">
        <f>AVERAGE(T4:Y4)</f>
        <v>0.24933107557924353</v>
      </c>
    </row>
    <row r="11" spans="1:30">
      <c r="O11" s="6"/>
      <c r="Y11" s="7">
        <f>(S2/Y2-1)/6</f>
        <v>-8.3242020842561729E-2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9"/>
  <sheetViews>
    <sheetView workbookViewId="0"/>
  </sheetViews>
  <sheetFormatPr defaultRowHeight="12.75"/>
  <sheetData>
    <row r="2" spans="1:13">
      <c r="A2" s="315" t="s">
        <v>786</v>
      </c>
      <c r="B2" s="315"/>
      <c r="C2" s="315"/>
      <c r="D2" s="315"/>
      <c r="E2" s="315"/>
      <c r="F2" s="315"/>
      <c r="H2" s="315" t="s">
        <v>786</v>
      </c>
      <c r="I2" s="315"/>
      <c r="J2" s="315"/>
      <c r="K2" s="315"/>
      <c r="L2" s="315"/>
      <c r="M2" s="315"/>
    </row>
    <row r="3" spans="1:13">
      <c r="A3" s="266"/>
      <c r="B3" s="248"/>
      <c r="C3" s="248"/>
      <c r="D3" s="248"/>
      <c r="E3" s="248"/>
      <c r="F3" s="248"/>
      <c r="H3" s="291"/>
      <c r="I3" s="273"/>
      <c r="J3" s="273"/>
      <c r="K3" s="273"/>
      <c r="L3" s="273"/>
      <c r="M3" s="273"/>
    </row>
    <row r="4" spans="1:13" ht="13.5" thickBot="1">
      <c r="A4" s="247"/>
      <c r="B4" s="247"/>
      <c r="C4" s="247"/>
      <c r="D4" s="247"/>
      <c r="E4" s="247"/>
      <c r="F4" s="247"/>
      <c r="H4" s="272"/>
      <c r="I4" s="272"/>
      <c r="J4" s="272"/>
      <c r="K4" s="272"/>
      <c r="L4" s="272"/>
      <c r="M4" s="272"/>
    </row>
    <row r="5" spans="1:13" ht="13.5" thickTop="1">
      <c r="A5" s="249"/>
      <c r="B5" s="250" t="s">
        <v>786</v>
      </c>
      <c r="C5" s="250"/>
      <c r="D5" s="250"/>
      <c r="E5" s="250"/>
      <c r="F5" s="261"/>
      <c r="H5" s="274"/>
      <c r="I5" s="275" t="s">
        <v>786</v>
      </c>
      <c r="J5" s="275"/>
      <c r="K5" s="275"/>
      <c r="L5" s="275"/>
      <c r="M5" s="286"/>
    </row>
    <row r="6" spans="1:13">
      <c r="A6" s="251" t="s">
        <v>787</v>
      </c>
      <c r="B6" s="251" t="s">
        <v>788</v>
      </c>
      <c r="C6" s="251"/>
      <c r="D6" s="252" t="s">
        <v>789</v>
      </c>
      <c r="E6" s="251" t="s">
        <v>790</v>
      </c>
      <c r="F6" s="251"/>
      <c r="H6" s="276" t="s">
        <v>787</v>
      </c>
      <c r="I6" s="276" t="s">
        <v>788</v>
      </c>
      <c r="J6" s="276"/>
      <c r="K6" s="277" t="s">
        <v>789</v>
      </c>
      <c r="L6" s="276" t="s">
        <v>790</v>
      </c>
      <c r="M6" s="276"/>
    </row>
    <row r="7" spans="1:13">
      <c r="A7" s="252"/>
      <c r="B7" s="253"/>
      <c r="C7" s="253"/>
      <c r="D7" s="253"/>
      <c r="E7" s="253"/>
      <c r="F7" s="253"/>
      <c r="H7" s="277"/>
      <c r="I7" s="278"/>
      <c r="J7" s="278"/>
      <c r="K7" s="278"/>
      <c r="L7" s="278"/>
      <c r="M7" s="278"/>
    </row>
    <row r="8" spans="1:13">
      <c r="A8" s="251"/>
      <c r="B8" s="254" t="s">
        <v>791</v>
      </c>
      <c r="C8" s="254"/>
      <c r="D8" s="254"/>
      <c r="E8" s="254"/>
      <c r="F8" s="246"/>
      <c r="H8" s="276"/>
      <c r="I8" s="279" t="s">
        <v>791</v>
      </c>
      <c r="J8" s="279"/>
      <c r="K8" s="279"/>
      <c r="L8" s="279"/>
      <c r="M8" s="271"/>
    </row>
    <row r="9" spans="1:13" ht="13.5" thickBot="1">
      <c r="A9" s="255"/>
      <c r="B9" s="256"/>
      <c r="C9" s="256"/>
      <c r="D9" s="256"/>
      <c r="E9" s="256"/>
      <c r="F9" s="256"/>
      <c r="H9" s="280"/>
      <c r="I9" s="281"/>
      <c r="J9" s="281"/>
      <c r="K9" s="281"/>
      <c r="L9" s="281"/>
      <c r="M9" s="281"/>
    </row>
    <row r="10" spans="1:13">
      <c r="A10" s="251"/>
      <c r="B10" s="246"/>
      <c r="C10" s="246"/>
      <c r="D10" s="246"/>
      <c r="E10" s="246"/>
      <c r="F10" s="246"/>
      <c r="H10" s="276"/>
      <c r="I10" s="271"/>
      <c r="J10" s="271"/>
      <c r="K10" s="271"/>
      <c r="L10" s="271"/>
      <c r="M10" s="271"/>
    </row>
    <row r="11" spans="1:13">
      <c r="A11" s="259" t="s">
        <v>792</v>
      </c>
      <c r="B11" s="245">
        <v>10992</v>
      </c>
      <c r="C11" s="246"/>
      <c r="D11" s="246">
        <v>3</v>
      </c>
      <c r="E11" s="245">
        <v>10995</v>
      </c>
      <c r="F11" s="246"/>
      <c r="H11" s="284" t="s">
        <v>1040</v>
      </c>
      <c r="I11" s="270">
        <v>9802</v>
      </c>
      <c r="J11" s="271"/>
      <c r="K11" s="271">
        <v>3</v>
      </c>
      <c r="L11" s="270">
        <v>9805</v>
      </c>
      <c r="M11" s="271"/>
    </row>
    <row r="12" spans="1:13">
      <c r="A12" s="259" t="s">
        <v>793</v>
      </c>
      <c r="B12" s="245">
        <v>11080</v>
      </c>
      <c r="C12" s="246"/>
      <c r="D12" s="246">
        <v>3</v>
      </c>
      <c r="E12" s="245">
        <v>11083</v>
      </c>
      <c r="F12" s="246"/>
      <c r="H12" s="284" t="s">
        <v>1041</v>
      </c>
      <c r="I12" s="270">
        <v>9734</v>
      </c>
      <c r="J12" s="271"/>
      <c r="K12" s="271">
        <v>3</v>
      </c>
      <c r="L12" s="270">
        <v>9737</v>
      </c>
      <c r="M12" s="271"/>
    </row>
    <row r="13" spans="1:13">
      <c r="A13" s="259" t="s">
        <v>794</v>
      </c>
      <c r="B13" s="245">
        <v>11065</v>
      </c>
      <c r="C13" s="246"/>
      <c r="D13" s="246">
        <v>3</v>
      </c>
      <c r="E13" s="245">
        <v>11068</v>
      </c>
      <c r="F13" s="246"/>
      <c r="H13" s="284" t="s">
        <v>1042</v>
      </c>
      <c r="I13" s="270">
        <v>9732</v>
      </c>
      <c r="J13" s="271"/>
      <c r="K13" s="271">
        <v>3</v>
      </c>
      <c r="L13" s="270">
        <v>9735</v>
      </c>
      <c r="M13" s="271"/>
    </row>
    <row r="14" spans="1:13">
      <c r="A14" s="259" t="s">
        <v>795</v>
      </c>
      <c r="B14" s="245">
        <v>11200</v>
      </c>
      <c r="C14" s="246"/>
      <c r="D14" s="246">
        <v>3</v>
      </c>
      <c r="E14" s="245">
        <v>11203</v>
      </c>
      <c r="F14" s="246"/>
      <c r="H14" s="284" t="s">
        <v>1043</v>
      </c>
      <c r="I14" s="270">
        <v>9855</v>
      </c>
      <c r="J14" s="271"/>
      <c r="K14" s="271">
        <v>3</v>
      </c>
      <c r="L14" s="270">
        <v>9858</v>
      </c>
      <c r="M14" s="271"/>
    </row>
    <row r="15" spans="1:13">
      <c r="A15" s="259" t="s">
        <v>796</v>
      </c>
      <c r="B15" s="245">
        <v>10982</v>
      </c>
      <c r="C15" s="246"/>
      <c r="D15" s="246">
        <v>3</v>
      </c>
      <c r="E15" s="245">
        <v>10985</v>
      </c>
      <c r="F15" s="246"/>
      <c r="H15" s="284" t="s">
        <v>1044</v>
      </c>
      <c r="I15" s="270">
        <v>9793</v>
      </c>
      <c r="J15" s="271"/>
      <c r="K15" s="271">
        <v>3</v>
      </c>
      <c r="L15" s="270">
        <v>9796</v>
      </c>
      <c r="M15" s="271"/>
    </row>
    <row r="16" spans="1:13">
      <c r="A16" s="259" t="s">
        <v>797</v>
      </c>
      <c r="B16" s="245">
        <v>10934</v>
      </c>
      <c r="C16" s="246"/>
      <c r="D16" s="246">
        <v>3</v>
      </c>
      <c r="E16" s="245">
        <v>10937</v>
      </c>
      <c r="F16" s="246"/>
      <c r="H16" s="284" t="s">
        <v>1045</v>
      </c>
      <c r="I16" s="270">
        <v>9847</v>
      </c>
      <c r="J16" s="271"/>
      <c r="K16" s="271">
        <v>3</v>
      </c>
      <c r="L16" s="270">
        <v>9850</v>
      </c>
      <c r="M16" s="271"/>
    </row>
    <row r="17" spans="1:13">
      <c r="A17" s="259" t="s">
        <v>798</v>
      </c>
      <c r="B17" s="245">
        <v>11140</v>
      </c>
      <c r="C17" s="246"/>
      <c r="D17" s="246">
        <v>3</v>
      </c>
      <c r="E17" s="245">
        <v>11143</v>
      </c>
      <c r="F17" s="246"/>
      <c r="H17" s="284" t="s">
        <v>1046</v>
      </c>
      <c r="I17" s="270">
        <v>9867</v>
      </c>
      <c r="J17" s="271"/>
      <c r="K17" s="271">
        <v>3</v>
      </c>
      <c r="L17" s="270">
        <v>9870</v>
      </c>
      <c r="M17" s="271"/>
    </row>
    <row r="18" spans="1:13">
      <c r="A18" s="259" t="s">
        <v>799</v>
      </c>
      <c r="B18" s="245">
        <v>11146</v>
      </c>
      <c r="C18" s="246"/>
      <c r="D18" s="246">
        <v>3</v>
      </c>
      <c r="E18" s="245">
        <v>11149</v>
      </c>
      <c r="F18" s="246"/>
      <c r="H18" s="284" t="s">
        <v>1047</v>
      </c>
      <c r="I18" s="270">
        <v>9867</v>
      </c>
      <c r="J18" s="271"/>
      <c r="K18" s="271">
        <v>3</v>
      </c>
      <c r="L18" s="270">
        <v>9870</v>
      </c>
      <c r="M18" s="271"/>
    </row>
    <row r="19" spans="1:13">
      <c r="A19" s="259" t="s">
        <v>800</v>
      </c>
      <c r="B19" s="245">
        <v>10964</v>
      </c>
      <c r="C19" s="246"/>
      <c r="D19" s="246">
        <v>3</v>
      </c>
      <c r="E19" s="245">
        <v>10967</v>
      </c>
      <c r="F19" s="246"/>
      <c r="H19" s="284" t="s">
        <v>1048</v>
      </c>
      <c r="I19" s="270">
        <v>9873</v>
      </c>
      <c r="J19" s="271"/>
      <c r="K19" s="271">
        <v>3</v>
      </c>
      <c r="L19" s="270">
        <v>9876</v>
      </c>
      <c r="M19" s="271"/>
    </row>
    <row r="20" spans="1:13">
      <c r="A20" s="259" t="s">
        <v>801</v>
      </c>
      <c r="B20" s="245">
        <v>11014</v>
      </c>
      <c r="C20" s="246"/>
      <c r="D20" s="246">
        <v>3</v>
      </c>
      <c r="E20" s="245">
        <v>11017</v>
      </c>
      <c r="F20" s="246"/>
      <c r="H20" s="284" t="s">
        <v>1049</v>
      </c>
      <c r="I20" s="270">
        <v>9924</v>
      </c>
      <c r="J20" s="271"/>
      <c r="K20" s="271">
        <v>3</v>
      </c>
      <c r="L20" s="270">
        <v>9927</v>
      </c>
      <c r="M20" s="271"/>
    </row>
    <row r="21" spans="1:13">
      <c r="A21" s="259" t="s">
        <v>802</v>
      </c>
      <c r="B21" s="245">
        <v>11028</v>
      </c>
      <c r="C21" s="246"/>
      <c r="D21" s="246">
        <v>3</v>
      </c>
      <c r="E21" s="245">
        <v>11031</v>
      </c>
      <c r="F21" s="246"/>
      <c r="H21" s="284" t="s">
        <v>1050</v>
      </c>
      <c r="I21" s="270">
        <v>9942</v>
      </c>
      <c r="J21" s="271"/>
      <c r="K21" s="271">
        <v>3</v>
      </c>
      <c r="L21" s="270">
        <v>9945</v>
      </c>
      <c r="M21" s="271"/>
    </row>
    <row r="22" spans="1:13">
      <c r="A22" s="259" t="s">
        <v>803</v>
      </c>
      <c r="B22" s="245">
        <v>11037</v>
      </c>
      <c r="C22" s="246"/>
      <c r="D22" s="246">
        <v>3</v>
      </c>
      <c r="E22" s="245">
        <v>11040</v>
      </c>
      <c r="F22" s="246"/>
      <c r="H22" s="284" t="s">
        <v>1051</v>
      </c>
      <c r="I22" s="270">
        <v>9939</v>
      </c>
      <c r="J22" s="271"/>
      <c r="K22" s="271">
        <v>3</v>
      </c>
      <c r="L22" s="270">
        <v>9942</v>
      </c>
      <c r="M22" s="271"/>
    </row>
    <row r="23" spans="1:13">
      <c r="A23" s="259" t="s">
        <v>804</v>
      </c>
      <c r="B23" s="245">
        <v>11165</v>
      </c>
      <c r="C23" s="246"/>
      <c r="D23" s="246">
        <v>3</v>
      </c>
      <c r="E23" s="245">
        <v>11168</v>
      </c>
      <c r="F23" s="246"/>
      <c r="H23" s="284" t="s">
        <v>1052</v>
      </c>
      <c r="I23" s="270">
        <v>9925</v>
      </c>
      <c r="J23" s="271"/>
      <c r="K23" s="271">
        <v>3</v>
      </c>
      <c r="L23" s="270">
        <v>9928</v>
      </c>
      <c r="M23" s="271"/>
    </row>
    <row r="24" spans="1:13">
      <c r="A24" s="259" t="s">
        <v>805</v>
      </c>
      <c r="B24" s="245">
        <v>10921</v>
      </c>
      <c r="C24" s="246"/>
      <c r="D24" s="246">
        <v>3</v>
      </c>
      <c r="E24" s="245">
        <v>10924</v>
      </c>
      <c r="F24" s="246"/>
      <c r="H24" s="284" t="s">
        <v>1053</v>
      </c>
      <c r="I24" s="270">
        <v>10009</v>
      </c>
      <c r="J24" s="271"/>
      <c r="K24" s="271">
        <v>3</v>
      </c>
      <c r="L24" s="270">
        <v>10012</v>
      </c>
      <c r="M24" s="271"/>
    </row>
    <row r="25" spans="1:13">
      <c r="A25" s="259" t="s">
        <v>806</v>
      </c>
      <c r="B25" s="245">
        <v>11722</v>
      </c>
      <c r="C25" s="246"/>
      <c r="D25" s="246">
        <v>3</v>
      </c>
      <c r="E25" s="245">
        <v>11725</v>
      </c>
      <c r="F25" s="246"/>
      <c r="H25" s="284" t="s">
        <v>1054</v>
      </c>
      <c r="I25" s="270">
        <v>10034</v>
      </c>
      <c r="J25" s="271"/>
      <c r="K25" s="271">
        <v>3</v>
      </c>
      <c r="L25" s="270">
        <v>10037</v>
      </c>
      <c r="M25" s="271"/>
    </row>
    <row r="26" spans="1:13">
      <c r="A26" s="259" t="s">
        <v>807</v>
      </c>
      <c r="B26" s="245">
        <v>11741</v>
      </c>
      <c r="C26" s="246"/>
      <c r="D26" s="246">
        <v>3</v>
      </c>
      <c r="E26" s="245">
        <v>11744</v>
      </c>
      <c r="F26" s="246"/>
      <c r="H26" s="284" t="s">
        <v>1055</v>
      </c>
      <c r="I26" s="270">
        <v>10238</v>
      </c>
      <c r="J26" s="271"/>
      <c r="K26" s="271">
        <v>3</v>
      </c>
      <c r="L26" s="270">
        <v>10241</v>
      </c>
      <c r="M26" s="271"/>
    </row>
    <row r="27" spans="1:13">
      <c r="A27" s="259" t="s">
        <v>808</v>
      </c>
      <c r="B27" s="245">
        <v>11782</v>
      </c>
      <c r="C27" s="246"/>
      <c r="D27" s="246">
        <v>3</v>
      </c>
      <c r="E27" s="245">
        <v>11785</v>
      </c>
      <c r="F27" s="246"/>
      <c r="H27" s="284" t="s">
        <v>1056</v>
      </c>
      <c r="I27" s="270">
        <v>10273</v>
      </c>
      <c r="J27" s="271"/>
      <c r="K27" s="271">
        <v>3</v>
      </c>
      <c r="L27" s="270">
        <v>10276</v>
      </c>
      <c r="M27" s="271"/>
    </row>
    <row r="28" spans="1:13">
      <c r="A28" s="259" t="s">
        <v>809</v>
      </c>
      <c r="B28" s="245">
        <v>11785</v>
      </c>
      <c r="C28" s="246"/>
      <c r="D28" s="246">
        <v>3</v>
      </c>
      <c r="E28" s="245">
        <v>11788</v>
      </c>
      <c r="F28" s="246"/>
      <c r="H28" s="284" t="s">
        <v>1057</v>
      </c>
      <c r="I28" s="270">
        <v>10279</v>
      </c>
      <c r="J28" s="271"/>
      <c r="K28" s="271">
        <v>3</v>
      </c>
      <c r="L28" s="270">
        <v>10282</v>
      </c>
      <c r="M28" s="271"/>
    </row>
    <row r="29" spans="1:13">
      <c r="A29" s="259" t="s">
        <v>810</v>
      </c>
      <c r="B29" s="245">
        <v>11714</v>
      </c>
      <c r="C29" s="246"/>
      <c r="D29" s="246">
        <v>3</v>
      </c>
      <c r="E29" s="245">
        <v>11717</v>
      </c>
      <c r="F29" s="246"/>
      <c r="H29" s="284" t="s">
        <v>1058</v>
      </c>
      <c r="I29" s="270">
        <v>10030</v>
      </c>
      <c r="J29" s="271"/>
      <c r="K29" s="271">
        <v>3</v>
      </c>
      <c r="L29" s="270">
        <v>10033</v>
      </c>
      <c r="M29" s="271"/>
    </row>
    <row r="30" spans="1:13">
      <c r="A30" s="259" t="s">
        <v>811</v>
      </c>
      <c r="B30" s="245">
        <v>11737</v>
      </c>
      <c r="C30" s="246"/>
      <c r="D30" s="246">
        <v>3</v>
      </c>
      <c r="E30" s="245">
        <v>11740</v>
      </c>
      <c r="F30" s="246"/>
      <c r="H30" s="284" t="s">
        <v>1059</v>
      </c>
      <c r="I30" s="270">
        <v>10069</v>
      </c>
      <c r="J30" s="271"/>
      <c r="K30" s="271">
        <v>3</v>
      </c>
      <c r="L30" s="270">
        <v>10072</v>
      </c>
      <c r="M30" s="271"/>
    </row>
    <row r="31" spans="1:13">
      <c r="A31" s="259" t="s">
        <v>812</v>
      </c>
      <c r="B31" s="245">
        <v>11757</v>
      </c>
      <c r="C31" s="246"/>
      <c r="D31" s="246">
        <v>3</v>
      </c>
      <c r="E31" s="245">
        <v>11760</v>
      </c>
      <c r="F31" s="246"/>
      <c r="H31" s="284" t="s">
        <v>1060</v>
      </c>
      <c r="I31" s="270">
        <v>10077</v>
      </c>
      <c r="J31" s="271"/>
      <c r="K31" s="271">
        <v>3</v>
      </c>
      <c r="L31" s="270">
        <v>10080</v>
      </c>
      <c r="M31" s="271"/>
    </row>
    <row r="32" spans="1:13">
      <c r="A32" s="259" t="s">
        <v>813</v>
      </c>
      <c r="B32" s="245">
        <v>11760</v>
      </c>
      <c r="C32" s="246"/>
      <c r="D32" s="246">
        <v>3</v>
      </c>
      <c r="E32" s="245">
        <v>11763</v>
      </c>
      <c r="F32" s="246"/>
      <c r="H32" s="284" t="s">
        <v>1061</v>
      </c>
      <c r="I32" s="270">
        <v>10066</v>
      </c>
      <c r="J32" s="271"/>
      <c r="K32" s="271">
        <v>3</v>
      </c>
      <c r="L32" s="270">
        <v>10069</v>
      </c>
      <c r="M32" s="271"/>
    </row>
    <row r="33" spans="1:13">
      <c r="A33" s="259" t="s">
        <v>814</v>
      </c>
      <c r="B33" s="245">
        <v>11755</v>
      </c>
      <c r="C33" s="246"/>
      <c r="D33" s="246">
        <v>3</v>
      </c>
      <c r="E33" s="245">
        <v>11758</v>
      </c>
      <c r="F33" s="246"/>
      <c r="H33" s="284" t="s">
        <v>1062</v>
      </c>
      <c r="I33" s="270">
        <v>10080</v>
      </c>
      <c r="J33" s="271"/>
      <c r="K33" s="271">
        <v>3</v>
      </c>
      <c r="L33" s="270">
        <v>10083</v>
      </c>
      <c r="M33" s="271"/>
    </row>
    <row r="34" spans="1:13">
      <c r="A34" s="259" t="s">
        <v>815</v>
      </c>
      <c r="B34" s="245">
        <v>11795</v>
      </c>
      <c r="C34" s="246"/>
      <c r="D34" s="246">
        <v>3</v>
      </c>
      <c r="E34" s="245">
        <v>11798</v>
      </c>
      <c r="F34" s="246"/>
      <c r="H34" s="284" t="s">
        <v>1063</v>
      </c>
      <c r="I34" s="270">
        <v>10147</v>
      </c>
      <c r="J34" s="271"/>
      <c r="K34" s="271">
        <v>3</v>
      </c>
      <c r="L34" s="270">
        <v>10150</v>
      </c>
      <c r="M34" s="271"/>
    </row>
    <row r="35" spans="1:13">
      <c r="A35" s="259" t="s">
        <v>816</v>
      </c>
      <c r="B35" s="245">
        <v>10902</v>
      </c>
      <c r="C35" s="246"/>
      <c r="D35" s="246">
        <v>3</v>
      </c>
      <c r="E35" s="245">
        <v>10905</v>
      </c>
      <c r="F35" s="246"/>
      <c r="H35" s="284" t="s">
        <v>1064</v>
      </c>
      <c r="I35" s="270">
        <v>9968</v>
      </c>
      <c r="J35" s="271"/>
      <c r="K35" s="271">
        <v>3</v>
      </c>
      <c r="L35" s="270">
        <v>9971</v>
      </c>
      <c r="M35" s="271"/>
    </row>
    <row r="36" spans="1:13">
      <c r="A36" s="259" t="s">
        <v>817</v>
      </c>
      <c r="B36" s="245">
        <v>10860</v>
      </c>
      <c r="C36" s="246"/>
      <c r="D36" s="246">
        <v>3</v>
      </c>
      <c r="E36" s="245">
        <v>10863</v>
      </c>
      <c r="F36" s="246"/>
      <c r="H36" s="284" t="s">
        <v>1065</v>
      </c>
      <c r="I36" s="270">
        <v>9969</v>
      </c>
      <c r="J36" s="271"/>
      <c r="K36" s="271">
        <v>3</v>
      </c>
      <c r="L36" s="270">
        <v>9972</v>
      </c>
      <c r="M36" s="271"/>
    </row>
    <row r="37" spans="1:13">
      <c r="A37" s="259" t="s">
        <v>818</v>
      </c>
      <c r="B37" s="245">
        <v>10860</v>
      </c>
      <c r="C37" s="246"/>
      <c r="D37" s="246">
        <v>3</v>
      </c>
      <c r="E37" s="245">
        <v>10863</v>
      </c>
      <c r="F37" s="246"/>
      <c r="H37" s="284" t="s">
        <v>1066</v>
      </c>
      <c r="I37" s="270">
        <v>9989</v>
      </c>
      <c r="J37" s="271"/>
      <c r="K37" s="271">
        <v>3</v>
      </c>
      <c r="L37" s="270">
        <v>9992</v>
      </c>
      <c r="M37" s="271"/>
    </row>
    <row r="38" spans="1:13">
      <c r="A38" s="259" t="s">
        <v>819</v>
      </c>
      <c r="B38" s="245">
        <v>10871</v>
      </c>
      <c r="C38" s="246"/>
      <c r="D38" s="246">
        <v>3</v>
      </c>
      <c r="E38" s="245">
        <v>10874</v>
      </c>
      <c r="F38" s="246"/>
      <c r="H38" s="284" t="s">
        <v>1067</v>
      </c>
      <c r="I38" s="270">
        <v>9987</v>
      </c>
      <c r="J38" s="271"/>
      <c r="K38" s="271">
        <v>3</v>
      </c>
      <c r="L38" s="270">
        <v>9990</v>
      </c>
      <c r="M38" s="271"/>
    </row>
    <row r="39" spans="1:13">
      <c r="A39" s="259" t="s">
        <v>820</v>
      </c>
      <c r="B39" s="245">
        <v>10851</v>
      </c>
      <c r="C39" s="246"/>
      <c r="D39" s="246">
        <v>3</v>
      </c>
      <c r="E39" s="245">
        <v>10854</v>
      </c>
      <c r="F39" s="246"/>
      <c r="H39" s="284" t="s">
        <v>1068</v>
      </c>
      <c r="I39" s="270">
        <v>9985</v>
      </c>
      <c r="J39" s="271"/>
      <c r="K39" s="271">
        <v>3</v>
      </c>
      <c r="L39" s="270">
        <v>9988</v>
      </c>
      <c r="M39" s="271"/>
    </row>
    <row r="40" spans="1:13">
      <c r="A40" s="259" t="s">
        <v>821</v>
      </c>
      <c r="B40" s="245">
        <v>10877</v>
      </c>
      <c r="C40" s="246"/>
      <c r="D40" s="246">
        <v>3</v>
      </c>
      <c r="E40" s="245">
        <v>10880</v>
      </c>
      <c r="F40" s="246"/>
      <c r="H40" s="284" t="s">
        <v>1069</v>
      </c>
      <c r="I40" s="270">
        <v>9983</v>
      </c>
      <c r="J40" s="271"/>
      <c r="K40" s="271">
        <v>3</v>
      </c>
      <c r="L40" s="270">
        <v>9986</v>
      </c>
      <c r="M40" s="271"/>
    </row>
    <row r="41" spans="1:13">
      <c r="A41" s="259" t="s">
        <v>822</v>
      </c>
      <c r="B41" s="245">
        <v>10872</v>
      </c>
      <c r="C41" s="246"/>
      <c r="D41" s="246">
        <v>3</v>
      </c>
      <c r="E41" s="245">
        <v>10875</v>
      </c>
      <c r="F41" s="246"/>
      <c r="H41" s="284" t="s">
        <v>1070</v>
      </c>
      <c r="I41" s="270">
        <v>10014</v>
      </c>
      <c r="J41" s="271"/>
      <c r="K41" s="271">
        <v>3</v>
      </c>
      <c r="L41" s="270">
        <v>10017</v>
      </c>
      <c r="M41" s="271"/>
    </row>
    <row r="42" spans="1:13">
      <c r="A42" s="259" t="s">
        <v>823</v>
      </c>
      <c r="B42" s="245">
        <v>10877</v>
      </c>
      <c r="C42" s="246"/>
      <c r="D42" s="246">
        <v>3</v>
      </c>
      <c r="E42" s="245">
        <v>10880</v>
      </c>
      <c r="F42" s="246"/>
      <c r="H42" s="284" t="s">
        <v>1071</v>
      </c>
      <c r="I42" s="270">
        <v>10126</v>
      </c>
      <c r="J42" s="271"/>
      <c r="K42" s="271">
        <v>3</v>
      </c>
      <c r="L42" s="270">
        <v>10129</v>
      </c>
      <c r="M42" s="271"/>
    </row>
    <row r="43" spans="1:13">
      <c r="A43" s="259" t="s">
        <v>824</v>
      </c>
      <c r="B43" s="245">
        <v>10948</v>
      </c>
      <c r="C43" s="246"/>
      <c r="D43" s="246">
        <v>3</v>
      </c>
      <c r="E43" s="245">
        <v>10951</v>
      </c>
      <c r="F43" s="246"/>
      <c r="H43" s="284" t="s">
        <v>1072</v>
      </c>
      <c r="I43" s="270">
        <v>10131</v>
      </c>
      <c r="J43" s="271"/>
      <c r="K43" s="271">
        <v>3</v>
      </c>
      <c r="L43" s="270">
        <v>10134</v>
      </c>
      <c r="M43" s="271"/>
    </row>
    <row r="44" spans="1:13">
      <c r="A44" s="259" t="s">
        <v>825</v>
      </c>
      <c r="B44" s="245">
        <v>10919</v>
      </c>
      <c r="C44" s="246"/>
      <c r="D44" s="246">
        <v>3</v>
      </c>
      <c r="E44" s="245">
        <v>10922</v>
      </c>
      <c r="F44" s="246"/>
      <c r="H44" s="284" t="s">
        <v>1073</v>
      </c>
      <c r="I44" s="270">
        <v>10010</v>
      </c>
      <c r="J44" s="271"/>
      <c r="K44" s="271">
        <v>3</v>
      </c>
      <c r="L44" s="270">
        <v>10013</v>
      </c>
      <c r="M44" s="271"/>
    </row>
    <row r="45" spans="1:13">
      <c r="A45" s="259" t="s">
        <v>826</v>
      </c>
      <c r="B45" s="245">
        <v>10939</v>
      </c>
      <c r="C45" s="246"/>
      <c r="D45" s="246">
        <v>3</v>
      </c>
      <c r="E45" s="245">
        <v>10942</v>
      </c>
      <c r="F45" s="246"/>
      <c r="H45" s="284" t="s">
        <v>1074</v>
      </c>
      <c r="I45" s="270">
        <v>10036</v>
      </c>
      <c r="J45" s="271"/>
      <c r="K45" s="271">
        <v>3</v>
      </c>
      <c r="L45" s="270">
        <v>10039</v>
      </c>
      <c r="M45" s="271"/>
    </row>
    <row r="46" spans="1:13">
      <c r="A46" s="259" t="s">
        <v>827</v>
      </c>
      <c r="B46" s="245">
        <v>10924</v>
      </c>
      <c r="C46" s="246"/>
      <c r="D46" s="246">
        <v>3</v>
      </c>
      <c r="E46" s="245">
        <v>10927</v>
      </c>
      <c r="F46" s="246"/>
      <c r="H46" s="284" t="s">
        <v>1075</v>
      </c>
      <c r="I46" s="270">
        <v>10004</v>
      </c>
      <c r="J46" s="271"/>
      <c r="K46" s="271">
        <v>3</v>
      </c>
      <c r="L46" s="270">
        <v>10007</v>
      </c>
      <c r="M46" s="271"/>
    </row>
    <row r="47" spans="1:13">
      <c r="A47" s="259" t="s">
        <v>828</v>
      </c>
      <c r="B47" s="245">
        <v>10936</v>
      </c>
      <c r="C47" s="246"/>
      <c r="D47" s="246">
        <v>3</v>
      </c>
      <c r="E47" s="245">
        <v>10939</v>
      </c>
      <c r="F47" s="246"/>
      <c r="H47" s="284" t="s">
        <v>1076</v>
      </c>
      <c r="I47" s="270">
        <v>10032</v>
      </c>
      <c r="J47" s="271"/>
      <c r="K47" s="271">
        <v>3</v>
      </c>
      <c r="L47" s="270">
        <v>10035</v>
      </c>
      <c r="M47" s="271"/>
    </row>
    <row r="48" spans="1:13">
      <c r="A48" s="259" t="s">
        <v>829</v>
      </c>
      <c r="B48" s="245">
        <v>10961</v>
      </c>
      <c r="C48" s="246"/>
      <c r="D48" s="246">
        <v>3</v>
      </c>
      <c r="E48" s="245">
        <v>10964</v>
      </c>
      <c r="F48" s="246"/>
      <c r="H48" s="284" t="s">
        <v>1077</v>
      </c>
      <c r="I48" s="270">
        <v>10087</v>
      </c>
      <c r="J48" s="271"/>
      <c r="K48" s="271">
        <v>3</v>
      </c>
      <c r="L48" s="270">
        <v>10090</v>
      </c>
      <c r="M48" s="271"/>
    </row>
    <row r="49" spans="1:13">
      <c r="A49" s="259" t="s">
        <v>830</v>
      </c>
      <c r="B49" s="245">
        <v>10970</v>
      </c>
      <c r="C49" s="246"/>
      <c r="D49" s="246">
        <v>3</v>
      </c>
      <c r="E49" s="245">
        <v>10973</v>
      </c>
      <c r="F49" s="246"/>
      <c r="H49" s="284" t="s">
        <v>1078</v>
      </c>
      <c r="I49" s="270">
        <v>10082</v>
      </c>
      <c r="J49" s="271"/>
      <c r="K49" s="271">
        <v>3</v>
      </c>
      <c r="L49" s="270">
        <v>10085</v>
      </c>
      <c r="M49" s="271"/>
    </row>
    <row r="50" spans="1:13">
      <c r="A50" s="259" t="s">
        <v>831</v>
      </c>
      <c r="B50" s="245">
        <v>11016</v>
      </c>
      <c r="C50" s="246"/>
      <c r="D50" s="246">
        <v>3</v>
      </c>
      <c r="E50" s="245">
        <v>11019</v>
      </c>
      <c r="F50" s="246"/>
      <c r="H50" s="284" t="s">
        <v>1079</v>
      </c>
      <c r="I50" s="270">
        <v>10276</v>
      </c>
      <c r="J50" s="271"/>
      <c r="K50" s="271">
        <v>3</v>
      </c>
      <c r="L50" s="270">
        <v>10279</v>
      </c>
      <c r="M50" s="271"/>
    </row>
    <row r="51" spans="1:13">
      <c r="A51" s="259" t="s">
        <v>832</v>
      </c>
      <c r="B51" s="245">
        <v>11029</v>
      </c>
      <c r="C51" s="246"/>
      <c r="D51" s="246">
        <v>3</v>
      </c>
      <c r="E51" s="245">
        <v>11032</v>
      </c>
      <c r="F51" s="246"/>
      <c r="H51" s="284" t="s">
        <v>1080</v>
      </c>
      <c r="I51" s="270">
        <v>10105</v>
      </c>
      <c r="J51" s="271"/>
      <c r="K51" s="271">
        <v>3</v>
      </c>
      <c r="L51" s="270">
        <v>10108</v>
      </c>
      <c r="M51" s="271"/>
    </row>
    <row r="52" spans="1:13">
      <c r="A52" s="259" t="s">
        <v>833</v>
      </c>
      <c r="B52" s="245">
        <v>11029</v>
      </c>
      <c r="C52" s="246"/>
      <c r="D52" s="246">
        <v>3</v>
      </c>
      <c r="E52" s="245">
        <v>11032</v>
      </c>
      <c r="F52" s="246"/>
      <c r="H52" s="284" t="s">
        <v>1081</v>
      </c>
      <c r="I52" s="270">
        <v>10105</v>
      </c>
      <c r="J52" s="271"/>
      <c r="K52" s="271">
        <v>3</v>
      </c>
      <c r="L52" s="270">
        <v>10108</v>
      </c>
      <c r="M52" s="271"/>
    </row>
    <row r="53" spans="1:13">
      <c r="A53" s="259" t="s">
        <v>834</v>
      </c>
      <c r="B53" s="245">
        <v>10919</v>
      </c>
      <c r="C53" s="246"/>
      <c r="D53" s="246">
        <v>3</v>
      </c>
      <c r="E53" s="245">
        <v>10922</v>
      </c>
      <c r="F53" s="246"/>
      <c r="H53" s="284" t="s">
        <v>1082</v>
      </c>
      <c r="I53" s="270">
        <v>10111</v>
      </c>
      <c r="J53" s="271"/>
      <c r="K53" s="271">
        <v>3</v>
      </c>
      <c r="L53" s="270">
        <v>10114</v>
      </c>
      <c r="M53" s="271"/>
    </row>
    <row r="54" spans="1:13">
      <c r="A54" s="259" t="s">
        <v>835</v>
      </c>
      <c r="B54" s="245">
        <v>10916</v>
      </c>
      <c r="C54" s="246"/>
      <c r="D54" s="246">
        <v>3</v>
      </c>
      <c r="E54" s="245">
        <v>10919</v>
      </c>
      <c r="F54" s="246"/>
      <c r="H54" s="284" t="s">
        <v>1083</v>
      </c>
      <c r="I54" s="270">
        <v>10111</v>
      </c>
      <c r="J54" s="271"/>
      <c r="K54" s="271">
        <v>3</v>
      </c>
      <c r="L54" s="270">
        <v>10114</v>
      </c>
      <c r="M54" s="271"/>
    </row>
    <row r="55" spans="1:13">
      <c r="A55" s="259" t="s">
        <v>836</v>
      </c>
      <c r="B55" s="245">
        <v>10909</v>
      </c>
      <c r="C55" s="246"/>
      <c r="D55" s="246">
        <v>3</v>
      </c>
      <c r="E55" s="245">
        <v>10912</v>
      </c>
      <c r="F55" s="246"/>
      <c r="H55" s="284" t="s">
        <v>1084</v>
      </c>
      <c r="I55" s="270">
        <v>10167</v>
      </c>
      <c r="J55" s="271"/>
      <c r="K55" s="271">
        <v>3</v>
      </c>
      <c r="L55" s="270">
        <v>10170</v>
      </c>
      <c r="M55" s="271"/>
    </row>
    <row r="56" spans="1:13">
      <c r="A56" s="259" t="s">
        <v>837</v>
      </c>
      <c r="B56" s="245">
        <v>11821</v>
      </c>
      <c r="C56" s="246"/>
      <c r="D56" s="246">
        <v>3</v>
      </c>
      <c r="E56" s="245">
        <v>11824</v>
      </c>
      <c r="F56" s="246"/>
      <c r="H56" s="284" t="s">
        <v>1085</v>
      </c>
      <c r="I56" s="270">
        <v>10201</v>
      </c>
      <c r="J56" s="271"/>
      <c r="K56" s="271">
        <v>3</v>
      </c>
      <c r="L56" s="270">
        <v>10204</v>
      </c>
      <c r="M56" s="271"/>
    </row>
    <row r="57" spans="1:13">
      <c r="A57" s="259" t="s">
        <v>838</v>
      </c>
      <c r="B57" s="245">
        <v>11753</v>
      </c>
      <c r="C57" s="246"/>
      <c r="D57" s="246">
        <v>3</v>
      </c>
      <c r="E57" s="245">
        <v>11756</v>
      </c>
      <c r="F57" s="246"/>
      <c r="H57" s="284" t="s">
        <v>1086</v>
      </c>
      <c r="I57" s="270">
        <v>10203</v>
      </c>
      <c r="J57" s="271"/>
      <c r="K57" s="271">
        <v>3</v>
      </c>
      <c r="L57" s="270">
        <v>10206</v>
      </c>
      <c r="M57" s="271"/>
    </row>
    <row r="58" spans="1:13">
      <c r="A58" s="259" t="s">
        <v>839</v>
      </c>
      <c r="B58" s="245">
        <v>11715</v>
      </c>
      <c r="C58" s="246"/>
      <c r="D58" s="246">
        <v>3</v>
      </c>
      <c r="E58" s="245">
        <v>11718</v>
      </c>
      <c r="F58" s="246"/>
      <c r="H58" s="284" t="s">
        <v>1087</v>
      </c>
      <c r="I58" s="270">
        <v>10261</v>
      </c>
      <c r="J58" s="271"/>
      <c r="K58" s="271">
        <v>3</v>
      </c>
      <c r="L58" s="270">
        <v>10264</v>
      </c>
      <c r="M58" s="271"/>
    </row>
    <row r="59" spans="1:13">
      <c r="A59" s="259" t="s">
        <v>840</v>
      </c>
      <c r="B59" s="245">
        <v>11764</v>
      </c>
      <c r="C59" s="246"/>
      <c r="D59" s="246">
        <v>3</v>
      </c>
      <c r="E59" s="245">
        <v>11767</v>
      </c>
      <c r="F59" s="246"/>
      <c r="H59" s="284" t="s">
        <v>1088</v>
      </c>
      <c r="I59" s="270">
        <v>10440</v>
      </c>
      <c r="J59" s="271"/>
      <c r="K59" s="271">
        <v>3</v>
      </c>
      <c r="L59" s="270">
        <v>10443</v>
      </c>
      <c r="M59" s="271"/>
    </row>
    <row r="60" spans="1:13">
      <c r="A60" s="259" t="s">
        <v>841</v>
      </c>
      <c r="B60" s="245">
        <v>11791</v>
      </c>
      <c r="C60" s="246"/>
      <c r="D60" s="246">
        <v>3</v>
      </c>
      <c r="E60" s="245">
        <v>11794</v>
      </c>
      <c r="F60" s="246"/>
      <c r="H60" s="284" t="s">
        <v>1089</v>
      </c>
      <c r="I60" s="270">
        <v>10563</v>
      </c>
      <c r="J60" s="271"/>
      <c r="K60" s="271">
        <v>3</v>
      </c>
      <c r="L60" s="270">
        <v>10566</v>
      </c>
      <c r="M60" s="271"/>
    </row>
    <row r="61" spans="1:13">
      <c r="A61" s="259" t="s">
        <v>842</v>
      </c>
      <c r="B61" s="245">
        <v>11851</v>
      </c>
      <c r="C61" s="246"/>
      <c r="D61" s="246">
        <v>3</v>
      </c>
      <c r="E61" s="245">
        <v>11854</v>
      </c>
      <c r="F61" s="246"/>
      <c r="H61" s="284" t="s">
        <v>1090</v>
      </c>
      <c r="I61" s="270">
        <v>10587</v>
      </c>
      <c r="J61" s="271"/>
      <c r="K61" s="271">
        <v>3</v>
      </c>
      <c r="L61" s="270">
        <v>10590</v>
      </c>
      <c r="M61" s="271"/>
    </row>
    <row r="62" spans="1:13">
      <c r="A62" s="259" t="s">
        <v>843</v>
      </c>
      <c r="B62" s="245">
        <v>11942</v>
      </c>
      <c r="C62" s="246"/>
      <c r="D62" s="246">
        <v>3</v>
      </c>
      <c r="E62" s="245">
        <v>11945</v>
      </c>
      <c r="F62" s="246"/>
      <c r="H62" s="284" t="s">
        <v>1091</v>
      </c>
      <c r="I62" s="270">
        <v>10595</v>
      </c>
      <c r="J62" s="271"/>
      <c r="K62" s="271">
        <v>3</v>
      </c>
      <c r="L62" s="270">
        <v>10598</v>
      </c>
      <c r="M62" s="271"/>
    </row>
    <row r="63" spans="1:13">
      <c r="A63" s="259" t="s">
        <v>844</v>
      </c>
      <c r="B63" s="245">
        <v>11978</v>
      </c>
      <c r="C63" s="246"/>
      <c r="D63" s="246">
        <v>3</v>
      </c>
      <c r="E63" s="245">
        <v>11981</v>
      </c>
      <c r="F63" s="246"/>
      <c r="H63" s="284" t="s">
        <v>1092</v>
      </c>
      <c r="I63" s="270">
        <v>10572</v>
      </c>
      <c r="J63" s="271"/>
      <c r="K63" s="271">
        <v>3</v>
      </c>
      <c r="L63" s="270">
        <v>10575</v>
      </c>
      <c r="M63" s="271"/>
    </row>
    <row r="64" spans="1:13">
      <c r="A64" s="259" t="s">
        <v>845</v>
      </c>
      <c r="B64" s="245">
        <v>11994</v>
      </c>
      <c r="C64" s="246"/>
      <c r="D64" s="246">
        <v>3</v>
      </c>
      <c r="E64" s="245">
        <v>11997</v>
      </c>
      <c r="F64" s="246"/>
      <c r="H64" s="284" t="s">
        <v>1093</v>
      </c>
      <c r="I64" s="270">
        <v>10583</v>
      </c>
      <c r="J64" s="271"/>
      <c r="K64" s="271">
        <v>3</v>
      </c>
      <c r="L64" s="270">
        <v>10586</v>
      </c>
      <c r="M64" s="271"/>
    </row>
    <row r="65" spans="1:13">
      <c r="A65" s="259" t="s">
        <v>846</v>
      </c>
      <c r="B65" s="245">
        <v>12019</v>
      </c>
      <c r="C65" s="246"/>
      <c r="D65" s="246">
        <v>3</v>
      </c>
      <c r="E65" s="245">
        <v>12022</v>
      </c>
      <c r="F65" s="246"/>
      <c r="H65" s="284" t="s">
        <v>1094</v>
      </c>
      <c r="I65" s="270">
        <v>10583</v>
      </c>
      <c r="J65" s="271"/>
      <c r="K65" s="271">
        <v>3</v>
      </c>
      <c r="L65" s="270">
        <v>10586</v>
      </c>
      <c r="M65" s="271"/>
    </row>
    <row r="66" spans="1:13">
      <c r="A66" s="259" t="s">
        <v>847</v>
      </c>
      <c r="B66" s="245">
        <v>11864</v>
      </c>
      <c r="C66" s="246"/>
      <c r="D66" s="246">
        <v>3</v>
      </c>
      <c r="E66" s="245">
        <v>11867</v>
      </c>
      <c r="F66" s="246"/>
      <c r="H66" s="284" t="s">
        <v>1095</v>
      </c>
      <c r="I66" s="270">
        <v>10582</v>
      </c>
      <c r="J66" s="271"/>
      <c r="K66" s="271">
        <v>3</v>
      </c>
      <c r="L66" s="270">
        <v>10585</v>
      </c>
      <c r="M66" s="271"/>
    </row>
    <row r="67" spans="1:13">
      <c r="A67" s="259" t="s">
        <v>848</v>
      </c>
      <c r="B67" s="245">
        <v>11887</v>
      </c>
      <c r="C67" s="246"/>
      <c r="D67" s="246">
        <v>3</v>
      </c>
      <c r="E67" s="245">
        <v>11890</v>
      </c>
      <c r="F67" s="246"/>
      <c r="H67" s="284" t="s">
        <v>1096</v>
      </c>
      <c r="I67" s="270">
        <v>10608</v>
      </c>
      <c r="J67" s="271"/>
      <c r="K67" s="271">
        <v>3</v>
      </c>
      <c r="L67" s="270">
        <v>10611</v>
      </c>
      <c r="M67" s="271"/>
    </row>
    <row r="68" spans="1:13">
      <c r="A68" s="259" t="s">
        <v>849</v>
      </c>
      <c r="B68" s="245">
        <v>11887</v>
      </c>
      <c r="C68" s="246"/>
      <c r="D68" s="246">
        <v>3</v>
      </c>
      <c r="E68" s="245">
        <v>11890</v>
      </c>
      <c r="F68" s="246"/>
      <c r="H68" s="284" t="s">
        <v>1097</v>
      </c>
      <c r="I68" s="270">
        <v>10594</v>
      </c>
      <c r="J68" s="271"/>
      <c r="K68" s="271">
        <v>3</v>
      </c>
      <c r="L68" s="270">
        <v>10597</v>
      </c>
      <c r="M68" s="271"/>
    </row>
    <row r="69" spans="1:13">
      <c r="A69" s="259" t="s">
        <v>850</v>
      </c>
      <c r="B69" s="245">
        <v>11894</v>
      </c>
      <c r="C69" s="246"/>
      <c r="D69" s="246">
        <v>3</v>
      </c>
      <c r="E69" s="245">
        <v>11897</v>
      </c>
      <c r="F69" s="246"/>
      <c r="H69" s="284" t="s">
        <v>1098</v>
      </c>
      <c r="I69" s="270">
        <v>10583</v>
      </c>
      <c r="J69" s="271"/>
      <c r="K69" s="271">
        <v>3</v>
      </c>
      <c r="L69" s="270">
        <v>10586</v>
      </c>
      <c r="M69" s="271"/>
    </row>
    <row r="70" spans="1:13">
      <c r="A70" s="259" t="s">
        <v>851</v>
      </c>
      <c r="B70" s="245">
        <v>12020</v>
      </c>
      <c r="C70" s="246"/>
      <c r="D70" s="246">
        <v>3</v>
      </c>
      <c r="E70" s="245">
        <v>12023</v>
      </c>
      <c r="F70" s="246"/>
      <c r="H70" s="284" t="s">
        <v>1099</v>
      </c>
      <c r="I70" s="270">
        <v>10598</v>
      </c>
      <c r="J70" s="271"/>
      <c r="K70" s="271">
        <v>3</v>
      </c>
      <c r="L70" s="270">
        <v>10601</v>
      </c>
      <c r="M70" s="271"/>
    </row>
    <row r="71" spans="1:13">
      <c r="A71" s="259" t="s">
        <v>852</v>
      </c>
      <c r="B71" s="245">
        <v>12026</v>
      </c>
      <c r="C71" s="246"/>
      <c r="D71" s="246">
        <v>3</v>
      </c>
      <c r="E71" s="245">
        <v>12029</v>
      </c>
      <c r="F71" s="246"/>
      <c r="H71" s="284" t="s">
        <v>1100</v>
      </c>
      <c r="I71" s="270">
        <v>10892</v>
      </c>
      <c r="J71" s="271"/>
      <c r="K71" s="271">
        <v>3</v>
      </c>
      <c r="L71" s="270">
        <v>10895</v>
      </c>
      <c r="M71" s="271"/>
    </row>
    <row r="72" spans="1:13">
      <c r="A72" s="259" t="s">
        <v>853</v>
      </c>
      <c r="B72" s="245">
        <v>12030</v>
      </c>
      <c r="C72" s="246"/>
      <c r="D72" s="246">
        <v>3</v>
      </c>
      <c r="E72" s="245">
        <v>12033</v>
      </c>
      <c r="F72" s="246"/>
      <c r="H72" s="284" t="s">
        <v>1101</v>
      </c>
      <c r="I72" s="270">
        <v>10435</v>
      </c>
      <c r="J72" s="271"/>
      <c r="K72" s="271">
        <v>3</v>
      </c>
      <c r="L72" s="270">
        <v>10438</v>
      </c>
      <c r="M72" s="271"/>
    </row>
    <row r="73" spans="1:13">
      <c r="A73" s="259" t="s">
        <v>854</v>
      </c>
      <c r="B73" s="245">
        <v>12031</v>
      </c>
      <c r="C73" s="246"/>
      <c r="D73" s="246">
        <v>3</v>
      </c>
      <c r="E73" s="245">
        <v>12034</v>
      </c>
      <c r="F73" s="246"/>
      <c r="H73" s="284" t="s">
        <v>1102</v>
      </c>
      <c r="I73" s="270">
        <v>10127</v>
      </c>
      <c r="J73" s="271"/>
      <c r="K73" s="271">
        <v>3</v>
      </c>
      <c r="L73" s="270">
        <v>10130</v>
      </c>
      <c r="M73" s="271"/>
    </row>
    <row r="74" spans="1:13">
      <c r="A74" s="259" t="s">
        <v>855</v>
      </c>
      <c r="B74" s="245">
        <v>11839</v>
      </c>
      <c r="C74" s="246"/>
      <c r="D74" s="246">
        <v>3</v>
      </c>
      <c r="E74" s="245">
        <v>11842</v>
      </c>
      <c r="F74" s="246"/>
      <c r="H74" s="284" t="s">
        <v>1103</v>
      </c>
      <c r="I74" s="270">
        <v>10147</v>
      </c>
      <c r="J74" s="271"/>
      <c r="K74" s="271">
        <v>3</v>
      </c>
      <c r="L74" s="270">
        <v>10150</v>
      </c>
      <c r="M74" s="271"/>
    </row>
    <row r="75" spans="1:13">
      <c r="A75" s="259" t="s">
        <v>856</v>
      </c>
      <c r="B75" s="245">
        <v>11788</v>
      </c>
      <c r="C75" s="246"/>
      <c r="D75" s="246">
        <v>3</v>
      </c>
      <c r="E75" s="245">
        <v>11791</v>
      </c>
      <c r="F75" s="246"/>
      <c r="H75" s="284" t="s">
        <v>1104</v>
      </c>
      <c r="I75" s="270">
        <v>10156</v>
      </c>
      <c r="J75" s="271"/>
      <c r="K75" s="271">
        <v>3</v>
      </c>
      <c r="L75" s="270">
        <v>10159</v>
      </c>
      <c r="M75" s="271"/>
    </row>
    <row r="76" spans="1:13">
      <c r="A76" s="259" t="s">
        <v>857</v>
      </c>
      <c r="B76" s="245">
        <v>11753</v>
      </c>
      <c r="C76" s="246"/>
      <c r="D76" s="246">
        <v>3</v>
      </c>
      <c r="E76" s="245">
        <v>11756</v>
      </c>
      <c r="F76" s="246"/>
      <c r="H76" s="284" t="s">
        <v>1105</v>
      </c>
      <c r="I76" s="270">
        <v>10053</v>
      </c>
      <c r="J76" s="271"/>
      <c r="K76" s="271">
        <v>3</v>
      </c>
      <c r="L76" s="270">
        <v>10056</v>
      </c>
      <c r="M76" s="271"/>
    </row>
    <row r="77" spans="1:13">
      <c r="A77" s="259" t="s">
        <v>858</v>
      </c>
      <c r="B77" s="245">
        <v>11787</v>
      </c>
      <c r="C77" s="246"/>
      <c r="D77" s="246">
        <v>3</v>
      </c>
      <c r="E77" s="245">
        <v>11790</v>
      </c>
      <c r="F77" s="246"/>
      <c r="H77" s="284" t="s">
        <v>1106</v>
      </c>
      <c r="I77" s="270">
        <v>10089</v>
      </c>
      <c r="J77" s="271"/>
      <c r="K77" s="271">
        <v>3</v>
      </c>
      <c r="L77" s="270">
        <v>10092</v>
      </c>
      <c r="M77" s="271"/>
    </row>
    <row r="78" spans="1:13">
      <c r="A78" s="259" t="s">
        <v>859</v>
      </c>
      <c r="B78" s="245">
        <v>11806</v>
      </c>
      <c r="C78" s="246"/>
      <c r="D78" s="246">
        <v>3</v>
      </c>
      <c r="E78" s="245">
        <v>11809</v>
      </c>
      <c r="F78" s="246"/>
      <c r="H78" s="284" t="s">
        <v>1107</v>
      </c>
      <c r="I78" s="270">
        <v>10109</v>
      </c>
      <c r="J78" s="271"/>
      <c r="K78" s="271">
        <v>3</v>
      </c>
      <c r="L78" s="270">
        <v>10112</v>
      </c>
      <c r="M78" s="271"/>
    </row>
    <row r="79" spans="1:13">
      <c r="A79" s="259" t="s">
        <v>860</v>
      </c>
      <c r="B79" s="245">
        <v>11850</v>
      </c>
      <c r="C79" s="246"/>
      <c r="D79" s="246">
        <v>3</v>
      </c>
      <c r="E79" s="245">
        <v>11853</v>
      </c>
      <c r="F79" s="246"/>
      <c r="H79" s="284" t="s">
        <v>1108</v>
      </c>
      <c r="I79" s="270">
        <v>10112</v>
      </c>
      <c r="J79" s="271"/>
      <c r="K79" s="271">
        <v>3</v>
      </c>
      <c r="L79" s="270">
        <v>10115</v>
      </c>
      <c r="M79" s="271"/>
    </row>
    <row r="80" spans="1:13">
      <c r="A80" s="259" t="s">
        <v>861</v>
      </c>
      <c r="B80" s="245">
        <v>11922</v>
      </c>
      <c r="C80" s="246"/>
      <c r="D80" s="246">
        <v>3</v>
      </c>
      <c r="E80" s="245">
        <v>11925</v>
      </c>
      <c r="F80" s="246"/>
      <c r="H80" s="284" t="s">
        <v>1109</v>
      </c>
      <c r="I80" s="270">
        <v>10143</v>
      </c>
      <c r="J80" s="271"/>
      <c r="K80" s="271">
        <v>3</v>
      </c>
      <c r="L80" s="270">
        <v>10146</v>
      </c>
      <c r="M80" s="271"/>
    </row>
    <row r="81" spans="1:13">
      <c r="A81" s="259" t="s">
        <v>862</v>
      </c>
      <c r="B81" s="245">
        <v>11938</v>
      </c>
      <c r="C81" s="246"/>
      <c r="D81" s="246">
        <v>3</v>
      </c>
      <c r="E81" s="245">
        <v>11941</v>
      </c>
      <c r="F81" s="246"/>
      <c r="H81" s="284" t="s">
        <v>1110</v>
      </c>
      <c r="I81" s="270">
        <v>10141</v>
      </c>
      <c r="J81" s="271"/>
      <c r="K81" s="271">
        <v>3</v>
      </c>
      <c r="L81" s="270">
        <v>10144</v>
      </c>
      <c r="M81" s="271"/>
    </row>
    <row r="82" spans="1:13">
      <c r="A82" s="259" t="s">
        <v>863</v>
      </c>
      <c r="B82" s="245">
        <v>11930</v>
      </c>
      <c r="C82" s="246"/>
      <c r="D82" s="246">
        <v>3</v>
      </c>
      <c r="E82" s="245">
        <v>11933</v>
      </c>
      <c r="F82" s="246"/>
      <c r="H82" s="284" t="s">
        <v>1111</v>
      </c>
      <c r="I82" s="270">
        <v>10232</v>
      </c>
      <c r="J82" s="271"/>
      <c r="K82" s="271">
        <v>3</v>
      </c>
      <c r="L82" s="270">
        <v>10235</v>
      </c>
      <c r="M82" s="271"/>
    </row>
    <row r="83" spans="1:13">
      <c r="A83" s="259" t="s">
        <v>864</v>
      </c>
      <c r="B83" s="245">
        <v>11932</v>
      </c>
      <c r="C83" s="246"/>
      <c r="D83" s="246">
        <v>3</v>
      </c>
      <c r="E83" s="245">
        <v>11935</v>
      </c>
      <c r="F83" s="246"/>
      <c r="H83" s="284" t="s">
        <v>1112</v>
      </c>
      <c r="I83" s="270">
        <v>10155</v>
      </c>
      <c r="J83" s="271"/>
      <c r="K83" s="271">
        <v>3</v>
      </c>
      <c r="L83" s="270">
        <v>10158</v>
      </c>
      <c r="M83" s="271"/>
    </row>
    <row r="84" spans="1:13">
      <c r="A84" s="259" t="s">
        <v>865</v>
      </c>
      <c r="B84" s="245">
        <v>11951</v>
      </c>
      <c r="C84" s="246"/>
      <c r="D84" s="246">
        <v>3</v>
      </c>
      <c r="E84" s="245">
        <v>11954</v>
      </c>
      <c r="F84" s="246"/>
      <c r="H84" s="284" t="s">
        <v>1113</v>
      </c>
      <c r="I84" s="270">
        <v>10157</v>
      </c>
      <c r="J84" s="271"/>
      <c r="K84" s="271">
        <v>3</v>
      </c>
      <c r="L84" s="270">
        <v>10160</v>
      </c>
      <c r="M84" s="271"/>
    </row>
    <row r="85" spans="1:13">
      <c r="A85" s="259" t="s">
        <v>866</v>
      </c>
      <c r="B85" s="245">
        <v>11978</v>
      </c>
      <c r="C85" s="246"/>
      <c r="D85" s="246">
        <v>3</v>
      </c>
      <c r="E85" s="245">
        <v>11981</v>
      </c>
      <c r="F85" s="246"/>
      <c r="H85" s="284" t="s">
        <v>1114</v>
      </c>
      <c r="I85" s="270">
        <v>10158</v>
      </c>
      <c r="J85" s="271"/>
      <c r="K85" s="271">
        <v>3</v>
      </c>
      <c r="L85" s="270">
        <v>10161</v>
      </c>
      <c r="M85" s="271"/>
    </row>
    <row r="86" spans="1:13">
      <c r="A86" s="259" t="s">
        <v>867</v>
      </c>
      <c r="B86" s="245">
        <v>11947</v>
      </c>
      <c r="C86" s="246"/>
      <c r="D86" s="246">
        <v>3</v>
      </c>
      <c r="E86" s="245">
        <v>11950</v>
      </c>
      <c r="F86" s="246"/>
      <c r="H86" s="284" t="s">
        <v>1115</v>
      </c>
      <c r="I86" s="270">
        <v>10172</v>
      </c>
      <c r="J86" s="271"/>
      <c r="K86" s="271">
        <v>3</v>
      </c>
      <c r="L86" s="270">
        <v>10175</v>
      </c>
      <c r="M86" s="271"/>
    </row>
    <row r="87" spans="1:13">
      <c r="A87" s="259" t="s">
        <v>868</v>
      </c>
      <c r="B87" s="245">
        <v>12050</v>
      </c>
      <c r="C87" s="246"/>
      <c r="D87" s="246">
        <v>3</v>
      </c>
      <c r="E87" s="245">
        <v>12053</v>
      </c>
      <c r="F87" s="246"/>
      <c r="H87" s="284" t="s">
        <v>1116</v>
      </c>
      <c r="I87" s="270">
        <v>10172</v>
      </c>
      <c r="J87" s="271"/>
      <c r="K87" s="271">
        <v>3</v>
      </c>
      <c r="L87" s="270">
        <v>10175</v>
      </c>
      <c r="M87" s="271"/>
    </row>
    <row r="88" spans="1:13">
      <c r="A88" s="259" t="s">
        <v>869</v>
      </c>
      <c r="B88" s="245">
        <v>12060</v>
      </c>
      <c r="C88" s="246"/>
      <c r="D88" s="246">
        <v>3</v>
      </c>
      <c r="E88" s="245">
        <v>12063</v>
      </c>
      <c r="F88" s="246"/>
      <c r="H88" s="284" t="s">
        <v>1117</v>
      </c>
      <c r="I88" s="270">
        <v>10156</v>
      </c>
      <c r="J88" s="271"/>
      <c r="K88" s="271">
        <v>3</v>
      </c>
      <c r="L88" s="270">
        <v>10159</v>
      </c>
      <c r="M88" s="271"/>
    </row>
    <row r="89" spans="1:13">
      <c r="A89" s="259" t="s">
        <v>870</v>
      </c>
      <c r="B89" s="245">
        <v>11955</v>
      </c>
      <c r="C89" s="246"/>
      <c r="D89" s="246">
        <v>3</v>
      </c>
      <c r="E89" s="245">
        <v>11958</v>
      </c>
      <c r="F89" s="246"/>
      <c r="H89" s="284" t="s">
        <v>1118</v>
      </c>
      <c r="I89" s="270">
        <v>10166</v>
      </c>
      <c r="J89" s="271"/>
      <c r="K89" s="271">
        <v>3</v>
      </c>
      <c r="L89" s="270">
        <v>10169</v>
      </c>
      <c r="M89" s="271"/>
    </row>
    <row r="90" spans="1:13">
      <c r="A90" s="259" t="s">
        <v>871</v>
      </c>
      <c r="B90" s="245">
        <v>12153</v>
      </c>
      <c r="C90" s="246"/>
      <c r="D90" s="246">
        <v>3</v>
      </c>
      <c r="E90" s="245">
        <v>12156</v>
      </c>
      <c r="F90" s="246"/>
      <c r="H90" s="284" t="s">
        <v>1119</v>
      </c>
      <c r="I90" s="270">
        <v>10203</v>
      </c>
      <c r="J90" s="271"/>
      <c r="K90" s="271">
        <v>3</v>
      </c>
      <c r="L90" s="270">
        <v>10206</v>
      </c>
      <c r="M90" s="271"/>
    </row>
    <row r="91" spans="1:13">
      <c r="A91" s="259" t="s">
        <v>872</v>
      </c>
      <c r="B91" s="245">
        <v>11965</v>
      </c>
      <c r="C91" s="246"/>
      <c r="D91" s="246">
        <v>3</v>
      </c>
      <c r="E91" s="245">
        <v>11968</v>
      </c>
      <c r="F91" s="246"/>
      <c r="H91" s="284" t="s">
        <v>1120</v>
      </c>
      <c r="I91" s="270">
        <v>10207</v>
      </c>
      <c r="J91" s="271"/>
      <c r="K91" s="271">
        <v>3</v>
      </c>
      <c r="L91" s="270">
        <v>10210</v>
      </c>
      <c r="M91" s="271"/>
    </row>
    <row r="92" spans="1:13">
      <c r="A92" s="259" t="s">
        <v>873</v>
      </c>
      <c r="B92" s="245">
        <v>12002</v>
      </c>
      <c r="C92" s="246"/>
      <c r="D92" s="246">
        <v>3</v>
      </c>
      <c r="E92" s="245">
        <v>12005</v>
      </c>
      <c r="F92" s="246"/>
      <c r="H92" s="284" t="s">
        <v>1121</v>
      </c>
      <c r="I92" s="270">
        <v>10209</v>
      </c>
      <c r="J92" s="271"/>
      <c r="K92" s="271">
        <v>3</v>
      </c>
      <c r="L92" s="270">
        <v>10212</v>
      </c>
      <c r="M92" s="271"/>
    </row>
    <row r="93" spans="1:13">
      <c r="A93" s="259" t="s">
        <v>874</v>
      </c>
      <c r="B93" s="245">
        <v>12001</v>
      </c>
      <c r="C93" s="246"/>
      <c r="D93" s="246">
        <v>3</v>
      </c>
      <c r="E93" s="245">
        <v>12004</v>
      </c>
      <c r="F93" s="246"/>
      <c r="H93" s="284" t="s">
        <v>1122</v>
      </c>
      <c r="I93" s="270">
        <v>10211</v>
      </c>
      <c r="J93" s="271"/>
      <c r="K93" s="271">
        <v>3</v>
      </c>
      <c r="L93" s="270">
        <v>10214</v>
      </c>
      <c r="M93" s="271"/>
    </row>
    <row r="94" spans="1:13">
      <c r="A94" s="259" t="s">
        <v>875</v>
      </c>
      <c r="B94" s="245">
        <v>11980</v>
      </c>
      <c r="C94" s="246"/>
      <c r="D94" s="246">
        <v>3</v>
      </c>
      <c r="E94" s="245">
        <v>11983</v>
      </c>
      <c r="F94" s="246"/>
      <c r="H94" s="284" t="s">
        <v>1123</v>
      </c>
      <c r="I94" s="270">
        <v>10207</v>
      </c>
      <c r="J94" s="271"/>
      <c r="K94" s="271">
        <v>3</v>
      </c>
      <c r="L94" s="270">
        <v>10210</v>
      </c>
      <c r="M94" s="271"/>
    </row>
    <row r="95" spans="1:13">
      <c r="A95" s="259" t="s">
        <v>876</v>
      </c>
      <c r="B95" s="245">
        <v>12001</v>
      </c>
      <c r="C95" s="246"/>
      <c r="D95" s="246">
        <v>3</v>
      </c>
      <c r="E95" s="245">
        <v>12004</v>
      </c>
      <c r="F95" s="246"/>
      <c r="H95" s="284" t="s">
        <v>1124</v>
      </c>
      <c r="I95" s="270">
        <v>10208</v>
      </c>
      <c r="J95" s="271"/>
      <c r="K95" s="271">
        <v>3</v>
      </c>
      <c r="L95" s="270">
        <v>10211</v>
      </c>
      <c r="M95" s="271"/>
    </row>
    <row r="96" spans="1:13">
      <c r="A96" s="259" t="s">
        <v>877</v>
      </c>
      <c r="B96" s="245">
        <v>11875</v>
      </c>
      <c r="C96" s="246"/>
      <c r="D96" s="246">
        <v>3</v>
      </c>
      <c r="E96" s="245">
        <v>11878</v>
      </c>
      <c r="F96" s="246"/>
      <c r="H96" s="284" t="s">
        <v>1125</v>
      </c>
      <c r="I96" s="270">
        <v>10437</v>
      </c>
      <c r="J96" s="271"/>
      <c r="K96" s="271">
        <v>3</v>
      </c>
      <c r="L96" s="270">
        <v>10440</v>
      </c>
      <c r="M96" s="271"/>
    </row>
    <row r="97" spans="1:13">
      <c r="A97" s="259" t="s">
        <v>878</v>
      </c>
      <c r="B97" s="245">
        <v>11884</v>
      </c>
      <c r="C97" s="246"/>
      <c r="D97" s="246">
        <v>3</v>
      </c>
      <c r="E97" s="245">
        <v>11887</v>
      </c>
      <c r="F97" s="246"/>
      <c r="H97" s="284" t="s">
        <v>1126</v>
      </c>
      <c r="I97" s="270">
        <v>10280</v>
      </c>
      <c r="J97" s="271"/>
      <c r="K97" s="271">
        <v>3</v>
      </c>
      <c r="L97" s="270">
        <v>10283</v>
      </c>
      <c r="M97" s="271"/>
    </row>
    <row r="98" spans="1:13">
      <c r="A98" s="259" t="s">
        <v>879</v>
      </c>
      <c r="B98" s="245">
        <v>11882</v>
      </c>
      <c r="C98" s="246"/>
      <c r="D98" s="246">
        <v>3</v>
      </c>
      <c r="E98" s="245">
        <v>11885</v>
      </c>
      <c r="F98" s="246"/>
      <c r="H98" s="284" t="s">
        <v>1127</v>
      </c>
      <c r="I98" s="270">
        <v>10277</v>
      </c>
      <c r="J98" s="271"/>
      <c r="K98" s="271">
        <v>3</v>
      </c>
      <c r="L98" s="270">
        <v>10280</v>
      </c>
      <c r="M98" s="271"/>
    </row>
    <row r="99" spans="1:13">
      <c r="A99" s="259" t="s">
        <v>880</v>
      </c>
      <c r="B99" s="245">
        <v>11775</v>
      </c>
      <c r="C99" s="246"/>
      <c r="D99" s="246">
        <v>3</v>
      </c>
      <c r="E99" s="245">
        <v>11778</v>
      </c>
      <c r="F99" s="246"/>
      <c r="H99" s="284" t="s">
        <v>1128</v>
      </c>
      <c r="I99" s="270">
        <v>10277</v>
      </c>
      <c r="J99" s="271"/>
      <c r="K99" s="271">
        <v>3</v>
      </c>
      <c r="L99" s="270">
        <v>10280</v>
      </c>
      <c r="M99" s="271"/>
    </row>
    <row r="100" spans="1:13">
      <c r="A100" s="259" t="s">
        <v>881</v>
      </c>
      <c r="B100" s="245">
        <v>11804</v>
      </c>
      <c r="C100" s="246"/>
      <c r="D100" s="246">
        <v>3</v>
      </c>
      <c r="E100" s="245">
        <v>11807</v>
      </c>
      <c r="F100" s="246"/>
      <c r="H100" s="284" t="s">
        <v>1129</v>
      </c>
      <c r="I100" s="270">
        <v>10645</v>
      </c>
      <c r="J100" s="271"/>
      <c r="K100" s="271">
        <v>3</v>
      </c>
      <c r="L100" s="270">
        <v>10648</v>
      </c>
      <c r="M100" s="271"/>
    </row>
    <row r="101" spans="1:13">
      <c r="A101" s="259" t="s">
        <v>882</v>
      </c>
      <c r="B101" s="245">
        <v>11808</v>
      </c>
      <c r="C101" s="246"/>
      <c r="D101" s="246">
        <v>3</v>
      </c>
      <c r="E101" s="245">
        <v>11811</v>
      </c>
      <c r="F101" s="246"/>
      <c r="H101" s="284" t="s">
        <v>1130</v>
      </c>
      <c r="I101" s="270">
        <v>10651</v>
      </c>
      <c r="J101" s="271"/>
      <c r="K101" s="271">
        <v>3</v>
      </c>
      <c r="L101" s="270">
        <v>10654</v>
      </c>
      <c r="M101" s="271"/>
    </row>
    <row r="102" spans="1:13">
      <c r="A102" s="259" t="s">
        <v>883</v>
      </c>
      <c r="B102" s="245">
        <v>11820</v>
      </c>
      <c r="C102" s="246"/>
      <c r="D102" s="246">
        <v>3</v>
      </c>
      <c r="E102" s="245">
        <v>11823</v>
      </c>
      <c r="F102" s="246"/>
      <c r="H102" s="284" t="s">
        <v>1131</v>
      </c>
      <c r="I102" s="270">
        <v>10588</v>
      </c>
      <c r="J102" s="271"/>
      <c r="K102" s="271">
        <v>3</v>
      </c>
      <c r="L102" s="270">
        <v>10591</v>
      </c>
      <c r="M102" s="271"/>
    </row>
    <row r="103" spans="1:13">
      <c r="A103" s="259" t="s">
        <v>884</v>
      </c>
      <c r="B103" s="245">
        <v>11822</v>
      </c>
      <c r="C103" s="246"/>
      <c r="D103" s="246">
        <v>3</v>
      </c>
      <c r="E103" s="245">
        <v>11825</v>
      </c>
      <c r="F103" s="246"/>
      <c r="H103" s="284" t="s">
        <v>1132</v>
      </c>
      <c r="I103" s="270">
        <v>10288</v>
      </c>
      <c r="J103" s="271"/>
      <c r="K103" s="271">
        <v>3</v>
      </c>
      <c r="L103" s="270">
        <v>10291</v>
      </c>
      <c r="M103" s="271"/>
    </row>
    <row r="104" spans="1:13">
      <c r="A104" s="259" t="s">
        <v>885</v>
      </c>
      <c r="B104" s="245">
        <v>11954</v>
      </c>
      <c r="C104" s="246"/>
      <c r="D104" s="246">
        <v>3</v>
      </c>
      <c r="E104" s="245">
        <v>11957</v>
      </c>
      <c r="F104" s="246"/>
      <c r="H104" s="284" t="s">
        <v>1133</v>
      </c>
      <c r="I104" s="270">
        <v>10391</v>
      </c>
      <c r="J104" s="271"/>
      <c r="K104" s="271">
        <v>3</v>
      </c>
      <c r="L104" s="270">
        <v>10394</v>
      </c>
      <c r="M104" s="271"/>
    </row>
    <row r="105" spans="1:13">
      <c r="A105" s="259" t="s">
        <v>886</v>
      </c>
      <c r="B105" s="245">
        <v>12003</v>
      </c>
      <c r="C105" s="246"/>
      <c r="D105" s="246">
        <v>3</v>
      </c>
      <c r="E105" s="245">
        <v>12006</v>
      </c>
      <c r="F105" s="246"/>
      <c r="H105" s="284" t="s">
        <v>1134</v>
      </c>
      <c r="I105" s="270">
        <v>10417</v>
      </c>
      <c r="J105" s="271"/>
      <c r="K105" s="271">
        <v>3</v>
      </c>
      <c r="L105" s="270">
        <v>10420</v>
      </c>
      <c r="M105" s="271"/>
    </row>
    <row r="106" spans="1:13">
      <c r="A106" s="259" t="s">
        <v>887</v>
      </c>
      <c r="B106" s="245">
        <v>12016</v>
      </c>
      <c r="C106" s="246"/>
      <c r="D106" s="246">
        <v>3</v>
      </c>
      <c r="E106" s="245">
        <v>12019</v>
      </c>
      <c r="F106" s="246"/>
      <c r="H106" s="284" t="s">
        <v>1135</v>
      </c>
      <c r="I106" s="270">
        <v>10425</v>
      </c>
      <c r="J106" s="271"/>
      <c r="K106" s="271">
        <v>3</v>
      </c>
      <c r="L106" s="270">
        <v>10428</v>
      </c>
      <c r="M106" s="271"/>
    </row>
    <row r="107" spans="1:13">
      <c r="A107" s="259" t="s">
        <v>888</v>
      </c>
      <c r="B107" s="245">
        <v>12065</v>
      </c>
      <c r="C107" s="246"/>
      <c r="D107" s="246">
        <v>3</v>
      </c>
      <c r="E107" s="245">
        <v>12068</v>
      </c>
      <c r="F107" s="246"/>
      <c r="H107" s="284" t="s">
        <v>1136</v>
      </c>
      <c r="I107" s="270">
        <v>10482</v>
      </c>
      <c r="J107" s="271"/>
      <c r="K107" s="271">
        <v>3</v>
      </c>
      <c r="L107" s="270">
        <v>10485</v>
      </c>
      <c r="M107" s="271"/>
    </row>
    <row r="108" spans="1:13">
      <c r="A108" s="259" t="s">
        <v>889</v>
      </c>
      <c r="B108" s="245">
        <v>12147</v>
      </c>
      <c r="C108" s="246"/>
      <c r="D108" s="246">
        <v>3</v>
      </c>
      <c r="E108" s="245">
        <v>12150</v>
      </c>
      <c r="F108" s="246"/>
      <c r="H108" s="284" t="s">
        <v>1137</v>
      </c>
      <c r="I108" s="270">
        <v>10485</v>
      </c>
      <c r="J108" s="271"/>
      <c r="K108" s="271">
        <v>3</v>
      </c>
      <c r="L108" s="270">
        <v>10488</v>
      </c>
      <c r="M108" s="271"/>
    </row>
    <row r="109" spans="1:13">
      <c r="A109" s="259" t="s">
        <v>890</v>
      </c>
      <c r="B109" s="245">
        <v>12107</v>
      </c>
      <c r="C109" s="246"/>
      <c r="D109" s="246">
        <v>3</v>
      </c>
      <c r="E109" s="245">
        <v>12110</v>
      </c>
      <c r="F109" s="246"/>
      <c r="H109" s="284" t="s">
        <v>1138</v>
      </c>
      <c r="I109" s="270">
        <v>10456</v>
      </c>
      <c r="J109" s="271"/>
      <c r="K109" s="271">
        <v>3</v>
      </c>
      <c r="L109" s="270">
        <v>10459</v>
      </c>
      <c r="M109" s="271"/>
    </row>
    <row r="110" spans="1:13">
      <c r="A110" s="259" t="s">
        <v>891</v>
      </c>
      <c r="B110" s="245">
        <v>12256</v>
      </c>
      <c r="C110" s="246"/>
      <c r="D110" s="246">
        <v>3</v>
      </c>
      <c r="E110" s="245">
        <v>12259</v>
      </c>
      <c r="F110" s="246"/>
      <c r="H110" s="284" t="s">
        <v>1139</v>
      </c>
      <c r="I110" s="270">
        <v>10425</v>
      </c>
      <c r="J110" s="271"/>
      <c r="K110" s="271">
        <v>3</v>
      </c>
      <c r="L110" s="270">
        <v>10428</v>
      </c>
      <c r="M110" s="271"/>
    </row>
    <row r="111" spans="1:13">
      <c r="A111" s="259" t="s">
        <v>892</v>
      </c>
      <c r="B111" s="245">
        <v>12312</v>
      </c>
      <c r="C111" s="246"/>
      <c r="D111" s="246">
        <v>3</v>
      </c>
      <c r="E111" s="245">
        <v>12315</v>
      </c>
      <c r="F111" s="246"/>
      <c r="H111" s="284" t="s">
        <v>1140</v>
      </c>
      <c r="I111" s="270">
        <v>10421</v>
      </c>
      <c r="J111" s="271"/>
      <c r="K111" s="271">
        <v>3</v>
      </c>
      <c r="L111" s="270">
        <v>10424</v>
      </c>
      <c r="M111" s="271"/>
    </row>
    <row r="112" spans="1:13">
      <c r="A112" s="259" t="s">
        <v>893</v>
      </c>
      <c r="B112" s="245">
        <v>12286</v>
      </c>
      <c r="C112" s="246"/>
      <c r="D112" s="246">
        <v>3</v>
      </c>
      <c r="E112" s="245">
        <v>12289</v>
      </c>
      <c r="F112" s="246"/>
      <c r="H112" s="284" t="s">
        <v>1141</v>
      </c>
      <c r="I112" s="270">
        <v>10773</v>
      </c>
      <c r="J112" s="271"/>
      <c r="K112" s="271">
        <v>3</v>
      </c>
      <c r="L112" s="270">
        <v>10776</v>
      </c>
      <c r="M112" s="271"/>
    </row>
    <row r="113" spans="1:13">
      <c r="A113" s="259" t="s">
        <v>894</v>
      </c>
      <c r="B113" s="245">
        <v>12297</v>
      </c>
      <c r="C113" s="246"/>
      <c r="D113" s="246">
        <v>3</v>
      </c>
      <c r="E113" s="245">
        <v>12300</v>
      </c>
      <c r="F113" s="246"/>
      <c r="H113" s="284" t="s">
        <v>1142</v>
      </c>
      <c r="I113" s="270">
        <v>10416</v>
      </c>
      <c r="J113" s="271"/>
      <c r="K113" s="271">
        <v>3</v>
      </c>
      <c r="L113" s="270">
        <v>10419</v>
      </c>
      <c r="M113" s="271"/>
    </row>
    <row r="114" spans="1:13">
      <c r="A114" s="259" t="s">
        <v>895</v>
      </c>
      <c r="B114" s="245">
        <v>12277</v>
      </c>
      <c r="C114" s="246"/>
      <c r="D114" s="246">
        <v>3</v>
      </c>
      <c r="E114" s="245">
        <v>12280</v>
      </c>
      <c r="F114" s="246"/>
      <c r="H114" s="284" t="s">
        <v>1143</v>
      </c>
      <c r="I114" s="270">
        <v>10399</v>
      </c>
      <c r="J114" s="271"/>
      <c r="K114" s="271">
        <v>3</v>
      </c>
      <c r="L114" s="270">
        <v>10402</v>
      </c>
      <c r="M114" s="271"/>
    </row>
    <row r="115" spans="1:13">
      <c r="A115" s="259" t="s">
        <v>896</v>
      </c>
      <c r="B115" s="245">
        <v>12016</v>
      </c>
      <c r="C115" s="246"/>
      <c r="D115" s="246">
        <v>3</v>
      </c>
      <c r="E115" s="245">
        <v>12019</v>
      </c>
      <c r="F115" s="246"/>
      <c r="H115" s="284" t="s">
        <v>1144</v>
      </c>
      <c r="I115" s="270">
        <v>10399</v>
      </c>
      <c r="J115" s="271"/>
      <c r="K115" s="271">
        <v>3</v>
      </c>
      <c r="L115" s="270">
        <v>10402</v>
      </c>
      <c r="M115" s="271"/>
    </row>
    <row r="116" spans="1:13">
      <c r="A116" s="259" t="s">
        <v>897</v>
      </c>
      <c r="B116" s="245">
        <v>11973</v>
      </c>
      <c r="C116" s="246"/>
      <c r="D116" s="246">
        <v>3</v>
      </c>
      <c r="E116" s="245">
        <v>11976</v>
      </c>
      <c r="F116" s="246"/>
      <c r="H116" s="284" t="s">
        <v>1145</v>
      </c>
      <c r="I116" s="270">
        <v>10422</v>
      </c>
      <c r="J116" s="271"/>
      <c r="K116" s="271">
        <v>3</v>
      </c>
      <c r="L116" s="270">
        <v>10425</v>
      </c>
      <c r="M116" s="271"/>
    </row>
    <row r="117" spans="1:13">
      <c r="A117" s="259" t="s">
        <v>898</v>
      </c>
      <c r="B117" s="245">
        <v>11948</v>
      </c>
      <c r="C117" s="246"/>
      <c r="D117" s="246">
        <v>3</v>
      </c>
      <c r="E117" s="245">
        <v>11951</v>
      </c>
      <c r="F117" s="246"/>
      <c r="H117" s="284" t="s">
        <v>1146</v>
      </c>
      <c r="I117" s="270">
        <v>10431</v>
      </c>
      <c r="J117" s="271"/>
      <c r="K117" s="271">
        <v>3</v>
      </c>
      <c r="L117" s="270">
        <v>10434</v>
      </c>
      <c r="M117" s="271"/>
    </row>
    <row r="118" spans="1:13">
      <c r="A118" s="259" t="s">
        <v>899</v>
      </c>
      <c r="B118" s="245">
        <v>11858</v>
      </c>
      <c r="C118" s="246"/>
      <c r="D118" s="246">
        <v>3</v>
      </c>
      <c r="E118" s="245">
        <v>11861</v>
      </c>
      <c r="F118" s="246"/>
      <c r="H118" s="284" t="s">
        <v>1147</v>
      </c>
      <c r="I118" s="270">
        <v>10425</v>
      </c>
      <c r="J118" s="271"/>
      <c r="K118" s="271">
        <v>3</v>
      </c>
      <c r="L118" s="270">
        <v>10428</v>
      </c>
      <c r="M118" s="271"/>
    </row>
    <row r="119" spans="1:13">
      <c r="A119" s="259" t="s">
        <v>900</v>
      </c>
      <c r="B119" s="245">
        <v>11856</v>
      </c>
      <c r="C119" s="246"/>
      <c r="D119" s="246">
        <v>3</v>
      </c>
      <c r="E119" s="245">
        <v>11859</v>
      </c>
      <c r="F119" s="246"/>
      <c r="H119" s="284" t="s">
        <v>1148</v>
      </c>
      <c r="I119" s="270">
        <v>10426</v>
      </c>
      <c r="J119" s="271"/>
      <c r="K119" s="271">
        <v>3</v>
      </c>
      <c r="L119" s="270">
        <v>10429</v>
      </c>
      <c r="M119" s="271"/>
    </row>
    <row r="120" spans="1:13">
      <c r="A120" s="259" t="s">
        <v>901</v>
      </c>
      <c r="B120" s="245">
        <v>11843</v>
      </c>
      <c r="C120" s="246"/>
      <c r="D120" s="246">
        <v>3</v>
      </c>
      <c r="E120" s="245">
        <v>11846</v>
      </c>
      <c r="F120" s="246"/>
      <c r="H120" s="284" t="s">
        <v>1149</v>
      </c>
      <c r="I120" s="270">
        <v>10459</v>
      </c>
      <c r="J120" s="271"/>
      <c r="K120" s="271">
        <v>3</v>
      </c>
      <c r="L120" s="270">
        <v>10462</v>
      </c>
      <c r="M120" s="271"/>
    </row>
    <row r="121" spans="1:13">
      <c r="A121" s="259" t="s">
        <v>902</v>
      </c>
      <c r="B121" s="245">
        <v>11847</v>
      </c>
      <c r="C121" s="246"/>
      <c r="D121" s="246">
        <v>3</v>
      </c>
      <c r="E121" s="245">
        <v>11850</v>
      </c>
      <c r="F121" s="246"/>
      <c r="H121" s="284" t="s">
        <v>1150</v>
      </c>
      <c r="I121" s="270">
        <v>10451</v>
      </c>
      <c r="J121" s="271"/>
      <c r="K121" s="271">
        <v>3</v>
      </c>
      <c r="L121" s="270">
        <v>10454</v>
      </c>
      <c r="M121" s="271"/>
    </row>
    <row r="122" spans="1:13">
      <c r="A122" s="259" t="s">
        <v>903</v>
      </c>
      <c r="B122" s="245">
        <v>11961</v>
      </c>
      <c r="C122" s="246"/>
      <c r="D122" s="246">
        <v>3</v>
      </c>
      <c r="E122" s="245">
        <v>11964</v>
      </c>
      <c r="F122" s="246"/>
      <c r="H122" s="284" t="s">
        <v>1151</v>
      </c>
      <c r="I122" s="270">
        <v>10588</v>
      </c>
      <c r="J122" s="271"/>
      <c r="K122" s="271">
        <v>3</v>
      </c>
      <c r="L122" s="270">
        <v>10591</v>
      </c>
      <c r="M122" s="271"/>
    </row>
    <row r="123" spans="1:13">
      <c r="A123" s="259" t="s">
        <v>904</v>
      </c>
      <c r="B123" s="245">
        <v>12069</v>
      </c>
      <c r="C123" s="246"/>
      <c r="D123" s="246">
        <v>3</v>
      </c>
      <c r="E123" s="245">
        <v>12072</v>
      </c>
      <c r="F123" s="246"/>
      <c r="H123" s="284" t="s">
        <v>1152</v>
      </c>
      <c r="I123" s="270">
        <v>10643</v>
      </c>
      <c r="J123" s="271"/>
      <c r="K123" s="271">
        <v>3</v>
      </c>
      <c r="L123" s="270">
        <v>10646</v>
      </c>
      <c r="M123" s="271"/>
    </row>
    <row r="124" spans="1:13">
      <c r="A124" s="259" t="s">
        <v>905</v>
      </c>
      <c r="B124" s="245">
        <v>12166</v>
      </c>
      <c r="C124" s="246"/>
      <c r="D124" s="246">
        <v>3</v>
      </c>
      <c r="E124" s="245">
        <v>12169</v>
      </c>
      <c r="F124" s="246"/>
      <c r="H124" s="284" t="s">
        <v>1153</v>
      </c>
      <c r="I124" s="270">
        <v>10619</v>
      </c>
      <c r="J124" s="271"/>
      <c r="K124" s="271">
        <v>3</v>
      </c>
      <c r="L124" s="270">
        <v>10622</v>
      </c>
      <c r="M124" s="271"/>
    </row>
    <row r="125" spans="1:13">
      <c r="A125" s="259" t="s">
        <v>906</v>
      </c>
      <c r="B125" s="245">
        <v>11852</v>
      </c>
      <c r="C125" s="246"/>
      <c r="D125" s="246">
        <v>3</v>
      </c>
      <c r="E125" s="245">
        <v>11855</v>
      </c>
      <c r="F125" s="246"/>
      <c r="H125" s="284" t="s">
        <v>1154</v>
      </c>
      <c r="I125" s="270">
        <v>10705</v>
      </c>
      <c r="J125" s="271"/>
      <c r="K125" s="271">
        <v>3</v>
      </c>
      <c r="L125" s="270">
        <v>10708</v>
      </c>
      <c r="M125" s="271"/>
    </row>
    <row r="126" spans="1:13">
      <c r="A126" s="259" t="s">
        <v>907</v>
      </c>
      <c r="B126" s="245">
        <v>11971</v>
      </c>
      <c r="C126" s="246"/>
      <c r="D126" s="246">
        <v>3</v>
      </c>
      <c r="E126" s="245">
        <v>11974</v>
      </c>
      <c r="F126" s="246"/>
      <c r="H126" s="284" t="s">
        <v>1155</v>
      </c>
      <c r="I126" s="270">
        <v>10781</v>
      </c>
      <c r="J126" s="271"/>
      <c r="K126" s="271">
        <v>3</v>
      </c>
      <c r="L126" s="270">
        <v>10784</v>
      </c>
      <c r="M126" s="271"/>
    </row>
    <row r="127" spans="1:13">
      <c r="A127" s="259" t="s">
        <v>908</v>
      </c>
      <c r="B127" s="245">
        <v>11983</v>
      </c>
      <c r="C127" s="246"/>
      <c r="D127" s="246">
        <v>3</v>
      </c>
      <c r="E127" s="245">
        <v>11986</v>
      </c>
      <c r="F127" s="246"/>
      <c r="H127" s="284" t="s">
        <v>1156</v>
      </c>
      <c r="I127" s="270">
        <v>10745</v>
      </c>
      <c r="J127" s="271"/>
      <c r="K127" s="271">
        <v>3</v>
      </c>
      <c r="L127" s="270">
        <v>10748</v>
      </c>
      <c r="M127" s="271"/>
    </row>
    <row r="128" spans="1:13">
      <c r="A128" s="259" t="s">
        <v>909</v>
      </c>
      <c r="B128" s="245">
        <v>11984</v>
      </c>
      <c r="C128" s="246"/>
      <c r="D128" s="246">
        <v>3</v>
      </c>
      <c r="E128" s="245">
        <v>11987</v>
      </c>
      <c r="F128" s="246"/>
      <c r="H128" s="284" t="s">
        <v>1157</v>
      </c>
      <c r="I128" s="270">
        <v>10757</v>
      </c>
      <c r="J128" s="271"/>
      <c r="K128" s="271">
        <v>3</v>
      </c>
      <c r="L128" s="270">
        <v>10760</v>
      </c>
      <c r="M128" s="271"/>
    </row>
    <row r="129" spans="1:13">
      <c r="A129" s="259" t="s">
        <v>910</v>
      </c>
      <c r="B129" s="245">
        <v>11979</v>
      </c>
      <c r="C129" s="246"/>
      <c r="D129" s="246">
        <v>3</v>
      </c>
      <c r="E129" s="245">
        <v>11982</v>
      </c>
      <c r="F129" s="246"/>
      <c r="H129" s="284" t="s">
        <v>1158</v>
      </c>
      <c r="I129" s="270">
        <v>10439</v>
      </c>
      <c r="J129" s="271"/>
      <c r="K129" s="271">
        <v>3</v>
      </c>
      <c r="L129" s="270">
        <v>10442</v>
      </c>
      <c r="M129" s="271"/>
    </row>
    <row r="130" spans="1:13">
      <c r="A130" s="259" t="s">
        <v>911</v>
      </c>
      <c r="B130" s="245">
        <v>11970</v>
      </c>
      <c r="C130" s="246"/>
      <c r="D130" s="246">
        <v>3</v>
      </c>
      <c r="E130" s="245">
        <v>11973</v>
      </c>
      <c r="F130" s="246"/>
      <c r="H130" s="284" t="s">
        <v>1159</v>
      </c>
      <c r="I130" s="270">
        <v>10462</v>
      </c>
      <c r="J130" s="271"/>
      <c r="K130" s="271">
        <v>3</v>
      </c>
      <c r="L130" s="270">
        <v>10465</v>
      </c>
      <c r="M130" s="271"/>
    </row>
    <row r="131" spans="1:13">
      <c r="A131" s="259" t="s">
        <v>912</v>
      </c>
      <c r="B131" s="245">
        <v>12182</v>
      </c>
      <c r="C131" s="246"/>
      <c r="D131" s="246">
        <v>3</v>
      </c>
      <c r="E131" s="245">
        <v>12185</v>
      </c>
      <c r="F131" s="246"/>
      <c r="H131" s="284" t="s">
        <v>1160</v>
      </c>
      <c r="I131" s="270">
        <v>10483</v>
      </c>
      <c r="J131" s="271"/>
      <c r="K131" s="271">
        <v>3</v>
      </c>
      <c r="L131" s="270">
        <v>10486</v>
      </c>
      <c r="M131" s="271"/>
    </row>
    <row r="132" spans="1:13">
      <c r="A132" s="259" t="s">
        <v>913</v>
      </c>
      <c r="B132" s="245">
        <v>12114</v>
      </c>
      <c r="C132" s="246"/>
      <c r="D132" s="246">
        <v>3</v>
      </c>
      <c r="E132" s="245">
        <v>12117</v>
      </c>
      <c r="F132" s="246"/>
      <c r="H132" s="284" t="s">
        <v>1161</v>
      </c>
      <c r="I132" s="270">
        <v>10587</v>
      </c>
      <c r="J132" s="271"/>
      <c r="K132" s="271">
        <v>3</v>
      </c>
      <c r="L132" s="270">
        <v>10590</v>
      </c>
      <c r="M132" s="271"/>
    </row>
    <row r="133" spans="1:13">
      <c r="A133" s="259" t="s">
        <v>914</v>
      </c>
      <c r="B133" s="245">
        <v>11932</v>
      </c>
      <c r="C133" s="246"/>
      <c r="D133" s="246">
        <v>3</v>
      </c>
      <c r="E133" s="245">
        <v>11935</v>
      </c>
      <c r="F133" s="246"/>
      <c r="H133" s="284" t="s">
        <v>1162</v>
      </c>
      <c r="I133" s="270">
        <v>10539</v>
      </c>
      <c r="J133" s="271"/>
      <c r="K133" s="271">
        <v>3</v>
      </c>
      <c r="L133" s="270">
        <v>10542</v>
      </c>
      <c r="M133" s="271"/>
    </row>
    <row r="134" spans="1:13">
      <c r="A134" s="259" t="s">
        <v>915</v>
      </c>
      <c r="B134" s="245">
        <v>11983</v>
      </c>
      <c r="C134" s="246"/>
      <c r="D134" s="246">
        <v>3</v>
      </c>
      <c r="E134" s="245">
        <v>11986</v>
      </c>
      <c r="F134" s="246"/>
      <c r="H134" s="284" t="s">
        <v>1163</v>
      </c>
      <c r="I134" s="270">
        <v>10539</v>
      </c>
      <c r="J134" s="271"/>
      <c r="K134" s="271">
        <v>3</v>
      </c>
      <c r="L134" s="270">
        <v>10542</v>
      </c>
      <c r="M134" s="271"/>
    </row>
    <row r="135" spans="1:13">
      <c r="A135" s="259" t="s">
        <v>916</v>
      </c>
      <c r="B135" s="245">
        <v>12065</v>
      </c>
      <c r="C135" s="246"/>
      <c r="D135" s="246">
        <v>3</v>
      </c>
      <c r="E135" s="245">
        <v>12068</v>
      </c>
      <c r="F135" s="246"/>
      <c r="H135" s="284" t="s">
        <v>1164</v>
      </c>
      <c r="I135" s="270">
        <v>10497</v>
      </c>
      <c r="J135" s="271"/>
      <c r="K135" s="271">
        <v>3</v>
      </c>
      <c r="L135" s="270">
        <v>10500</v>
      </c>
      <c r="M135" s="271"/>
    </row>
    <row r="136" spans="1:13">
      <c r="A136" s="259" t="s">
        <v>917</v>
      </c>
      <c r="B136" s="245">
        <v>12101</v>
      </c>
      <c r="C136" s="246"/>
      <c r="D136" s="246">
        <v>3</v>
      </c>
      <c r="E136" s="245">
        <v>12104</v>
      </c>
      <c r="F136" s="246"/>
      <c r="H136" s="284" t="s">
        <v>1165</v>
      </c>
      <c r="I136" s="270">
        <v>10514</v>
      </c>
      <c r="J136" s="271"/>
      <c r="K136" s="271">
        <v>3</v>
      </c>
      <c r="L136" s="270">
        <v>10517</v>
      </c>
      <c r="M136" s="271"/>
    </row>
    <row r="137" spans="1:13">
      <c r="A137" s="259" t="s">
        <v>918</v>
      </c>
      <c r="B137" s="245">
        <v>12033</v>
      </c>
      <c r="C137" s="246"/>
      <c r="D137" s="246">
        <v>3</v>
      </c>
      <c r="E137" s="245">
        <v>12036</v>
      </c>
      <c r="F137" s="246"/>
      <c r="H137" s="284" t="s">
        <v>1166</v>
      </c>
      <c r="I137" s="270">
        <v>10522</v>
      </c>
      <c r="J137" s="271"/>
      <c r="K137" s="271">
        <v>3</v>
      </c>
      <c r="L137" s="270">
        <v>10525</v>
      </c>
      <c r="M137" s="271"/>
    </row>
    <row r="138" spans="1:13">
      <c r="A138" s="259" t="s">
        <v>919</v>
      </c>
      <c r="B138" s="245">
        <v>12028</v>
      </c>
      <c r="C138" s="246"/>
      <c r="D138" s="246">
        <v>3</v>
      </c>
      <c r="E138" s="245">
        <v>12031</v>
      </c>
      <c r="F138" s="246"/>
      <c r="H138" s="284" t="s">
        <v>1167</v>
      </c>
      <c r="I138" s="270">
        <v>10520</v>
      </c>
      <c r="J138" s="271"/>
      <c r="K138" s="271">
        <v>3</v>
      </c>
      <c r="L138" s="270">
        <v>10523</v>
      </c>
      <c r="M138" s="271"/>
    </row>
    <row r="139" spans="1:13">
      <c r="A139" s="259" t="s">
        <v>920</v>
      </c>
      <c r="B139" s="245">
        <v>12046</v>
      </c>
      <c r="C139" s="246"/>
      <c r="D139" s="246">
        <v>3</v>
      </c>
      <c r="E139" s="245">
        <v>12049</v>
      </c>
      <c r="F139" s="246"/>
      <c r="H139" s="284" t="s">
        <v>1168</v>
      </c>
      <c r="I139" s="270">
        <v>10598</v>
      </c>
      <c r="J139" s="271"/>
      <c r="K139" s="271">
        <v>3</v>
      </c>
      <c r="L139" s="270">
        <v>10601</v>
      </c>
      <c r="M139" s="271"/>
    </row>
    <row r="140" spans="1:13">
      <c r="A140" s="259" t="s">
        <v>921</v>
      </c>
      <c r="B140" s="245">
        <v>12061</v>
      </c>
      <c r="C140" s="246"/>
      <c r="D140" s="246">
        <v>3</v>
      </c>
      <c r="E140" s="245">
        <v>12064</v>
      </c>
      <c r="F140" s="246"/>
      <c r="H140" s="284" t="s">
        <v>1169</v>
      </c>
      <c r="I140" s="270">
        <v>10601</v>
      </c>
      <c r="J140" s="271"/>
      <c r="K140" s="271">
        <v>3</v>
      </c>
      <c r="L140" s="270">
        <v>10604</v>
      </c>
      <c r="M140" s="271"/>
    </row>
    <row r="141" spans="1:13">
      <c r="A141" s="259" t="s">
        <v>922</v>
      </c>
      <c r="B141" s="245">
        <v>12059</v>
      </c>
      <c r="C141" s="246"/>
      <c r="D141" s="246">
        <v>3</v>
      </c>
      <c r="E141" s="245">
        <v>12062</v>
      </c>
      <c r="F141" s="246"/>
      <c r="H141" s="284" t="s">
        <v>1170</v>
      </c>
      <c r="I141" s="270">
        <v>10522</v>
      </c>
      <c r="J141" s="271"/>
      <c r="K141" s="271">
        <v>3</v>
      </c>
      <c r="L141" s="270">
        <v>10525</v>
      </c>
      <c r="M141" s="271"/>
    </row>
    <row r="142" spans="1:13">
      <c r="A142" s="259" t="s">
        <v>923</v>
      </c>
      <c r="B142" s="245">
        <v>12091</v>
      </c>
      <c r="C142" s="246"/>
      <c r="D142" s="246">
        <v>3</v>
      </c>
      <c r="E142" s="245">
        <v>12094</v>
      </c>
      <c r="F142" s="246"/>
      <c r="H142" s="284" t="s">
        <v>1171</v>
      </c>
      <c r="I142" s="270">
        <v>10533</v>
      </c>
      <c r="J142" s="271"/>
      <c r="K142" s="271">
        <v>3</v>
      </c>
      <c r="L142" s="270">
        <v>10536</v>
      </c>
      <c r="M142" s="271"/>
    </row>
    <row r="143" spans="1:13">
      <c r="A143" s="259" t="s">
        <v>924</v>
      </c>
      <c r="B143" s="245">
        <v>12080</v>
      </c>
      <c r="C143" s="246"/>
      <c r="D143" s="246">
        <v>3</v>
      </c>
      <c r="E143" s="245">
        <v>12083</v>
      </c>
      <c r="F143" s="246"/>
      <c r="H143" s="284" t="s">
        <v>1172</v>
      </c>
      <c r="I143" s="270">
        <v>10560</v>
      </c>
      <c r="J143" s="271"/>
      <c r="K143" s="271">
        <v>3</v>
      </c>
      <c r="L143" s="270">
        <v>10563</v>
      </c>
      <c r="M143" s="271"/>
    </row>
    <row r="144" spans="1:13">
      <c r="A144" s="259" t="s">
        <v>925</v>
      </c>
      <c r="B144" s="245">
        <v>12095</v>
      </c>
      <c r="C144" s="246"/>
      <c r="D144" s="246">
        <v>3</v>
      </c>
      <c r="E144" s="245">
        <v>12098</v>
      </c>
      <c r="F144" s="246"/>
      <c r="H144" s="284" t="s">
        <v>1173</v>
      </c>
      <c r="I144" s="270">
        <v>10561</v>
      </c>
      <c r="J144" s="271"/>
      <c r="K144" s="271">
        <v>3</v>
      </c>
      <c r="L144" s="270">
        <v>10564</v>
      </c>
      <c r="M144" s="271"/>
    </row>
    <row r="145" spans="1:13">
      <c r="A145" s="259" t="s">
        <v>926</v>
      </c>
      <c r="B145" s="245">
        <v>12101</v>
      </c>
      <c r="C145" s="246"/>
      <c r="D145" s="246">
        <v>3</v>
      </c>
      <c r="E145" s="245">
        <v>12104</v>
      </c>
      <c r="F145" s="246"/>
      <c r="H145" s="284" t="s">
        <v>1174</v>
      </c>
      <c r="I145" s="270">
        <v>10545</v>
      </c>
      <c r="J145" s="271"/>
      <c r="K145" s="271">
        <v>3</v>
      </c>
      <c r="L145" s="270">
        <v>10548</v>
      </c>
      <c r="M145" s="271"/>
    </row>
    <row r="146" spans="1:13">
      <c r="A146" s="259" t="s">
        <v>927</v>
      </c>
      <c r="B146" s="245">
        <v>12092</v>
      </c>
      <c r="C146" s="246"/>
      <c r="D146" s="246">
        <v>3</v>
      </c>
      <c r="E146" s="245">
        <v>12095</v>
      </c>
      <c r="F146" s="246"/>
      <c r="H146" s="284" t="s">
        <v>1175</v>
      </c>
      <c r="I146" s="270">
        <v>10677</v>
      </c>
      <c r="J146" s="271"/>
      <c r="K146" s="271">
        <v>3</v>
      </c>
      <c r="L146" s="270">
        <v>10680</v>
      </c>
      <c r="M146" s="271"/>
    </row>
    <row r="147" spans="1:13">
      <c r="A147" s="259" t="s">
        <v>928</v>
      </c>
      <c r="B147" s="245">
        <v>12050</v>
      </c>
      <c r="C147" s="246"/>
      <c r="D147" s="246">
        <v>3</v>
      </c>
      <c r="E147" s="245">
        <v>12053</v>
      </c>
      <c r="F147" s="246"/>
      <c r="H147" s="284" t="s">
        <v>1176</v>
      </c>
      <c r="I147" s="270">
        <v>10674</v>
      </c>
      <c r="J147" s="271"/>
      <c r="K147" s="271">
        <v>3</v>
      </c>
      <c r="L147" s="270">
        <v>10677</v>
      </c>
      <c r="M147" s="271"/>
    </row>
    <row r="148" spans="1:13">
      <c r="A148" s="259" t="s">
        <v>929</v>
      </c>
      <c r="B148" s="245">
        <v>12077</v>
      </c>
      <c r="C148" s="246"/>
      <c r="D148" s="246">
        <v>3</v>
      </c>
      <c r="E148" s="245">
        <v>12080</v>
      </c>
      <c r="F148" s="246"/>
      <c r="H148" s="284" t="s">
        <v>1177</v>
      </c>
      <c r="I148" s="270">
        <v>10707</v>
      </c>
      <c r="J148" s="271"/>
      <c r="K148" s="271">
        <v>3</v>
      </c>
      <c r="L148" s="270">
        <v>10710</v>
      </c>
      <c r="M148" s="271"/>
    </row>
    <row r="149" spans="1:13">
      <c r="A149" s="259" t="s">
        <v>930</v>
      </c>
      <c r="B149" s="245">
        <v>12209</v>
      </c>
      <c r="C149" s="246"/>
      <c r="D149" s="246">
        <v>3</v>
      </c>
      <c r="E149" s="245">
        <v>12212</v>
      </c>
      <c r="F149" s="246"/>
      <c r="H149" s="284" t="s">
        <v>1178</v>
      </c>
      <c r="I149" s="270">
        <v>10706</v>
      </c>
      <c r="J149" s="271"/>
      <c r="K149" s="271">
        <v>3</v>
      </c>
      <c r="L149" s="270">
        <v>10709</v>
      </c>
      <c r="M149" s="271"/>
    </row>
    <row r="150" spans="1:13">
      <c r="A150" s="259" t="s">
        <v>931</v>
      </c>
      <c r="B150" s="245">
        <v>12223</v>
      </c>
      <c r="C150" s="246"/>
      <c r="D150" s="246">
        <v>3</v>
      </c>
      <c r="E150" s="245">
        <v>12226</v>
      </c>
      <c r="F150" s="246"/>
      <c r="H150" s="284" t="s">
        <v>1179</v>
      </c>
      <c r="I150" s="270">
        <v>10858</v>
      </c>
      <c r="J150" s="271"/>
      <c r="K150" s="271">
        <v>3</v>
      </c>
      <c r="L150" s="270">
        <v>10861</v>
      </c>
      <c r="M150" s="271"/>
    </row>
    <row r="151" spans="1:13">
      <c r="A151" s="259" t="s">
        <v>932</v>
      </c>
      <c r="B151" s="245">
        <v>12268</v>
      </c>
      <c r="C151" s="246"/>
      <c r="D151" s="246">
        <v>3</v>
      </c>
      <c r="E151" s="245">
        <v>12271</v>
      </c>
      <c r="F151" s="246"/>
      <c r="H151" s="284" t="s">
        <v>1180</v>
      </c>
      <c r="I151" s="270">
        <v>10860</v>
      </c>
      <c r="J151" s="271"/>
      <c r="K151" s="271">
        <v>3</v>
      </c>
      <c r="L151" s="270">
        <v>10863</v>
      </c>
      <c r="M151" s="271"/>
    </row>
    <row r="152" spans="1:13">
      <c r="A152" s="259" t="s">
        <v>933</v>
      </c>
      <c r="B152" s="245">
        <v>12188</v>
      </c>
      <c r="C152" s="246"/>
      <c r="D152" s="246">
        <v>3</v>
      </c>
      <c r="E152" s="245">
        <v>12191</v>
      </c>
      <c r="F152" s="246"/>
      <c r="H152" s="284" t="s">
        <v>1181</v>
      </c>
      <c r="I152" s="270">
        <v>10862</v>
      </c>
      <c r="J152" s="271"/>
      <c r="K152" s="271">
        <v>3</v>
      </c>
      <c r="L152" s="270">
        <v>10865</v>
      </c>
      <c r="M152" s="271"/>
    </row>
    <row r="153" spans="1:13">
      <c r="A153" s="259" t="s">
        <v>934</v>
      </c>
      <c r="B153" s="245">
        <v>12205</v>
      </c>
      <c r="C153" s="246"/>
      <c r="D153" s="246">
        <v>3</v>
      </c>
      <c r="E153" s="245">
        <v>12208</v>
      </c>
      <c r="F153" s="246"/>
      <c r="H153" s="284" t="s">
        <v>1182</v>
      </c>
      <c r="I153" s="270">
        <v>10816</v>
      </c>
      <c r="J153" s="271"/>
      <c r="K153" s="271">
        <v>3</v>
      </c>
      <c r="L153" s="270">
        <v>10819</v>
      </c>
      <c r="M153" s="271"/>
    </row>
    <row r="154" spans="1:13">
      <c r="A154" s="259" t="s">
        <v>935</v>
      </c>
      <c r="B154" s="245">
        <v>12314</v>
      </c>
      <c r="C154" s="246"/>
      <c r="D154" s="246">
        <v>3</v>
      </c>
      <c r="E154" s="245">
        <v>12317</v>
      </c>
      <c r="F154" s="246"/>
      <c r="H154" s="284" t="s">
        <v>1183</v>
      </c>
      <c r="I154" s="270">
        <v>10822</v>
      </c>
      <c r="J154" s="271"/>
      <c r="K154" s="271">
        <v>3</v>
      </c>
      <c r="L154" s="270">
        <v>10825</v>
      </c>
      <c r="M154" s="271"/>
    </row>
    <row r="155" spans="1:13">
      <c r="A155" s="259" t="s">
        <v>936</v>
      </c>
      <c r="B155" s="245">
        <v>12102</v>
      </c>
      <c r="C155" s="246"/>
      <c r="D155" s="246">
        <v>3</v>
      </c>
      <c r="E155" s="245">
        <v>12105</v>
      </c>
      <c r="F155" s="246"/>
      <c r="H155" s="284" t="s">
        <v>1184</v>
      </c>
      <c r="I155" s="270">
        <v>10885</v>
      </c>
      <c r="J155" s="271"/>
      <c r="K155" s="271">
        <v>3</v>
      </c>
      <c r="L155" s="270">
        <v>10888</v>
      </c>
      <c r="M155" s="271"/>
    </row>
    <row r="156" spans="1:13">
      <c r="A156" s="259" t="s">
        <v>937</v>
      </c>
      <c r="B156" s="245">
        <v>12100</v>
      </c>
      <c r="C156" s="246"/>
      <c r="D156" s="246">
        <v>3</v>
      </c>
      <c r="E156" s="245">
        <v>12103</v>
      </c>
      <c r="F156" s="246"/>
      <c r="H156" s="284" t="s">
        <v>1185</v>
      </c>
      <c r="I156" s="270">
        <v>10892</v>
      </c>
      <c r="J156" s="271"/>
      <c r="K156" s="271">
        <v>3</v>
      </c>
      <c r="L156" s="270">
        <v>10895</v>
      </c>
      <c r="M156" s="271"/>
    </row>
    <row r="157" spans="1:13">
      <c r="A157" s="259" t="s">
        <v>938</v>
      </c>
      <c r="B157" s="245">
        <v>12145</v>
      </c>
      <c r="C157" s="246"/>
      <c r="D157" s="246">
        <v>3</v>
      </c>
      <c r="E157" s="245">
        <v>12148</v>
      </c>
      <c r="F157" s="246"/>
      <c r="H157" s="284" t="s">
        <v>1186</v>
      </c>
      <c r="I157" s="270">
        <v>10967</v>
      </c>
      <c r="J157" s="271"/>
      <c r="K157" s="271">
        <v>3</v>
      </c>
      <c r="L157" s="270">
        <v>10970</v>
      </c>
      <c r="M157" s="271"/>
    </row>
    <row r="158" spans="1:13">
      <c r="A158" s="259" t="s">
        <v>939</v>
      </c>
      <c r="B158" s="245">
        <v>12042</v>
      </c>
      <c r="C158" s="246"/>
      <c r="D158" s="246">
        <v>3</v>
      </c>
      <c r="E158" s="245">
        <v>12045</v>
      </c>
      <c r="F158" s="246"/>
      <c r="H158" s="284" t="s">
        <v>1187</v>
      </c>
      <c r="I158" s="270">
        <v>10674</v>
      </c>
      <c r="J158" s="271"/>
      <c r="K158" s="271">
        <v>3</v>
      </c>
      <c r="L158" s="270">
        <v>10677</v>
      </c>
      <c r="M158" s="271"/>
    </row>
    <row r="159" spans="1:13">
      <c r="A159" s="259" t="s">
        <v>940</v>
      </c>
      <c r="B159" s="245">
        <v>12117</v>
      </c>
      <c r="C159" s="246"/>
      <c r="D159" s="246">
        <v>3</v>
      </c>
      <c r="E159" s="245">
        <v>12120</v>
      </c>
      <c r="F159" s="246"/>
      <c r="H159" s="284" t="s">
        <v>1188</v>
      </c>
      <c r="I159" s="270">
        <v>10673</v>
      </c>
      <c r="J159" s="271"/>
      <c r="K159" s="271">
        <v>3</v>
      </c>
      <c r="L159" s="270">
        <v>10676</v>
      </c>
      <c r="M159" s="271"/>
    </row>
    <row r="160" spans="1:13">
      <c r="A160" s="259" t="s">
        <v>941</v>
      </c>
      <c r="B160" s="245">
        <v>12121</v>
      </c>
      <c r="C160" s="246"/>
      <c r="D160" s="246">
        <v>3</v>
      </c>
      <c r="E160" s="245">
        <v>12124</v>
      </c>
      <c r="F160" s="246"/>
      <c r="H160" s="284" t="s">
        <v>1189</v>
      </c>
      <c r="I160" s="270">
        <v>10766</v>
      </c>
      <c r="J160" s="271"/>
      <c r="K160" s="271">
        <v>3</v>
      </c>
      <c r="L160" s="270">
        <v>10769</v>
      </c>
      <c r="M160" s="271"/>
    </row>
    <row r="161" spans="1:13">
      <c r="A161" s="259" t="s">
        <v>942</v>
      </c>
      <c r="B161" s="245">
        <v>12137</v>
      </c>
      <c r="C161" s="246"/>
      <c r="D161" s="246">
        <v>3</v>
      </c>
      <c r="E161" s="245">
        <v>12140</v>
      </c>
      <c r="F161" s="246"/>
      <c r="H161" s="284" t="s">
        <v>1190</v>
      </c>
      <c r="I161" s="270">
        <v>10698</v>
      </c>
      <c r="J161" s="271"/>
      <c r="K161" s="271">
        <v>3</v>
      </c>
      <c r="L161" s="270">
        <v>10701</v>
      </c>
      <c r="M161" s="271"/>
    </row>
    <row r="162" spans="1:13">
      <c r="A162" s="259" t="s">
        <v>943</v>
      </c>
      <c r="B162" s="245">
        <v>12038</v>
      </c>
      <c r="C162" s="246"/>
      <c r="D162" s="246">
        <v>3</v>
      </c>
      <c r="E162" s="245">
        <v>12041</v>
      </c>
      <c r="F162" s="246"/>
      <c r="H162" s="284" t="s">
        <v>1191</v>
      </c>
      <c r="I162" s="270">
        <v>10584</v>
      </c>
      <c r="J162" s="271"/>
      <c r="K162" s="271">
        <v>3</v>
      </c>
      <c r="L162" s="270">
        <v>10587</v>
      </c>
      <c r="M162" s="271"/>
    </row>
    <row r="163" spans="1:13">
      <c r="A163" s="259" t="s">
        <v>944</v>
      </c>
      <c r="B163" s="245">
        <v>12119</v>
      </c>
      <c r="C163" s="246"/>
      <c r="D163" s="246">
        <v>3</v>
      </c>
      <c r="E163" s="245">
        <v>12122</v>
      </c>
      <c r="F163" s="246"/>
      <c r="H163" s="284" t="s">
        <v>1192</v>
      </c>
      <c r="I163" s="270">
        <v>10971</v>
      </c>
      <c r="J163" s="271"/>
      <c r="K163" s="271">
        <v>3</v>
      </c>
      <c r="L163" s="270">
        <v>10974</v>
      </c>
      <c r="M163" s="271"/>
    </row>
    <row r="164" spans="1:13">
      <c r="A164" s="259" t="s">
        <v>945</v>
      </c>
      <c r="B164" s="245">
        <v>12160</v>
      </c>
      <c r="C164" s="246"/>
      <c r="D164" s="246">
        <v>3</v>
      </c>
      <c r="E164" s="245">
        <v>12163</v>
      </c>
      <c r="F164" s="246"/>
      <c r="H164" s="284" t="s">
        <v>1193</v>
      </c>
      <c r="I164" s="270">
        <v>10925</v>
      </c>
      <c r="J164" s="271"/>
      <c r="K164" s="271">
        <v>3</v>
      </c>
      <c r="L164" s="270">
        <v>10928</v>
      </c>
      <c r="M164" s="271"/>
    </row>
    <row r="165" spans="1:13">
      <c r="A165" s="259" t="s">
        <v>946</v>
      </c>
      <c r="B165" s="245">
        <v>12186</v>
      </c>
      <c r="C165" s="246"/>
      <c r="D165" s="246">
        <v>3</v>
      </c>
      <c r="E165" s="245">
        <v>12189</v>
      </c>
      <c r="F165" s="246"/>
      <c r="H165" s="284" t="s">
        <v>1194</v>
      </c>
      <c r="I165" s="270">
        <v>10884</v>
      </c>
      <c r="J165" s="271"/>
      <c r="K165" s="271">
        <v>3</v>
      </c>
      <c r="L165" s="270">
        <v>10887</v>
      </c>
      <c r="M165" s="271"/>
    </row>
    <row r="166" spans="1:13">
      <c r="A166" s="259" t="s">
        <v>947</v>
      </c>
      <c r="B166" s="245">
        <v>12188</v>
      </c>
      <c r="C166" s="246"/>
      <c r="D166" s="246">
        <v>3</v>
      </c>
      <c r="E166" s="245">
        <v>12191</v>
      </c>
      <c r="F166" s="246"/>
      <c r="H166" s="284" t="s">
        <v>1195</v>
      </c>
      <c r="I166" s="270">
        <v>10885</v>
      </c>
      <c r="J166" s="271"/>
      <c r="K166" s="271">
        <v>3</v>
      </c>
      <c r="L166" s="270">
        <v>10888</v>
      </c>
      <c r="M166" s="271"/>
    </row>
    <row r="167" spans="1:13">
      <c r="A167" s="259" t="s">
        <v>948</v>
      </c>
      <c r="B167" s="245">
        <v>12205</v>
      </c>
      <c r="C167" s="246"/>
      <c r="D167" s="246">
        <v>3</v>
      </c>
      <c r="E167" s="245">
        <v>12208</v>
      </c>
      <c r="F167" s="246"/>
      <c r="H167" s="284" t="s">
        <v>1196</v>
      </c>
      <c r="I167" s="270">
        <v>10992</v>
      </c>
      <c r="J167" s="271"/>
      <c r="K167" s="271">
        <v>3</v>
      </c>
      <c r="L167" s="270">
        <v>10995</v>
      </c>
      <c r="M167" s="271"/>
    </row>
    <row r="168" spans="1:13" ht="13.5" thickBot="1">
      <c r="A168" s="259" t="s">
        <v>949</v>
      </c>
      <c r="B168" s="245">
        <v>12211</v>
      </c>
      <c r="C168" s="246"/>
      <c r="D168" s="246">
        <v>3</v>
      </c>
      <c r="E168" s="245">
        <v>12214</v>
      </c>
      <c r="F168" s="246"/>
      <c r="H168" s="282"/>
      <c r="I168" s="283"/>
      <c r="J168" s="281"/>
      <c r="K168" s="283"/>
      <c r="L168" s="283"/>
      <c r="M168" s="281"/>
    </row>
    <row r="169" spans="1:13">
      <c r="A169" s="259" t="s">
        <v>950</v>
      </c>
      <c r="B169" s="245">
        <v>12236</v>
      </c>
      <c r="C169" s="246"/>
      <c r="D169" s="246">
        <v>3</v>
      </c>
      <c r="E169" s="245">
        <v>12239</v>
      </c>
      <c r="F169" s="246"/>
      <c r="H169" s="292"/>
      <c r="I169" s="268"/>
      <c r="J169" s="268"/>
      <c r="K169" s="268"/>
      <c r="L169" s="268"/>
      <c r="M169" s="268"/>
    </row>
    <row r="170" spans="1:13">
      <c r="A170" s="259" t="s">
        <v>951</v>
      </c>
      <c r="B170" s="245">
        <v>12304</v>
      </c>
      <c r="C170" s="246"/>
      <c r="D170" s="246">
        <v>3</v>
      </c>
      <c r="E170" s="245">
        <v>12307</v>
      </c>
      <c r="F170" s="246"/>
      <c r="H170" s="285" t="s">
        <v>1037</v>
      </c>
      <c r="I170" s="287"/>
      <c r="J170" s="287"/>
      <c r="K170" s="287"/>
      <c r="L170" s="287"/>
      <c r="M170" s="287"/>
    </row>
    <row r="171" spans="1:13">
      <c r="A171" s="259" t="s">
        <v>952</v>
      </c>
      <c r="B171" s="245">
        <v>12280</v>
      </c>
      <c r="C171" s="246"/>
      <c r="D171" s="246">
        <v>3</v>
      </c>
      <c r="E171" s="245">
        <v>12283</v>
      </c>
      <c r="F171" s="246"/>
      <c r="H171" s="288" t="s">
        <v>1038</v>
      </c>
      <c r="I171" s="287"/>
      <c r="J171" s="287"/>
      <c r="K171" s="287"/>
      <c r="L171" s="287"/>
      <c r="M171" s="287"/>
    </row>
    <row r="172" spans="1:13">
      <c r="A172" s="259" t="s">
        <v>953</v>
      </c>
      <c r="B172" s="245">
        <v>12525</v>
      </c>
      <c r="C172" s="246"/>
      <c r="D172" s="246">
        <v>3</v>
      </c>
      <c r="E172" s="245">
        <v>12528</v>
      </c>
      <c r="F172" s="246"/>
      <c r="H172" s="287" t="s">
        <v>1039</v>
      </c>
      <c r="I172" s="290"/>
      <c r="J172" s="290"/>
      <c r="K172" s="290"/>
      <c r="L172" s="290"/>
      <c r="M172" s="290"/>
    </row>
    <row r="173" spans="1:13">
      <c r="A173" s="259" t="s">
        <v>954</v>
      </c>
      <c r="B173" s="245">
        <v>12510</v>
      </c>
      <c r="C173" s="246"/>
      <c r="D173" s="246">
        <v>3</v>
      </c>
      <c r="E173" s="245">
        <v>12513</v>
      </c>
      <c r="F173" s="246"/>
      <c r="H173" s="287"/>
      <c r="I173" s="287"/>
      <c r="J173" s="287"/>
      <c r="K173" s="287"/>
      <c r="L173" s="287"/>
      <c r="M173" s="287"/>
    </row>
    <row r="174" spans="1:13">
      <c r="A174" s="259" t="s">
        <v>955</v>
      </c>
      <c r="B174" s="245">
        <v>12725</v>
      </c>
      <c r="C174" s="246"/>
      <c r="D174" s="246">
        <v>3</v>
      </c>
      <c r="E174" s="245">
        <v>12728</v>
      </c>
      <c r="F174" s="246"/>
    </row>
    <row r="175" spans="1:13">
      <c r="A175" s="259" t="s">
        <v>956</v>
      </c>
      <c r="B175" s="245">
        <v>12722</v>
      </c>
      <c r="C175" s="246"/>
      <c r="D175" s="246">
        <v>3</v>
      </c>
      <c r="E175" s="245">
        <v>12725</v>
      </c>
      <c r="F175" s="246"/>
      <c r="H175" s="287"/>
      <c r="I175" s="268"/>
      <c r="J175" s="268"/>
      <c r="K175" s="268"/>
      <c r="L175" s="268"/>
      <c r="M175" s="268"/>
    </row>
    <row r="176" spans="1:13">
      <c r="A176" s="259" t="s">
        <v>957</v>
      </c>
      <c r="B176" s="245">
        <v>12744</v>
      </c>
      <c r="C176" s="246"/>
      <c r="D176" s="246">
        <v>3</v>
      </c>
      <c r="E176" s="245">
        <v>12747</v>
      </c>
      <c r="F176" s="246"/>
      <c r="H176" s="287"/>
      <c r="I176" s="268"/>
      <c r="J176" s="268"/>
      <c r="K176" s="268"/>
      <c r="L176" s="268"/>
      <c r="M176" s="268"/>
    </row>
    <row r="177" spans="1:8">
      <c r="A177" s="259" t="s">
        <v>958</v>
      </c>
      <c r="B177" s="245">
        <v>12752</v>
      </c>
      <c r="C177" s="246"/>
      <c r="D177" s="246">
        <v>3</v>
      </c>
      <c r="E177" s="245">
        <v>12755</v>
      </c>
      <c r="F177" s="246"/>
      <c r="H177" s="287"/>
    </row>
    <row r="178" spans="1:8">
      <c r="A178" s="259" t="s">
        <v>959</v>
      </c>
      <c r="B178" s="245">
        <v>12633</v>
      </c>
      <c r="C178" s="246"/>
      <c r="D178" s="246">
        <v>3</v>
      </c>
      <c r="E178" s="245">
        <v>12636</v>
      </c>
      <c r="F178" s="246"/>
      <c r="H178" s="287"/>
    </row>
    <row r="179" spans="1:8">
      <c r="A179" s="259" t="s">
        <v>960</v>
      </c>
      <c r="B179" s="245">
        <v>12627</v>
      </c>
      <c r="C179" s="246"/>
      <c r="D179" s="246">
        <v>3</v>
      </c>
      <c r="E179" s="245">
        <v>12630</v>
      </c>
      <c r="F179" s="246"/>
      <c r="H179" s="285"/>
    </row>
    <row r="180" spans="1:8">
      <c r="A180" s="259" t="s">
        <v>961</v>
      </c>
      <c r="B180" s="245">
        <v>12623</v>
      </c>
      <c r="C180" s="246"/>
      <c r="D180" s="246">
        <v>3</v>
      </c>
      <c r="E180" s="245">
        <v>12626</v>
      </c>
      <c r="F180" s="246"/>
    </row>
    <row r="181" spans="1:8">
      <c r="A181" s="259" t="s">
        <v>962</v>
      </c>
      <c r="B181" s="245">
        <v>12634</v>
      </c>
      <c r="C181" s="246"/>
      <c r="D181" s="246">
        <v>3</v>
      </c>
      <c r="E181" s="245">
        <v>12637</v>
      </c>
      <c r="F181" s="246"/>
    </row>
    <row r="182" spans="1:8">
      <c r="A182" s="259" t="s">
        <v>963</v>
      </c>
      <c r="B182" s="245">
        <v>12648</v>
      </c>
      <c r="C182" s="246"/>
      <c r="D182" s="246">
        <v>3</v>
      </c>
      <c r="E182" s="245">
        <v>12651</v>
      </c>
      <c r="F182" s="246"/>
    </row>
    <row r="183" spans="1:8">
      <c r="A183" s="259" t="s">
        <v>964</v>
      </c>
      <c r="B183" s="245">
        <v>12666</v>
      </c>
      <c r="C183" s="246"/>
      <c r="D183" s="246">
        <v>3</v>
      </c>
      <c r="E183" s="245">
        <v>12669</v>
      </c>
      <c r="F183" s="246"/>
      <c r="H183" s="287"/>
    </row>
    <row r="184" spans="1:8">
      <c r="A184" s="259" t="s">
        <v>965</v>
      </c>
      <c r="B184" s="245">
        <v>12636</v>
      </c>
      <c r="C184" s="246"/>
      <c r="D184" s="246">
        <v>3</v>
      </c>
      <c r="E184" s="245">
        <v>12639</v>
      </c>
      <c r="F184" s="246"/>
    </row>
    <row r="185" spans="1:8">
      <c r="A185" s="259" t="s">
        <v>966</v>
      </c>
      <c r="B185" s="245">
        <v>12663</v>
      </c>
      <c r="C185" s="246"/>
      <c r="D185" s="246">
        <v>3</v>
      </c>
      <c r="E185" s="245">
        <v>12666</v>
      </c>
      <c r="F185" s="246"/>
      <c r="H185" s="287"/>
    </row>
    <row r="186" spans="1:8">
      <c r="A186" s="259" t="s">
        <v>967</v>
      </c>
      <c r="B186" s="245">
        <v>12915</v>
      </c>
      <c r="C186" s="246"/>
      <c r="D186" s="246">
        <v>3</v>
      </c>
      <c r="E186" s="245">
        <v>12918</v>
      </c>
      <c r="F186" s="246"/>
      <c r="H186" s="289"/>
    </row>
    <row r="187" spans="1:8">
      <c r="A187" s="259" t="s">
        <v>968</v>
      </c>
      <c r="B187" s="245">
        <v>12904</v>
      </c>
      <c r="C187" s="246"/>
      <c r="D187" s="246">
        <v>3</v>
      </c>
      <c r="E187" s="245">
        <v>12907</v>
      </c>
      <c r="F187" s="246"/>
      <c r="H187" s="289"/>
    </row>
    <row r="188" spans="1:8">
      <c r="A188" s="259" t="s">
        <v>969</v>
      </c>
      <c r="B188" s="245">
        <v>12933</v>
      </c>
      <c r="C188" s="246"/>
      <c r="D188" s="246">
        <v>3</v>
      </c>
      <c r="E188" s="245">
        <v>12936</v>
      </c>
      <c r="F188" s="246"/>
      <c r="H188" s="289"/>
    </row>
    <row r="189" spans="1:8">
      <c r="A189" s="259" t="s">
        <v>970</v>
      </c>
      <c r="B189" s="245">
        <v>12948</v>
      </c>
      <c r="C189" s="246"/>
      <c r="D189" s="246">
        <v>3</v>
      </c>
      <c r="E189" s="245">
        <v>12951</v>
      </c>
      <c r="F189" s="246"/>
      <c r="H189" s="289"/>
    </row>
    <row r="190" spans="1:8">
      <c r="A190" s="259" t="s">
        <v>971</v>
      </c>
      <c r="B190" s="245">
        <v>13013</v>
      </c>
      <c r="C190" s="246"/>
      <c r="D190" s="246">
        <v>3</v>
      </c>
      <c r="E190" s="245">
        <v>13016</v>
      </c>
      <c r="F190" s="246"/>
      <c r="H190" s="289"/>
    </row>
    <row r="191" spans="1:8">
      <c r="A191" s="259" t="s">
        <v>972</v>
      </c>
      <c r="B191" s="245">
        <v>13113</v>
      </c>
      <c r="C191" s="246"/>
      <c r="D191" s="246">
        <v>3</v>
      </c>
      <c r="E191" s="245">
        <v>13116</v>
      </c>
      <c r="F191" s="246"/>
      <c r="H191" s="289"/>
    </row>
    <row r="192" spans="1:8">
      <c r="A192" s="259" t="s">
        <v>973</v>
      </c>
      <c r="B192" s="245">
        <v>13121</v>
      </c>
      <c r="C192" s="246"/>
      <c r="D192" s="246">
        <v>3</v>
      </c>
      <c r="E192" s="245">
        <v>13124</v>
      </c>
      <c r="F192" s="246"/>
      <c r="H192" s="289"/>
    </row>
    <row r="193" spans="1:8">
      <c r="A193" s="259" t="s">
        <v>974</v>
      </c>
      <c r="B193" s="245">
        <v>13174</v>
      </c>
      <c r="C193" s="246"/>
      <c r="D193" s="246">
        <v>3</v>
      </c>
      <c r="E193" s="245">
        <v>13177</v>
      </c>
      <c r="F193" s="246"/>
      <c r="H193" s="289"/>
    </row>
    <row r="194" spans="1:8">
      <c r="A194" s="259" t="s">
        <v>975</v>
      </c>
      <c r="B194" s="245">
        <v>13158</v>
      </c>
      <c r="C194" s="246"/>
      <c r="D194" s="246">
        <v>3</v>
      </c>
      <c r="E194" s="245">
        <v>13161</v>
      </c>
      <c r="F194" s="246"/>
      <c r="H194" s="289"/>
    </row>
    <row r="195" spans="1:8">
      <c r="A195" s="259" t="s">
        <v>976</v>
      </c>
      <c r="B195" s="245">
        <v>13207</v>
      </c>
      <c r="C195" s="246"/>
      <c r="D195" s="246">
        <v>3</v>
      </c>
      <c r="E195" s="245">
        <v>13210</v>
      </c>
      <c r="F195" s="246"/>
      <c r="H195" s="289"/>
    </row>
    <row r="196" spans="1:8">
      <c r="A196" s="259" t="s">
        <v>977</v>
      </c>
      <c r="B196" s="245">
        <v>13229</v>
      </c>
      <c r="C196" s="246"/>
      <c r="D196" s="246">
        <v>3</v>
      </c>
      <c r="E196" s="245">
        <v>13232</v>
      </c>
      <c r="F196" s="246"/>
      <c r="H196" s="289"/>
    </row>
    <row r="197" spans="1:8">
      <c r="A197" s="259" t="s">
        <v>978</v>
      </c>
      <c r="B197" s="245">
        <v>13254</v>
      </c>
      <c r="C197" s="246"/>
      <c r="D197" s="246">
        <v>3</v>
      </c>
      <c r="E197" s="245">
        <v>13257</v>
      </c>
      <c r="F197" s="246"/>
      <c r="H197" s="289"/>
    </row>
    <row r="198" spans="1:8">
      <c r="A198" s="259" t="s">
        <v>979</v>
      </c>
      <c r="B198" s="245">
        <v>13233</v>
      </c>
      <c r="C198" s="246"/>
      <c r="D198" s="246">
        <v>3</v>
      </c>
      <c r="E198" s="245">
        <v>13236</v>
      </c>
      <c r="F198" s="246"/>
      <c r="H198" s="289"/>
    </row>
    <row r="199" spans="1:8">
      <c r="A199" s="259" t="s">
        <v>980</v>
      </c>
      <c r="B199" s="245">
        <v>13233</v>
      </c>
      <c r="C199" s="246"/>
      <c r="D199" s="246">
        <v>3</v>
      </c>
      <c r="E199" s="245">
        <v>13236</v>
      </c>
      <c r="F199" s="246"/>
      <c r="H199" s="289"/>
    </row>
    <row r="200" spans="1:8">
      <c r="A200" s="259" t="s">
        <v>981</v>
      </c>
      <c r="B200" s="245">
        <v>13244</v>
      </c>
      <c r="C200" s="246"/>
      <c r="D200" s="246">
        <v>3</v>
      </c>
      <c r="E200" s="245">
        <v>13247</v>
      </c>
      <c r="F200" s="246"/>
      <c r="H200" s="289"/>
    </row>
    <row r="201" spans="1:8">
      <c r="A201" s="259" t="s">
        <v>982</v>
      </c>
      <c r="B201" s="245">
        <v>13252</v>
      </c>
      <c r="C201" s="246"/>
      <c r="D201" s="246">
        <v>3</v>
      </c>
      <c r="E201" s="245">
        <v>13255</v>
      </c>
      <c r="F201" s="246"/>
      <c r="H201" s="289"/>
    </row>
    <row r="202" spans="1:8">
      <c r="A202" s="259" t="s">
        <v>983</v>
      </c>
      <c r="B202" s="245">
        <v>13309</v>
      </c>
      <c r="C202" s="246"/>
      <c r="D202" s="246">
        <v>3</v>
      </c>
      <c r="E202" s="245">
        <v>13312</v>
      </c>
      <c r="F202" s="246"/>
      <c r="H202" s="289"/>
    </row>
    <row r="203" spans="1:8">
      <c r="A203" s="259" t="s">
        <v>984</v>
      </c>
      <c r="B203" s="245">
        <v>13350</v>
      </c>
      <c r="C203" s="246"/>
      <c r="D203" s="246">
        <v>3</v>
      </c>
      <c r="E203" s="245">
        <v>13353</v>
      </c>
      <c r="F203" s="246"/>
      <c r="H203" s="289"/>
    </row>
    <row r="204" spans="1:8">
      <c r="A204" s="259" t="s">
        <v>985</v>
      </c>
      <c r="B204" s="245">
        <v>13408</v>
      </c>
      <c r="C204" s="246"/>
      <c r="D204" s="246">
        <v>3</v>
      </c>
      <c r="E204" s="245">
        <v>13411</v>
      </c>
      <c r="F204" s="246"/>
      <c r="H204" s="289"/>
    </row>
    <row r="205" spans="1:8">
      <c r="A205" s="259" t="s">
        <v>986</v>
      </c>
      <c r="B205" s="245">
        <v>13418</v>
      </c>
      <c r="C205" s="246"/>
      <c r="D205" s="246">
        <v>3</v>
      </c>
      <c r="E205" s="245">
        <v>13421</v>
      </c>
      <c r="F205" s="246"/>
      <c r="H205" s="289"/>
    </row>
    <row r="206" spans="1:8">
      <c r="A206" s="259" t="s">
        <v>987</v>
      </c>
      <c r="B206" s="245">
        <v>13424</v>
      </c>
      <c r="C206" s="246"/>
      <c r="D206" s="246">
        <v>3</v>
      </c>
      <c r="E206" s="245">
        <v>13427</v>
      </c>
      <c r="F206" s="246"/>
      <c r="H206" s="289"/>
    </row>
    <row r="207" spans="1:8">
      <c r="A207" s="259" t="s">
        <v>988</v>
      </c>
      <c r="B207" s="245">
        <v>13432</v>
      </c>
      <c r="C207" s="246"/>
      <c r="D207" s="246">
        <v>3</v>
      </c>
      <c r="E207" s="245">
        <v>13435</v>
      </c>
      <c r="F207" s="246"/>
      <c r="H207" s="289"/>
    </row>
    <row r="208" spans="1:8">
      <c r="A208" s="259" t="s">
        <v>989</v>
      </c>
      <c r="B208" s="245">
        <v>13380</v>
      </c>
      <c r="C208" s="246"/>
      <c r="D208" s="246">
        <v>3</v>
      </c>
      <c r="E208" s="245">
        <v>13383</v>
      </c>
      <c r="F208" s="246"/>
      <c r="H208" s="289"/>
    </row>
    <row r="209" spans="1:8">
      <c r="A209" s="259" t="s">
        <v>990</v>
      </c>
      <c r="B209" s="245">
        <v>13324</v>
      </c>
      <c r="C209" s="246"/>
      <c r="D209" s="246">
        <v>3</v>
      </c>
      <c r="E209" s="245">
        <v>13327</v>
      </c>
      <c r="F209" s="246"/>
      <c r="H209" s="289"/>
    </row>
    <row r="210" spans="1:8">
      <c r="A210" s="259" t="s">
        <v>991</v>
      </c>
      <c r="B210" s="245">
        <v>13548</v>
      </c>
      <c r="C210" s="246"/>
      <c r="D210" s="246">
        <v>3</v>
      </c>
      <c r="E210" s="245">
        <v>13551</v>
      </c>
      <c r="F210" s="246"/>
      <c r="H210" s="289"/>
    </row>
    <row r="211" spans="1:8">
      <c r="A211" s="259" t="s">
        <v>992</v>
      </c>
      <c r="B211" s="245">
        <v>13546</v>
      </c>
      <c r="C211" s="246"/>
      <c r="D211" s="246">
        <v>3</v>
      </c>
      <c r="E211" s="245">
        <v>13549</v>
      </c>
      <c r="F211" s="246"/>
      <c r="H211" s="289"/>
    </row>
    <row r="212" spans="1:8">
      <c r="A212" s="259" t="s">
        <v>993</v>
      </c>
      <c r="B212" s="245">
        <v>13549</v>
      </c>
      <c r="C212" s="246"/>
      <c r="D212" s="246">
        <v>3</v>
      </c>
      <c r="E212" s="245">
        <v>13552</v>
      </c>
      <c r="F212" s="246"/>
      <c r="H212" s="289"/>
    </row>
    <row r="213" spans="1:8">
      <c r="A213" s="259" t="s">
        <v>994</v>
      </c>
      <c r="B213" s="245">
        <v>13570</v>
      </c>
      <c r="C213" s="246"/>
      <c r="D213" s="246">
        <v>3</v>
      </c>
      <c r="E213" s="245">
        <v>13573</v>
      </c>
      <c r="F213" s="246"/>
      <c r="H213" s="289"/>
    </row>
    <row r="214" spans="1:8">
      <c r="A214" s="259" t="s">
        <v>995</v>
      </c>
      <c r="B214" s="245">
        <v>13591</v>
      </c>
      <c r="C214" s="246"/>
      <c r="D214" s="246">
        <v>3</v>
      </c>
      <c r="E214" s="245">
        <v>13594</v>
      </c>
      <c r="F214" s="246"/>
      <c r="H214" s="289"/>
    </row>
    <row r="215" spans="1:8">
      <c r="A215" s="259" t="s">
        <v>996</v>
      </c>
      <c r="B215" s="245">
        <v>13525</v>
      </c>
      <c r="C215" s="246"/>
      <c r="D215" s="246">
        <v>3</v>
      </c>
      <c r="E215" s="245">
        <v>13528</v>
      </c>
      <c r="F215" s="246"/>
      <c r="H215" s="289"/>
    </row>
    <row r="216" spans="1:8">
      <c r="A216" s="259" t="s">
        <v>997</v>
      </c>
      <c r="B216" s="245">
        <v>13509</v>
      </c>
      <c r="C216" s="246"/>
      <c r="D216" s="246">
        <v>3</v>
      </c>
      <c r="E216" s="245">
        <v>13512</v>
      </c>
      <c r="F216" s="246"/>
      <c r="H216" s="289"/>
    </row>
    <row r="217" spans="1:8">
      <c r="A217" s="259" t="s">
        <v>998</v>
      </c>
      <c r="B217" s="245">
        <v>13512</v>
      </c>
      <c r="C217" s="246"/>
      <c r="D217" s="246">
        <v>3</v>
      </c>
      <c r="E217" s="245">
        <v>13515</v>
      </c>
      <c r="F217" s="246"/>
      <c r="H217" s="289"/>
    </row>
    <row r="218" spans="1:8">
      <c r="A218" s="259" t="s">
        <v>999</v>
      </c>
      <c r="B218" s="245">
        <v>13585</v>
      </c>
      <c r="C218" s="246"/>
      <c r="D218" s="246">
        <v>3</v>
      </c>
      <c r="E218" s="245">
        <v>13588</v>
      </c>
      <c r="F218" s="246"/>
      <c r="H218" s="289"/>
    </row>
    <row r="219" spans="1:8">
      <c r="A219" s="259" t="s">
        <v>1000</v>
      </c>
      <c r="B219" s="245">
        <v>13582</v>
      </c>
      <c r="C219" s="246"/>
      <c r="D219" s="246">
        <v>3</v>
      </c>
      <c r="E219" s="245">
        <v>13585</v>
      </c>
      <c r="F219" s="246"/>
      <c r="H219" s="289"/>
    </row>
    <row r="220" spans="1:8">
      <c r="A220" s="259" t="s">
        <v>1001</v>
      </c>
      <c r="B220" s="245">
        <v>13504</v>
      </c>
      <c r="C220" s="246"/>
      <c r="D220" s="246">
        <v>3</v>
      </c>
      <c r="E220" s="245">
        <v>13507</v>
      </c>
      <c r="F220" s="246"/>
      <c r="H220" s="289"/>
    </row>
    <row r="221" spans="1:8">
      <c r="A221" s="259" t="s">
        <v>1002</v>
      </c>
      <c r="B221" s="245">
        <v>15180</v>
      </c>
      <c r="C221" s="246"/>
      <c r="D221" s="246">
        <v>3</v>
      </c>
      <c r="E221" s="245">
        <v>15183</v>
      </c>
      <c r="F221" s="246"/>
      <c r="H221" s="289"/>
    </row>
    <row r="222" spans="1:8">
      <c r="A222" s="259" t="s">
        <v>1003</v>
      </c>
      <c r="B222" s="245">
        <v>14577</v>
      </c>
      <c r="C222" s="246"/>
      <c r="D222" s="246">
        <v>3</v>
      </c>
      <c r="E222" s="245">
        <v>14580</v>
      </c>
      <c r="F222" s="246"/>
      <c r="H222" s="289"/>
    </row>
    <row r="223" spans="1:8">
      <c r="A223" s="259" t="s">
        <v>1004</v>
      </c>
      <c r="B223" s="245">
        <v>14565</v>
      </c>
      <c r="C223" s="246"/>
      <c r="D223" s="246">
        <v>3</v>
      </c>
      <c r="E223" s="245">
        <v>14568</v>
      </c>
      <c r="F223" s="246"/>
      <c r="H223" s="289"/>
    </row>
    <row r="224" spans="1:8">
      <c r="A224" s="259" t="s">
        <v>1005</v>
      </c>
      <c r="B224" s="245">
        <v>14567</v>
      </c>
      <c r="C224" s="246"/>
      <c r="D224" s="246">
        <v>3</v>
      </c>
      <c r="E224" s="245">
        <v>14570</v>
      </c>
      <c r="F224" s="246"/>
      <c r="H224" s="289"/>
    </row>
    <row r="225" spans="1:8">
      <c r="A225" s="259" t="s">
        <v>1006</v>
      </c>
      <c r="B225" s="245">
        <v>15039</v>
      </c>
      <c r="C225" s="246"/>
      <c r="D225" s="246">
        <v>3</v>
      </c>
      <c r="E225" s="245">
        <v>15042</v>
      </c>
      <c r="F225" s="246"/>
      <c r="H225" s="289"/>
    </row>
    <row r="226" spans="1:8">
      <c r="A226" s="259" t="s">
        <v>1007</v>
      </c>
      <c r="B226" s="245">
        <v>15051</v>
      </c>
      <c r="C226" s="246"/>
      <c r="D226" s="246">
        <v>3</v>
      </c>
      <c r="E226" s="245">
        <v>15054</v>
      </c>
      <c r="F226" s="246"/>
      <c r="H226" s="289"/>
    </row>
    <row r="227" spans="1:8">
      <c r="A227" s="259" t="s">
        <v>1008</v>
      </c>
      <c r="B227" s="245">
        <v>15058</v>
      </c>
      <c r="C227" s="246"/>
      <c r="D227" s="246">
        <v>3</v>
      </c>
      <c r="E227" s="245">
        <v>15061</v>
      </c>
      <c r="F227" s="246"/>
      <c r="H227" s="289"/>
    </row>
    <row r="228" spans="1:8">
      <c r="A228" s="259" t="s">
        <v>1009</v>
      </c>
      <c r="B228" s="245">
        <v>15065</v>
      </c>
      <c r="C228" s="246"/>
      <c r="D228" s="246">
        <v>3</v>
      </c>
      <c r="E228" s="245">
        <v>15068</v>
      </c>
      <c r="F228" s="246"/>
      <c r="H228" s="289"/>
    </row>
    <row r="229" spans="1:8">
      <c r="A229" s="259" t="s">
        <v>1010</v>
      </c>
      <c r="B229" s="245">
        <v>15065</v>
      </c>
      <c r="C229" s="246"/>
      <c r="D229" s="246">
        <v>3</v>
      </c>
      <c r="E229" s="245">
        <v>15068</v>
      </c>
      <c r="F229" s="246"/>
      <c r="H229" s="289"/>
    </row>
    <row r="230" spans="1:8">
      <c r="A230" s="259" t="s">
        <v>1011</v>
      </c>
      <c r="B230" s="245">
        <v>15143</v>
      </c>
      <c r="C230" s="246"/>
      <c r="D230" s="246">
        <v>3</v>
      </c>
      <c r="E230" s="245">
        <v>15146</v>
      </c>
      <c r="F230" s="246"/>
      <c r="H230" s="289"/>
    </row>
    <row r="231" spans="1:8">
      <c r="A231" s="259" t="s">
        <v>1012</v>
      </c>
      <c r="B231" s="245">
        <v>15358</v>
      </c>
      <c r="C231" s="246"/>
      <c r="D231" s="246">
        <v>3</v>
      </c>
      <c r="E231" s="245">
        <v>15361</v>
      </c>
      <c r="F231" s="246"/>
      <c r="H231" s="289"/>
    </row>
    <row r="232" spans="1:8">
      <c r="A232" s="259" t="s">
        <v>1013</v>
      </c>
      <c r="B232" s="245">
        <v>15379</v>
      </c>
      <c r="C232" s="246"/>
      <c r="D232" s="246">
        <v>3</v>
      </c>
      <c r="E232" s="245">
        <v>15382</v>
      </c>
      <c r="F232" s="246"/>
      <c r="H232" s="289"/>
    </row>
    <row r="233" spans="1:8">
      <c r="A233" s="259" t="s">
        <v>1014</v>
      </c>
      <c r="B233" s="245">
        <v>15394</v>
      </c>
      <c r="C233" s="246"/>
      <c r="D233" s="246">
        <v>3</v>
      </c>
      <c r="E233" s="245">
        <v>15397</v>
      </c>
      <c r="F233" s="246"/>
      <c r="H233" s="289"/>
    </row>
    <row r="234" spans="1:8">
      <c r="A234" s="259" t="s">
        <v>1015</v>
      </c>
      <c r="B234" s="245">
        <v>15382</v>
      </c>
      <c r="C234" s="246"/>
      <c r="D234" s="246">
        <v>3</v>
      </c>
      <c r="E234" s="245">
        <v>15385</v>
      </c>
      <c r="F234" s="246"/>
      <c r="H234" s="289"/>
    </row>
    <row r="235" spans="1:8">
      <c r="A235" s="259" t="s">
        <v>1016</v>
      </c>
      <c r="B235" s="245">
        <v>15463</v>
      </c>
      <c r="C235" s="246"/>
      <c r="D235" s="246">
        <v>3</v>
      </c>
      <c r="E235" s="245">
        <v>15466</v>
      </c>
      <c r="F235" s="246"/>
      <c r="H235" s="289"/>
    </row>
    <row r="236" spans="1:8">
      <c r="A236" s="259" t="s">
        <v>1017</v>
      </c>
      <c r="B236" s="245">
        <v>15470</v>
      </c>
      <c r="C236" s="246"/>
      <c r="D236" s="246">
        <v>3</v>
      </c>
      <c r="E236" s="245">
        <v>15473</v>
      </c>
      <c r="F236" s="246"/>
      <c r="H236" s="289"/>
    </row>
    <row r="237" spans="1:8">
      <c r="A237" s="259" t="s">
        <v>1018</v>
      </c>
      <c r="B237" s="245">
        <v>15474</v>
      </c>
      <c r="C237" s="246"/>
      <c r="D237" s="246">
        <v>3</v>
      </c>
      <c r="E237" s="245">
        <v>15477</v>
      </c>
      <c r="F237" s="246"/>
      <c r="H237" s="289"/>
    </row>
    <row r="238" spans="1:8">
      <c r="A238" s="259" t="s">
        <v>1019</v>
      </c>
      <c r="B238" s="245">
        <v>15587</v>
      </c>
      <c r="C238" s="246"/>
      <c r="D238" s="246">
        <v>3</v>
      </c>
      <c r="E238" s="245">
        <v>15590</v>
      </c>
      <c r="F238" s="246"/>
      <c r="H238" s="289"/>
    </row>
    <row r="239" spans="1:8">
      <c r="A239" s="259" t="s">
        <v>1020</v>
      </c>
      <c r="B239" s="245">
        <v>15586</v>
      </c>
      <c r="C239" s="246"/>
      <c r="D239" s="246">
        <v>3</v>
      </c>
      <c r="E239" s="245">
        <v>15589</v>
      </c>
      <c r="F239" s="246"/>
      <c r="H239" s="289"/>
    </row>
    <row r="240" spans="1:8">
      <c r="A240" s="259" t="s">
        <v>1021</v>
      </c>
      <c r="B240" s="245">
        <v>15561</v>
      </c>
      <c r="C240" s="246"/>
      <c r="D240" s="246">
        <v>3</v>
      </c>
      <c r="E240" s="245">
        <v>15564</v>
      </c>
      <c r="F240" s="246"/>
      <c r="H240" s="289"/>
    </row>
    <row r="241" spans="1:8">
      <c r="A241" s="259" t="s">
        <v>1022</v>
      </c>
      <c r="B241" s="245">
        <v>15539</v>
      </c>
      <c r="C241" s="246"/>
      <c r="D241" s="246">
        <v>3</v>
      </c>
      <c r="E241" s="245">
        <v>15542</v>
      </c>
      <c r="F241" s="246"/>
      <c r="H241" s="289"/>
    </row>
    <row r="242" spans="1:8">
      <c r="A242" s="259" t="s">
        <v>1023</v>
      </c>
      <c r="B242" s="245">
        <v>15562</v>
      </c>
      <c r="C242" s="246"/>
      <c r="D242" s="246">
        <v>3</v>
      </c>
      <c r="E242" s="245">
        <v>15565</v>
      </c>
      <c r="F242" s="246"/>
      <c r="H242" s="289"/>
    </row>
    <row r="243" spans="1:8">
      <c r="A243" s="259" t="s">
        <v>1024</v>
      </c>
      <c r="B243" s="245">
        <v>15588</v>
      </c>
      <c r="C243" s="246"/>
      <c r="D243" s="246">
        <v>3</v>
      </c>
      <c r="E243" s="245">
        <v>15591</v>
      </c>
      <c r="F243" s="246"/>
      <c r="H243" s="289"/>
    </row>
    <row r="244" spans="1:8">
      <c r="A244" s="259" t="s">
        <v>1025</v>
      </c>
      <c r="B244" s="245">
        <v>15564</v>
      </c>
      <c r="C244" s="246"/>
      <c r="D244" s="246">
        <v>3</v>
      </c>
      <c r="E244" s="245">
        <v>15567</v>
      </c>
      <c r="F244" s="246"/>
      <c r="H244" s="289"/>
    </row>
    <row r="245" spans="1:8">
      <c r="A245" s="259" t="s">
        <v>1026</v>
      </c>
      <c r="B245" s="245">
        <v>15576</v>
      </c>
      <c r="C245" s="246"/>
      <c r="D245" s="246">
        <v>3</v>
      </c>
      <c r="E245" s="245">
        <v>15579</v>
      </c>
      <c r="F245" s="246"/>
      <c r="H245" s="289"/>
    </row>
    <row r="246" spans="1:8">
      <c r="A246" s="259" t="s">
        <v>1027</v>
      </c>
      <c r="B246" s="245">
        <v>15580</v>
      </c>
      <c r="C246" s="246"/>
      <c r="D246" s="246">
        <v>3</v>
      </c>
      <c r="E246" s="245">
        <v>15583</v>
      </c>
      <c r="F246" s="246"/>
      <c r="H246" s="289"/>
    </row>
    <row r="247" spans="1:8">
      <c r="A247" s="259" t="s">
        <v>1028</v>
      </c>
      <c r="B247" s="245">
        <v>15579</v>
      </c>
      <c r="C247" s="246"/>
      <c r="D247" s="246">
        <v>3</v>
      </c>
      <c r="E247" s="245">
        <v>15582</v>
      </c>
      <c r="F247" s="246"/>
      <c r="H247" s="289"/>
    </row>
    <row r="248" spans="1:8">
      <c r="A248" s="259" t="s">
        <v>1029</v>
      </c>
      <c r="B248" s="245">
        <v>15598</v>
      </c>
      <c r="C248" s="246"/>
      <c r="D248" s="246">
        <v>3</v>
      </c>
      <c r="E248" s="245">
        <v>15601</v>
      </c>
      <c r="F248" s="246"/>
      <c r="H248" s="289"/>
    </row>
    <row r="249" spans="1:8">
      <c r="A249" s="259" t="s">
        <v>1030</v>
      </c>
      <c r="B249" s="245">
        <v>15602</v>
      </c>
      <c r="C249" s="246"/>
      <c r="D249" s="246">
        <v>3</v>
      </c>
      <c r="E249" s="245">
        <v>15605</v>
      </c>
      <c r="F249" s="246"/>
      <c r="H249" s="289"/>
    </row>
    <row r="250" spans="1:8">
      <c r="A250" s="259" t="s">
        <v>1031</v>
      </c>
      <c r="B250" s="245">
        <v>15618</v>
      </c>
      <c r="C250" s="246"/>
      <c r="D250" s="246">
        <v>3</v>
      </c>
      <c r="E250" s="245">
        <v>15621</v>
      </c>
      <c r="F250" s="246"/>
      <c r="H250" s="289"/>
    </row>
    <row r="251" spans="1:8">
      <c r="A251" s="259" t="s">
        <v>1032</v>
      </c>
      <c r="B251" s="245">
        <v>15635</v>
      </c>
      <c r="C251" s="246"/>
      <c r="D251" s="246">
        <v>3</v>
      </c>
      <c r="E251" s="245">
        <v>15638</v>
      </c>
      <c r="F251" s="246"/>
      <c r="H251" s="289"/>
    </row>
    <row r="252" spans="1:8">
      <c r="A252" s="259" t="s">
        <v>1033</v>
      </c>
      <c r="B252" s="245">
        <v>16106</v>
      </c>
      <c r="C252" s="246"/>
      <c r="D252" s="246">
        <v>3</v>
      </c>
      <c r="E252" s="245">
        <v>16109</v>
      </c>
      <c r="F252" s="246"/>
      <c r="H252" s="289"/>
    </row>
    <row r="253" spans="1:8">
      <c r="A253" s="259" t="s">
        <v>1034</v>
      </c>
      <c r="B253" s="245">
        <v>16100</v>
      </c>
      <c r="C253" s="246"/>
      <c r="D253" s="246">
        <v>3</v>
      </c>
      <c r="E253" s="245">
        <v>16103</v>
      </c>
      <c r="F253" s="246"/>
      <c r="H253" s="289"/>
    </row>
    <row r="254" spans="1:8">
      <c r="A254" s="259" t="s">
        <v>1035</v>
      </c>
      <c r="B254" s="245">
        <v>16079</v>
      </c>
      <c r="C254" s="246"/>
      <c r="D254" s="246">
        <v>3</v>
      </c>
      <c r="E254" s="245">
        <v>16082</v>
      </c>
      <c r="F254" s="246"/>
      <c r="H254" s="289"/>
    </row>
    <row r="255" spans="1:8">
      <c r="A255" s="259" t="s">
        <v>1036</v>
      </c>
      <c r="B255" s="245">
        <v>16327</v>
      </c>
      <c r="C255" s="246"/>
      <c r="D255" s="246">
        <v>3</v>
      </c>
      <c r="E255" s="245">
        <v>16330</v>
      </c>
      <c r="F255" s="246"/>
      <c r="H255" s="289"/>
    </row>
    <row r="256" spans="1:8" ht="13.5" thickBot="1">
      <c r="A256" s="257"/>
      <c r="B256" s="258"/>
      <c r="C256" s="256"/>
      <c r="D256" s="258"/>
      <c r="E256" s="258"/>
      <c r="F256" s="256"/>
      <c r="H256" s="289"/>
    </row>
    <row r="257" spans="1:8">
      <c r="A257" s="267"/>
      <c r="B257" s="243"/>
      <c r="C257" s="243"/>
      <c r="D257" s="243"/>
      <c r="E257" s="243"/>
      <c r="F257" s="243"/>
      <c r="H257" s="289"/>
    </row>
    <row r="258" spans="1:8">
      <c r="A258" s="260" t="s">
        <v>1037</v>
      </c>
      <c r="B258" s="262"/>
      <c r="C258" s="262"/>
      <c r="D258" s="262"/>
      <c r="E258" s="262"/>
      <c r="F258" s="262"/>
      <c r="H258" s="289"/>
    </row>
    <row r="259" spans="1:8">
      <c r="A259" s="263" t="s">
        <v>1038</v>
      </c>
      <c r="B259" s="262"/>
      <c r="C259" s="262"/>
      <c r="D259" s="262"/>
      <c r="E259" s="262"/>
      <c r="F259" s="262"/>
      <c r="H259" s="289"/>
    </row>
    <row r="260" spans="1:8">
      <c r="A260" s="262" t="s">
        <v>1039</v>
      </c>
      <c r="B260" s="265"/>
      <c r="C260" s="265"/>
      <c r="D260" s="265"/>
      <c r="E260" s="265"/>
      <c r="F260" s="265"/>
      <c r="H260" s="289"/>
    </row>
    <row r="261" spans="1:8">
      <c r="A261" s="262"/>
      <c r="B261" s="262"/>
      <c r="C261" s="262"/>
      <c r="D261" s="262"/>
      <c r="E261" s="262"/>
      <c r="F261" s="262"/>
      <c r="H261" s="289"/>
    </row>
    <row r="262" spans="1:8">
      <c r="H262" s="289"/>
    </row>
    <row r="263" spans="1:8">
      <c r="A263" s="262"/>
      <c r="B263" s="243"/>
      <c r="C263" s="243"/>
      <c r="D263" s="243"/>
      <c r="E263" s="243"/>
      <c r="F263" s="243"/>
      <c r="H263" s="289"/>
    </row>
    <row r="264" spans="1:8">
      <c r="A264" s="262"/>
      <c r="B264" s="243"/>
      <c r="C264" s="243"/>
      <c r="D264" s="243"/>
      <c r="E264" s="243"/>
      <c r="F264" s="243"/>
      <c r="H264" s="289"/>
    </row>
    <row r="265" spans="1:8">
      <c r="A265" s="262"/>
      <c r="B265" s="243"/>
      <c r="C265" s="243"/>
      <c r="D265" s="243"/>
      <c r="E265" s="243"/>
      <c r="F265" s="243"/>
      <c r="H265" s="289"/>
    </row>
    <row r="266" spans="1:8">
      <c r="A266" s="262"/>
      <c r="B266" s="243"/>
      <c r="C266" s="243"/>
      <c r="D266" s="243"/>
      <c r="E266" s="243"/>
      <c r="F266" s="243"/>
      <c r="H266" s="289"/>
    </row>
    <row r="267" spans="1:8">
      <c r="A267" s="260"/>
      <c r="B267" s="243"/>
      <c r="C267" s="243"/>
      <c r="D267" s="243"/>
      <c r="E267" s="243"/>
      <c r="F267" s="243"/>
      <c r="H267" s="289"/>
    </row>
    <row r="268" spans="1:8">
      <c r="H268" s="289"/>
    </row>
    <row r="269" spans="1:8">
      <c r="H269" s="289"/>
    </row>
    <row r="270" spans="1:8">
      <c r="H270" s="289"/>
    </row>
    <row r="271" spans="1:8">
      <c r="A271" s="262"/>
      <c r="B271" s="243"/>
      <c r="C271" s="243"/>
      <c r="D271" s="243"/>
      <c r="E271" s="243"/>
      <c r="F271" s="243"/>
      <c r="H271" s="289"/>
    </row>
    <row r="272" spans="1:8">
      <c r="H272" s="289"/>
    </row>
    <row r="273" spans="1:8">
      <c r="A273" s="262"/>
      <c r="H273" s="289"/>
    </row>
    <row r="274" spans="1:8">
      <c r="A274" s="264"/>
      <c r="H274" s="289"/>
    </row>
    <row r="275" spans="1:8">
      <c r="A275" s="264"/>
      <c r="H275" s="289"/>
    </row>
    <row r="276" spans="1:8">
      <c r="A276" s="264"/>
      <c r="H276" s="289"/>
    </row>
    <row r="277" spans="1:8">
      <c r="A277" s="264"/>
      <c r="H277" s="289"/>
    </row>
    <row r="278" spans="1:8">
      <c r="A278" s="264"/>
      <c r="H278" s="289"/>
    </row>
    <row r="279" spans="1:8">
      <c r="A279" s="264"/>
      <c r="H279" s="289"/>
    </row>
    <row r="280" spans="1:8">
      <c r="A280" s="264"/>
      <c r="H280" s="289"/>
    </row>
    <row r="281" spans="1:8">
      <c r="A281" s="264"/>
      <c r="H281" s="269" t="s">
        <v>213</v>
      </c>
    </row>
    <row r="282" spans="1:8">
      <c r="A282" s="264"/>
    </row>
    <row r="283" spans="1:8">
      <c r="A283" s="264"/>
    </row>
    <row r="284" spans="1:8">
      <c r="A284" s="264"/>
    </row>
    <row r="285" spans="1:8">
      <c r="A285" s="264"/>
    </row>
    <row r="286" spans="1:8">
      <c r="A286" s="264"/>
    </row>
    <row r="287" spans="1:8">
      <c r="A287" s="264"/>
    </row>
    <row r="288" spans="1:8">
      <c r="A288" s="264"/>
    </row>
    <row r="289" spans="1:1">
      <c r="A289" s="264"/>
    </row>
    <row r="290" spans="1:1">
      <c r="A290" s="264"/>
    </row>
    <row r="291" spans="1:1">
      <c r="A291" s="264"/>
    </row>
    <row r="292" spans="1:1">
      <c r="A292" s="264"/>
    </row>
    <row r="293" spans="1:1">
      <c r="A293" s="264"/>
    </row>
    <row r="294" spans="1:1">
      <c r="A294" s="264"/>
    </row>
    <row r="295" spans="1:1">
      <c r="A295" s="264"/>
    </row>
    <row r="296" spans="1:1">
      <c r="A296" s="264"/>
    </row>
    <row r="297" spans="1:1">
      <c r="A297" s="264"/>
    </row>
    <row r="298" spans="1:1">
      <c r="A298" s="264"/>
    </row>
    <row r="299" spans="1:1">
      <c r="A299" s="264"/>
    </row>
    <row r="300" spans="1:1">
      <c r="A300" s="264"/>
    </row>
    <row r="301" spans="1:1">
      <c r="A301" s="264"/>
    </row>
    <row r="302" spans="1:1">
      <c r="A302" s="264"/>
    </row>
    <row r="303" spans="1:1">
      <c r="A303" s="264"/>
    </row>
    <row r="304" spans="1:1">
      <c r="A304" s="264"/>
    </row>
    <row r="305" spans="1:1">
      <c r="A305" s="264"/>
    </row>
    <row r="306" spans="1:1">
      <c r="A306" s="264"/>
    </row>
    <row r="307" spans="1:1">
      <c r="A307" s="264"/>
    </row>
    <row r="308" spans="1:1">
      <c r="A308" s="264"/>
    </row>
    <row r="309" spans="1:1">
      <c r="A309" s="264"/>
    </row>
    <row r="310" spans="1:1">
      <c r="A310" s="264"/>
    </row>
    <row r="311" spans="1:1">
      <c r="A311" s="264"/>
    </row>
    <row r="312" spans="1:1">
      <c r="A312" s="264"/>
    </row>
    <row r="313" spans="1:1">
      <c r="A313" s="264"/>
    </row>
    <row r="314" spans="1:1">
      <c r="A314" s="264"/>
    </row>
    <row r="315" spans="1:1">
      <c r="A315" s="264"/>
    </row>
    <row r="316" spans="1:1">
      <c r="A316" s="264"/>
    </row>
    <row r="317" spans="1:1">
      <c r="A317" s="264"/>
    </row>
    <row r="318" spans="1:1">
      <c r="A318" s="264"/>
    </row>
    <row r="319" spans="1:1">
      <c r="A319" s="264"/>
    </row>
    <row r="320" spans="1:1">
      <c r="A320" s="264"/>
    </row>
    <row r="321" spans="1:1">
      <c r="A321" s="264"/>
    </row>
    <row r="322" spans="1:1">
      <c r="A322" s="264"/>
    </row>
    <row r="323" spans="1:1">
      <c r="A323" s="264"/>
    </row>
    <row r="324" spans="1:1">
      <c r="A324" s="264"/>
    </row>
    <row r="325" spans="1:1">
      <c r="A325" s="264"/>
    </row>
    <row r="326" spans="1:1">
      <c r="A326" s="264"/>
    </row>
    <row r="327" spans="1:1">
      <c r="A327" s="264"/>
    </row>
    <row r="328" spans="1:1">
      <c r="A328" s="264"/>
    </row>
    <row r="329" spans="1:1">
      <c r="A329" s="264"/>
    </row>
    <row r="330" spans="1:1">
      <c r="A330" s="264"/>
    </row>
    <row r="331" spans="1:1">
      <c r="A331" s="264"/>
    </row>
    <row r="332" spans="1:1">
      <c r="A332" s="264"/>
    </row>
    <row r="333" spans="1:1">
      <c r="A333" s="264"/>
    </row>
    <row r="334" spans="1:1">
      <c r="A334" s="264"/>
    </row>
    <row r="335" spans="1:1">
      <c r="A335" s="264"/>
    </row>
    <row r="336" spans="1:1">
      <c r="A336" s="264"/>
    </row>
    <row r="337" spans="1:1">
      <c r="A337" s="264"/>
    </row>
    <row r="338" spans="1:1">
      <c r="A338" s="264"/>
    </row>
    <row r="339" spans="1:1">
      <c r="A339" s="264"/>
    </row>
    <row r="340" spans="1:1">
      <c r="A340" s="264"/>
    </row>
    <row r="341" spans="1:1">
      <c r="A341" s="264"/>
    </row>
    <row r="342" spans="1:1">
      <c r="A342" s="264"/>
    </row>
    <row r="343" spans="1:1">
      <c r="A343" s="264"/>
    </row>
    <row r="344" spans="1:1">
      <c r="A344" s="264"/>
    </row>
    <row r="345" spans="1:1">
      <c r="A345" s="264"/>
    </row>
    <row r="346" spans="1:1">
      <c r="A346" s="264"/>
    </row>
    <row r="347" spans="1:1">
      <c r="A347" s="264"/>
    </row>
    <row r="348" spans="1:1">
      <c r="A348" s="264"/>
    </row>
    <row r="349" spans="1:1">
      <c r="A349" s="264"/>
    </row>
    <row r="350" spans="1:1">
      <c r="A350" s="264"/>
    </row>
    <row r="351" spans="1:1">
      <c r="A351" s="264"/>
    </row>
    <row r="352" spans="1:1">
      <c r="A352" s="264"/>
    </row>
    <row r="353" spans="1:1">
      <c r="A353" s="264"/>
    </row>
    <row r="354" spans="1:1">
      <c r="A354" s="264"/>
    </row>
    <row r="355" spans="1:1">
      <c r="A355" s="264"/>
    </row>
    <row r="356" spans="1:1">
      <c r="A356" s="264"/>
    </row>
    <row r="357" spans="1:1">
      <c r="A357" s="264"/>
    </row>
    <row r="358" spans="1:1">
      <c r="A358" s="264"/>
    </row>
    <row r="359" spans="1:1">
      <c r="A359" s="264"/>
    </row>
    <row r="360" spans="1:1">
      <c r="A360" s="264"/>
    </row>
    <row r="361" spans="1:1">
      <c r="A361" s="264"/>
    </row>
    <row r="362" spans="1:1">
      <c r="A362" s="264"/>
    </row>
    <row r="363" spans="1:1">
      <c r="A363" s="264"/>
    </row>
    <row r="364" spans="1:1">
      <c r="A364" s="264"/>
    </row>
    <row r="365" spans="1:1">
      <c r="A365" s="264"/>
    </row>
    <row r="366" spans="1:1">
      <c r="A366" s="264"/>
    </row>
    <row r="367" spans="1:1">
      <c r="A367" s="264"/>
    </row>
    <row r="368" spans="1:1">
      <c r="A368" s="264"/>
    </row>
    <row r="369" spans="1:1">
      <c r="A369" s="244" t="s">
        <v>213</v>
      </c>
    </row>
  </sheetData>
  <mergeCells count="2">
    <mergeCell ref="A2:F2"/>
    <mergeCell ref="H2:M2"/>
  </mergeCells>
  <pageMargins left="0.511811024" right="0.511811024" top="0.78740157499999996" bottom="0.78740157499999996" header="0.31496062000000002" footer="0.3149606200000000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68"/>
  <sheetViews>
    <sheetView topLeftCell="AZ1" workbookViewId="0">
      <selection activeCell="BH268" sqref="BH268"/>
    </sheetView>
  </sheetViews>
  <sheetFormatPr defaultRowHeight="12.75"/>
  <cols>
    <col min="15" max="17" width="18" bestFit="1" customWidth="1"/>
    <col min="18" max="31" width="19" bestFit="1" customWidth="1"/>
    <col min="32" max="55" width="20.5703125" bestFit="1" customWidth="1"/>
    <col min="56" max="60" width="18" bestFit="1" customWidth="1"/>
  </cols>
  <sheetData>
    <row r="1" spans="1:61" ht="15">
      <c r="A1" s="294" t="s">
        <v>0</v>
      </c>
      <c r="B1" s="294" t="s">
        <v>1</v>
      </c>
      <c r="C1" s="294"/>
      <c r="D1" s="294"/>
      <c r="E1" s="294"/>
      <c r="F1" s="294"/>
      <c r="G1" s="294"/>
      <c r="H1" s="294"/>
      <c r="I1" s="294"/>
      <c r="J1" s="294"/>
      <c r="K1" s="294"/>
      <c r="L1" s="294"/>
      <c r="M1" s="294"/>
      <c r="N1" s="294"/>
      <c r="O1" s="294"/>
      <c r="P1" s="294"/>
      <c r="Q1" s="294"/>
      <c r="R1" s="294"/>
      <c r="S1" s="294"/>
      <c r="T1" s="294"/>
      <c r="U1" s="294"/>
      <c r="V1" s="294"/>
      <c r="W1" s="294"/>
      <c r="X1" s="294"/>
      <c r="Y1" s="294"/>
      <c r="Z1" s="294"/>
      <c r="AA1" s="294"/>
      <c r="AB1" s="294"/>
      <c r="AC1" s="294"/>
      <c r="AD1" s="294"/>
      <c r="AE1" s="294"/>
      <c r="AF1" s="294"/>
      <c r="AG1" s="294"/>
      <c r="AH1" s="294"/>
      <c r="AI1" s="294"/>
      <c r="AJ1" s="294"/>
      <c r="AK1" s="294"/>
      <c r="AL1" s="294"/>
      <c r="AM1" s="294"/>
      <c r="AN1" s="294"/>
      <c r="AO1" s="294"/>
      <c r="AP1" s="294"/>
      <c r="AQ1" s="294"/>
      <c r="AR1" s="294"/>
      <c r="AS1" s="294"/>
      <c r="AT1" s="294"/>
      <c r="AU1" s="294"/>
      <c r="AV1" s="294"/>
      <c r="AW1" s="294"/>
      <c r="AX1" s="294"/>
      <c r="AY1" s="294"/>
      <c r="AZ1" s="294"/>
      <c r="BA1" s="294"/>
      <c r="BB1" s="294"/>
      <c r="BC1" s="294"/>
      <c r="BD1" s="294"/>
      <c r="BE1" s="294"/>
      <c r="BF1" s="294"/>
      <c r="BG1" s="294"/>
      <c r="BH1" s="294"/>
      <c r="BI1" s="294"/>
    </row>
    <row r="2" spans="1:61" ht="15">
      <c r="A2" s="294" t="s">
        <v>2</v>
      </c>
      <c r="B2" s="295">
        <v>42949</v>
      </c>
      <c r="C2" s="294"/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294"/>
      <c r="R2" s="294"/>
      <c r="S2" s="294"/>
      <c r="T2" s="294"/>
      <c r="U2" s="294"/>
      <c r="V2" s="294"/>
      <c r="W2" s="294"/>
      <c r="X2" s="294"/>
      <c r="Y2" s="294"/>
      <c r="Z2" s="294"/>
      <c r="AA2" s="294"/>
      <c r="AB2" s="294"/>
      <c r="AC2" s="294"/>
      <c r="AD2" s="294"/>
      <c r="AE2" s="294"/>
      <c r="AF2" s="294"/>
      <c r="AG2" s="294"/>
      <c r="AH2" s="294"/>
      <c r="AI2" s="294"/>
      <c r="AJ2" s="294"/>
      <c r="AK2" s="294"/>
      <c r="AL2" s="294"/>
      <c r="AM2" s="294"/>
      <c r="AN2" s="294"/>
      <c r="AO2" s="294"/>
      <c r="AP2" s="294"/>
      <c r="AQ2" s="294"/>
      <c r="AR2" s="294"/>
      <c r="AS2" s="294"/>
      <c r="AT2" s="294"/>
      <c r="AU2" s="294"/>
      <c r="AV2" s="294"/>
      <c r="AW2" s="294"/>
      <c r="AX2" s="294"/>
      <c r="AY2" s="294"/>
      <c r="AZ2" s="294"/>
      <c r="BA2" s="294"/>
      <c r="BB2" s="294"/>
      <c r="BC2" s="294"/>
      <c r="BD2" s="294"/>
      <c r="BE2" s="294"/>
      <c r="BF2" s="294"/>
      <c r="BG2" s="294"/>
      <c r="BH2" s="294"/>
      <c r="BI2" s="294"/>
    </row>
    <row r="4" spans="1:61" ht="15">
      <c r="A4" s="294" t="s">
        <v>3</v>
      </c>
      <c r="B4" s="294" t="s">
        <v>4</v>
      </c>
      <c r="C4" s="294" t="s">
        <v>5</v>
      </c>
      <c r="D4" s="294" t="s">
        <v>6</v>
      </c>
      <c r="E4" s="294" t="s">
        <v>7</v>
      </c>
      <c r="F4" s="294" t="s">
        <v>8</v>
      </c>
      <c r="G4" s="294" t="s">
        <v>9</v>
      </c>
      <c r="H4" s="294" t="s">
        <v>10</v>
      </c>
      <c r="I4" s="294" t="s">
        <v>11</v>
      </c>
      <c r="J4" s="294" t="s">
        <v>12</v>
      </c>
      <c r="K4" s="294" t="s">
        <v>13</v>
      </c>
      <c r="L4" s="294" t="s">
        <v>14</v>
      </c>
      <c r="M4" s="294" t="s">
        <v>15</v>
      </c>
      <c r="N4" s="294" t="s">
        <v>16</v>
      </c>
      <c r="O4" s="294" t="s">
        <v>17</v>
      </c>
      <c r="P4" s="294" t="s">
        <v>18</v>
      </c>
      <c r="Q4" s="294" t="s">
        <v>19</v>
      </c>
      <c r="R4" s="294" t="s">
        <v>20</v>
      </c>
      <c r="S4" s="294" t="s">
        <v>21</v>
      </c>
      <c r="T4" s="294" t="s">
        <v>22</v>
      </c>
      <c r="U4" s="294" t="s">
        <v>23</v>
      </c>
      <c r="V4" s="294" t="s">
        <v>24</v>
      </c>
      <c r="W4" s="294" t="s">
        <v>25</v>
      </c>
      <c r="X4" s="294" t="s">
        <v>26</v>
      </c>
      <c r="Y4" s="294" t="s">
        <v>27</v>
      </c>
      <c r="Z4" s="294" t="s">
        <v>28</v>
      </c>
      <c r="AA4" s="294" t="s">
        <v>29</v>
      </c>
      <c r="AB4" s="294" t="s">
        <v>30</v>
      </c>
      <c r="AC4" s="294" t="s">
        <v>31</v>
      </c>
      <c r="AD4" s="294" t="s">
        <v>32</v>
      </c>
      <c r="AE4" s="294" t="s">
        <v>33</v>
      </c>
      <c r="AF4" s="294" t="s">
        <v>34</v>
      </c>
      <c r="AG4" s="294" t="s">
        <v>35</v>
      </c>
      <c r="AH4" s="294" t="s">
        <v>36</v>
      </c>
      <c r="AI4" s="294" t="s">
        <v>37</v>
      </c>
      <c r="AJ4" s="294" t="s">
        <v>38</v>
      </c>
      <c r="AK4" s="294" t="s">
        <v>39</v>
      </c>
      <c r="AL4" s="294" t="s">
        <v>40</v>
      </c>
      <c r="AM4" s="294" t="s">
        <v>41</v>
      </c>
      <c r="AN4" s="294" t="s">
        <v>42</v>
      </c>
      <c r="AO4" s="294" t="s">
        <v>43</v>
      </c>
      <c r="AP4" s="294" t="s">
        <v>44</v>
      </c>
      <c r="AQ4" s="294" t="s">
        <v>45</v>
      </c>
      <c r="AR4" s="294" t="s">
        <v>46</v>
      </c>
      <c r="AS4" s="294" t="s">
        <v>47</v>
      </c>
      <c r="AT4" s="294" t="s">
        <v>48</v>
      </c>
      <c r="AU4" s="294" t="s">
        <v>49</v>
      </c>
      <c r="AV4" s="294" t="s">
        <v>50</v>
      </c>
      <c r="AW4" s="294" t="s">
        <v>51</v>
      </c>
      <c r="AX4" s="294" t="s">
        <v>52</v>
      </c>
      <c r="AY4" s="294" t="s">
        <v>53</v>
      </c>
      <c r="AZ4" s="294" t="s">
        <v>54</v>
      </c>
      <c r="BA4" s="294" t="s">
        <v>55</v>
      </c>
      <c r="BB4" s="294" t="s">
        <v>56</v>
      </c>
      <c r="BC4" s="294" t="s">
        <v>57</v>
      </c>
      <c r="BD4" s="294" t="s">
        <v>58</v>
      </c>
      <c r="BE4" s="294" t="s">
        <v>59</v>
      </c>
      <c r="BF4" s="294" t="s">
        <v>60</v>
      </c>
      <c r="BG4" s="294" t="s">
        <v>61</v>
      </c>
      <c r="BH4" s="294" t="s">
        <v>62</v>
      </c>
      <c r="BI4" s="294" t="s">
        <v>63</v>
      </c>
    </row>
    <row r="5" spans="1:61" ht="15" hidden="1">
      <c r="A5" s="294" t="s">
        <v>64</v>
      </c>
      <c r="B5" s="294" t="s">
        <v>65</v>
      </c>
      <c r="C5" s="294" t="s">
        <v>1197</v>
      </c>
      <c r="D5" s="294" t="s">
        <v>1198</v>
      </c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  <c r="T5" s="294"/>
      <c r="U5" s="294"/>
      <c r="V5" s="294"/>
      <c r="W5" s="294"/>
      <c r="X5" s="294"/>
      <c r="Y5" s="294"/>
      <c r="Z5" s="294"/>
      <c r="AA5" s="294"/>
      <c r="AB5" s="294"/>
      <c r="AC5" s="294"/>
      <c r="AD5" s="294"/>
      <c r="AE5" s="294"/>
      <c r="AF5" s="294"/>
      <c r="AG5" s="294"/>
      <c r="AH5" s="294"/>
      <c r="AI5" s="294"/>
      <c r="AJ5" s="294"/>
      <c r="AK5" s="294"/>
      <c r="AL5" s="294"/>
      <c r="AM5" s="294"/>
      <c r="AN5" s="294"/>
      <c r="AO5" s="294"/>
      <c r="AP5" s="294"/>
      <c r="AQ5" s="294"/>
      <c r="AR5" s="294"/>
      <c r="AS5" s="294"/>
      <c r="AT5" s="294"/>
      <c r="AU5" s="294"/>
      <c r="AV5" s="294"/>
      <c r="AW5" s="294"/>
      <c r="AX5" s="294"/>
      <c r="AY5" s="294"/>
      <c r="AZ5" s="294"/>
      <c r="BA5" s="294"/>
      <c r="BB5" s="294"/>
      <c r="BC5" s="294"/>
      <c r="BD5" s="294"/>
      <c r="BE5" s="294"/>
      <c r="BF5" s="294"/>
      <c r="BG5" s="294"/>
      <c r="BH5" s="294"/>
      <c r="BI5" s="294"/>
    </row>
    <row r="6" spans="1:61" ht="15" hidden="1">
      <c r="A6" s="294" t="s">
        <v>68</v>
      </c>
      <c r="B6" s="294" t="s">
        <v>69</v>
      </c>
      <c r="C6" s="294" t="s">
        <v>1197</v>
      </c>
      <c r="D6" s="294" t="s">
        <v>1198</v>
      </c>
      <c r="E6" s="294"/>
      <c r="F6" s="294"/>
      <c r="G6" s="294"/>
      <c r="H6" s="294"/>
      <c r="I6" s="294"/>
      <c r="J6" s="294"/>
      <c r="K6" s="294"/>
      <c r="L6" s="294"/>
      <c r="M6" s="294"/>
      <c r="N6" s="294"/>
      <c r="O6" s="294"/>
      <c r="P6" s="294"/>
      <c r="Q6" s="294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4">
        <v>969197000</v>
      </c>
      <c r="AZ6" s="294">
        <v>2012885000</v>
      </c>
      <c r="BA6" s="294">
        <v>2133805000</v>
      </c>
      <c r="BB6" s="294">
        <v>2469925000</v>
      </c>
      <c r="BC6" s="294">
        <v>2425336000</v>
      </c>
      <c r="BD6" s="294">
        <v>2617442000</v>
      </c>
      <c r="BE6" s="294">
        <v>2719003000</v>
      </c>
      <c r="BF6" s="294">
        <v>2576828000</v>
      </c>
      <c r="BG6" s="294">
        <v>2580374000</v>
      </c>
      <c r="BH6" s="294">
        <v>2488551000</v>
      </c>
      <c r="BI6" s="294"/>
    </row>
    <row r="7" spans="1:61" ht="15" hidden="1">
      <c r="A7" s="294" t="s">
        <v>70</v>
      </c>
      <c r="B7" s="294" t="s">
        <v>71</v>
      </c>
      <c r="C7" s="294" t="s">
        <v>1197</v>
      </c>
      <c r="D7" s="294" t="s">
        <v>1198</v>
      </c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  <c r="AF7" s="294"/>
      <c r="AG7" s="294"/>
      <c r="AH7" s="294">
        <v>7288778000</v>
      </c>
      <c r="AI7" s="294">
        <v>8591892000</v>
      </c>
      <c r="AJ7" s="294">
        <v>9000343000</v>
      </c>
      <c r="AK7" s="294">
        <v>10059205000</v>
      </c>
      <c r="AL7" s="294">
        <v>10571380000</v>
      </c>
      <c r="AM7" s="294">
        <v>11292746000</v>
      </c>
      <c r="AN7" s="294">
        <v>11502046000</v>
      </c>
      <c r="AO7" s="294">
        <v>10545818000</v>
      </c>
      <c r="AP7" s="294">
        <v>9948271000</v>
      </c>
      <c r="AQ7" s="294">
        <v>10784070000</v>
      </c>
      <c r="AR7" s="294">
        <v>10673235000</v>
      </c>
      <c r="AS7" s="294">
        <v>9763470000</v>
      </c>
      <c r="AT7" s="294">
        <v>8776913000</v>
      </c>
      <c r="AU7" s="294">
        <v>9109540000</v>
      </c>
      <c r="AV7" s="294">
        <v>9099853000</v>
      </c>
      <c r="AW7" s="294">
        <v>9786023000</v>
      </c>
      <c r="AX7" s="294">
        <v>12223964000</v>
      </c>
      <c r="AY7" s="294">
        <v>9890494000</v>
      </c>
      <c r="AZ7" s="294">
        <v>11931682000</v>
      </c>
      <c r="BA7" s="294">
        <v>15501573000</v>
      </c>
      <c r="BB7" s="294">
        <v>17014272000</v>
      </c>
      <c r="BC7" s="294">
        <v>16949092000</v>
      </c>
      <c r="BD7" s="294">
        <v>19298252000</v>
      </c>
      <c r="BE7" s="294">
        <v>21106468000</v>
      </c>
      <c r="BF7" s="294">
        <v>25003929000</v>
      </c>
      <c r="BG7" s="294">
        <v>28902789000</v>
      </c>
      <c r="BH7" s="294">
        <v>27991041000</v>
      </c>
      <c r="BI7" s="294"/>
    </row>
    <row r="8" spans="1:61" ht="15" hidden="1">
      <c r="A8" s="294" t="s">
        <v>72</v>
      </c>
      <c r="B8" s="294" t="s">
        <v>73</v>
      </c>
      <c r="C8" s="294" t="s">
        <v>1197</v>
      </c>
      <c r="D8" s="294" t="s">
        <v>1198</v>
      </c>
      <c r="E8" s="294"/>
      <c r="F8" s="294"/>
      <c r="G8" s="294"/>
      <c r="H8" s="294"/>
      <c r="I8" s="294"/>
      <c r="J8" s="294"/>
      <c r="K8" s="294"/>
      <c r="L8" s="294"/>
      <c r="M8" s="294"/>
      <c r="N8" s="294"/>
      <c r="O8" s="294"/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  <c r="AF8" s="294"/>
      <c r="AG8" s="294"/>
      <c r="AH8" s="294"/>
      <c r="AI8" s="294"/>
      <c r="AJ8" s="294">
        <v>511485000</v>
      </c>
      <c r="AK8" s="294">
        <v>632621000</v>
      </c>
      <c r="AL8" s="294">
        <v>786034000</v>
      </c>
      <c r="AM8" s="294">
        <v>883115000</v>
      </c>
      <c r="AN8" s="294">
        <v>458860000</v>
      </c>
      <c r="AO8" s="294">
        <v>491993000</v>
      </c>
      <c r="AP8" s="294">
        <v>516477000</v>
      </c>
      <c r="AQ8" s="294">
        <v>623593000</v>
      </c>
      <c r="AR8" s="294">
        <v>773092000</v>
      </c>
      <c r="AS8" s="294">
        <v>1122377000</v>
      </c>
      <c r="AT8" s="294">
        <v>1154928000</v>
      </c>
      <c r="AU8" s="294">
        <v>1181526000</v>
      </c>
      <c r="AV8" s="294">
        <v>1552998000</v>
      </c>
      <c r="AW8" s="294">
        <v>1608444000</v>
      </c>
      <c r="AX8" s="294">
        <v>2103985000</v>
      </c>
      <c r="AY8" s="294">
        <v>2469123000</v>
      </c>
      <c r="AZ8" s="294">
        <v>2902276000</v>
      </c>
      <c r="BA8" s="294">
        <v>4242396000</v>
      </c>
      <c r="BB8" s="294">
        <v>4591915000</v>
      </c>
      <c r="BC8" s="294">
        <v>5376134000</v>
      </c>
      <c r="BD8" s="294">
        <v>6314459000</v>
      </c>
      <c r="BE8" s="294">
        <v>7160255000</v>
      </c>
      <c r="BF8" s="294">
        <v>8805659000</v>
      </c>
      <c r="BG8" s="294">
        <v>8399116000</v>
      </c>
      <c r="BH8" s="294">
        <v>8269240000</v>
      </c>
      <c r="BI8" s="294"/>
    </row>
    <row r="9" spans="1:61" ht="15" hidden="1">
      <c r="A9" s="294" t="s">
        <v>74</v>
      </c>
      <c r="B9" s="294" t="s">
        <v>75</v>
      </c>
      <c r="C9" s="294" t="s">
        <v>1197</v>
      </c>
      <c r="D9" s="294" t="s">
        <v>1198</v>
      </c>
      <c r="E9" s="294"/>
      <c r="F9" s="294"/>
      <c r="G9" s="294"/>
      <c r="H9" s="294"/>
      <c r="I9" s="294"/>
      <c r="J9" s="294"/>
      <c r="K9" s="294"/>
      <c r="L9" s="294"/>
      <c r="M9" s="294"/>
      <c r="N9" s="294"/>
      <c r="O9" s="294"/>
      <c r="P9" s="294"/>
      <c r="Q9" s="294"/>
      <c r="R9" s="294"/>
      <c r="S9" s="294"/>
      <c r="T9" s="294"/>
      <c r="U9" s="294"/>
      <c r="V9" s="294"/>
      <c r="W9" s="294"/>
      <c r="X9" s="294"/>
      <c r="Y9" s="294"/>
      <c r="Z9" s="294"/>
      <c r="AA9" s="294"/>
      <c r="AB9" s="294"/>
      <c r="AC9" s="294"/>
      <c r="AD9" s="294"/>
      <c r="AE9" s="294"/>
      <c r="AF9" s="294"/>
      <c r="AG9" s="294"/>
      <c r="AH9" s="294"/>
      <c r="AI9" s="294"/>
      <c r="AJ9" s="294"/>
      <c r="AK9" s="294"/>
      <c r="AL9" s="294"/>
      <c r="AM9" s="294"/>
      <c r="AN9" s="294"/>
      <c r="AO9" s="294"/>
      <c r="AP9" s="294"/>
      <c r="AQ9" s="294"/>
      <c r="AR9" s="294"/>
      <c r="AS9" s="294"/>
      <c r="AT9" s="294"/>
      <c r="AU9" s="294"/>
      <c r="AV9" s="294"/>
      <c r="AW9" s="294"/>
      <c r="AX9" s="294"/>
      <c r="AY9" s="294"/>
      <c r="AZ9" s="294"/>
      <c r="BA9" s="294"/>
      <c r="BB9" s="294"/>
      <c r="BC9" s="294"/>
      <c r="BD9" s="294"/>
      <c r="BE9" s="294"/>
      <c r="BF9" s="294"/>
      <c r="BG9" s="294"/>
      <c r="BH9" s="294"/>
      <c r="BI9" s="294"/>
    </row>
    <row r="10" spans="1:61" ht="15" hidden="1">
      <c r="A10" s="294" t="s">
        <v>76</v>
      </c>
      <c r="B10" s="294" t="s">
        <v>77</v>
      </c>
      <c r="C10" s="294" t="s">
        <v>1197</v>
      </c>
      <c r="D10" s="294" t="s">
        <v>1198</v>
      </c>
      <c r="E10" s="294"/>
      <c r="F10" s="294"/>
      <c r="G10" s="294"/>
      <c r="H10" s="294"/>
      <c r="I10" s="294"/>
      <c r="J10" s="294"/>
      <c r="K10" s="294"/>
      <c r="L10" s="294"/>
      <c r="M10" s="294"/>
      <c r="N10" s="294"/>
      <c r="O10" s="294"/>
      <c r="P10" s="294"/>
      <c r="Q10" s="29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  <c r="AF10" s="294"/>
      <c r="AG10" s="294"/>
      <c r="AH10" s="294"/>
      <c r="AI10" s="294"/>
      <c r="AJ10" s="294"/>
      <c r="AK10" s="294"/>
      <c r="AL10" s="294"/>
      <c r="AM10" s="294"/>
      <c r="AN10" s="294"/>
      <c r="AO10" s="294"/>
      <c r="AP10" s="294"/>
      <c r="AQ10" s="294"/>
      <c r="AR10" s="294"/>
      <c r="AS10" s="294"/>
      <c r="AT10" s="294"/>
      <c r="AU10" s="294"/>
      <c r="AV10" s="294"/>
      <c r="AW10" s="294"/>
      <c r="AX10" s="294"/>
      <c r="AY10" s="294"/>
      <c r="AZ10" s="294"/>
      <c r="BA10" s="294"/>
      <c r="BB10" s="294"/>
      <c r="BC10" s="294"/>
      <c r="BD10" s="294"/>
      <c r="BE10" s="294"/>
      <c r="BF10" s="294"/>
      <c r="BG10" s="294"/>
      <c r="BH10" s="294"/>
      <c r="BI10" s="294"/>
    </row>
    <row r="11" spans="1:61" ht="15" hidden="1">
      <c r="A11" s="294" t="s">
        <v>78</v>
      </c>
      <c r="B11" s="294" t="s">
        <v>79</v>
      </c>
      <c r="C11" s="294" t="s">
        <v>1197</v>
      </c>
      <c r="D11" s="294" t="s">
        <v>1198</v>
      </c>
      <c r="E11" s="294"/>
      <c r="F11" s="294"/>
      <c r="G11" s="294"/>
      <c r="H11" s="294"/>
      <c r="I11" s="294"/>
      <c r="J11" s="294"/>
      <c r="K11" s="294"/>
      <c r="L11" s="294"/>
      <c r="M11" s="294"/>
      <c r="N11" s="294"/>
      <c r="O11" s="294"/>
      <c r="P11" s="294"/>
      <c r="Q11" s="294"/>
      <c r="R11" s="294"/>
      <c r="S11" s="294"/>
      <c r="T11" s="294"/>
      <c r="U11" s="294"/>
      <c r="V11" s="294"/>
      <c r="W11" s="294"/>
      <c r="X11" s="294"/>
      <c r="Y11" s="294"/>
      <c r="Z11" s="294"/>
      <c r="AA11" s="294"/>
      <c r="AB11" s="294"/>
      <c r="AC11" s="294"/>
      <c r="AD11" s="294"/>
      <c r="AE11" s="294"/>
      <c r="AF11" s="294"/>
      <c r="AG11" s="294"/>
      <c r="AH11" s="294"/>
      <c r="AI11" s="294"/>
      <c r="AJ11" s="294"/>
      <c r="AK11" s="294"/>
      <c r="AL11" s="294"/>
      <c r="AM11" s="294"/>
      <c r="AN11" s="294"/>
      <c r="AO11" s="294"/>
      <c r="AP11" s="294"/>
      <c r="AQ11" s="294"/>
      <c r="AR11" s="294"/>
      <c r="AS11" s="294"/>
      <c r="AT11" s="294"/>
      <c r="AU11" s="294"/>
      <c r="AV11" s="294"/>
      <c r="AW11" s="294"/>
      <c r="AX11" s="294"/>
      <c r="AY11" s="294"/>
      <c r="AZ11" s="294"/>
      <c r="BA11" s="294"/>
      <c r="BB11" s="294"/>
      <c r="BC11" s="294"/>
      <c r="BD11" s="294"/>
      <c r="BE11" s="294"/>
      <c r="BF11" s="294"/>
      <c r="BG11" s="294"/>
      <c r="BH11" s="294"/>
      <c r="BI11" s="294"/>
    </row>
    <row r="12" spans="1:61" ht="15" hidden="1">
      <c r="A12" s="294" t="s">
        <v>80</v>
      </c>
      <c r="B12" s="294" t="s">
        <v>81</v>
      </c>
      <c r="C12" s="294" t="s">
        <v>1197</v>
      </c>
      <c r="D12" s="294" t="s">
        <v>1198</v>
      </c>
      <c r="E12" s="294"/>
      <c r="F12" s="294"/>
      <c r="G12" s="294"/>
      <c r="H12" s="294"/>
      <c r="I12" s="294"/>
      <c r="J12" s="294"/>
      <c r="K12" s="294"/>
      <c r="L12" s="294"/>
      <c r="M12" s="294"/>
      <c r="N12" s="294"/>
      <c r="O12" s="294">
        <v>5893188000</v>
      </c>
      <c r="P12" s="294">
        <v>6353923000</v>
      </c>
      <c r="Q12" s="294">
        <v>6893777000</v>
      </c>
      <c r="R12" s="294">
        <v>7374659000</v>
      </c>
      <c r="S12" s="294">
        <v>7798535000</v>
      </c>
      <c r="T12" s="294">
        <v>7901570000</v>
      </c>
      <c r="U12" s="294">
        <v>9501618000</v>
      </c>
      <c r="V12" s="294">
        <v>11675730000</v>
      </c>
      <c r="W12" s="294">
        <v>13507656000</v>
      </c>
      <c r="X12" s="294">
        <v>21176832000</v>
      </c>
      <c r="Y12" s="294">
        <v>27322462000</v>
      </c>
      <c r="Z12" s="294">
        <v>35809459000</v>
      </c>
      <c r="AA12" s="294">
        <v>43787000000</v>
      </c>
      <c r="AB12" s="294">
        <v>46108325000</v>
      </c>
      <c r="AC12" s="294">
        <v>49060797000</v>
      </c>
      <c r="AD12" s="294">
        <v>51156729000</v>
      </c>
      <c r="AE12" s="294">
        <v>52688153000</v>
      </c>
      <c r="AF12" s="294">
        <v>58722661000</v>
      </c>
      <c r="AG12" s="294">
        <v>59015257000</v>
      </c>
      <c r="AH12" s="294">
        <v>65538427000</v>
      </c>
      <c r="AI12" s="294">
        <v>62477598000</v>
      </c>
      <c r="AJ12" s="294">
        <v>65672389000</v>
      </c>
      <c r="AK12" s="294">
        <v>68605634000</v>
      </c>
      <c r="AL12" s="294">
        <v>64681396000</v>
      </c>
      <c r="AM12" s="294">
        <v>75094059000</v>
      </c>
      <c r="AN12" s="294">
        <v>98773126000</v>
      </c>
      <c r="AO12" s="294">
        <v>111145506000</v>
      </c>
      <c r="AP12" s="294">
        <v>128251440000</v>
      </c>
      <c r="AQ12" s="294">
        <v>141504496000</v>
      </c>
      <c r="AR12" s="294">
        <v>151913802000</v>
      </c>
      <c r="AS12" s="294">
        <v>150062927000</v>
      </c>
      <c r="AT12" s="294">
        <v>152649934000</v>
      </c>
      <c r="AU12" s="294">
        <v>148320196000</v>
      </c>
      <c r="AV12" s="294">
        <v>163442689000</v>
      </c>
      <c r="AW12" s="294">
        <v>167999631000</v>
      </c>
      <c r="AX12" s="294">
        <v>130788489000</v>
      </c>
      <c r="AY12" s="294">
        <v>118921237000</v>
      </c>
      <c r="AZ12" s="294">
        <v>120818040000</v>
      </c>
      <c r="BA12" s="294">
        <v>129752181000</v>
      </c>
      <c r="BB12" s="294">
        <v>133695117000</v>
      </c>
      <c r="BC12" s="294">
        <v>126641210000</v>
      </c>
      <c r="BD12" s="294">
        <v>139509123000</v>
      </c>
      <c r="BE12" s="294">
        <v>136543043000</v>
      </c>
      <c r="BF12" s="294">
        <v>146568611000</v>
      </c>
      <c r="BG12" s="294">
        <v>144971849000</v>
      </c>
      <c r="BH12" s="294">
        <v>159693583000</v>
      </c>
      <c r="BI12" s="294"/>
    </row>
    <row r="13" spans="1:61" ht="15" hidden="1">
      <c r="A13" s="294" t="s">
        <v>82</v>
      </c>
      <c r="B13" s="294" t="s">
        <v>83</v>
      </c>
      <c r="C13" s="294" t="s">
        <v>1197</v>
      </c>
      <c r="D13" s="294" t="s">
        <v>1198</v>
      </c>
      <c r="E13" s="294"/>
      <c r="F13" s="294"/>
      <c r="G13" s="294"/>
      <c r="H13" s="294"/>
      <c r="I13" s="294"/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294"/>
      <c r="V13" s="294"/>
      <c r="W13" s="294"/>
      <c r="X13" s="294"/>
      <c r="Y13" s="294"/>
      <c r="Z13" s="294"/>
      <c r="AA13" s="294"/>
      <c r="AB13" s="294"/>
      <c r="AC13" s="294"/>
      <c r="AD13" s="294"/>
      <c r="AE13" s="294"/>
      <c r="AF13" s="294"/>
      <c r="AG13" s="294"/>
      <c r="AH13" s="294"/>
      <c r="AI13" s="294"/>
      <c r="AJ13" s="294"/>
      <c r="AK13" s="294"/>
      <c r="AL13" s="294">
        <v>133923000</v>
      </c>
      <c r="AM13" s="294">
        <v>214330000</v>
      </c>
      <c r="AN13" s="294">
        <v>370657000</v>
      </c>
      <c r="AO13" s="294">
        <v>520544000</v>
      </c>
      <c r="AP13" s="294">
        <v>638485000</v>
      </c>
      <c r="AQ13" s="294">
        <v>804243000</v>
      </c>
      <c r="AR13" s="294">
        <v>1022596000</v>
      </c>
      <c r="AS13" s="294">
        <v>1009643000</v>
      </c>
      <c r="AT13" s="294">
        <v>1401649000</v>
      </c>
      <c r="AU13" s="294">
        <v>1711690000</v>
      </c>
      <c r="AV13" s="294">
        <v>1994268000</v>
      </c>
      <c r="AW13" s="294">
        <v>2106357000</v>
      </c>
      <c r="AX13" s="294">
        <v>1968027000</v>
      </c>
      <c r="AY13" s="294">
        <v>2136305000</v>
      </c>
      <c r="AZ13" s="294">
        <v>3078652000</v>
      </c>
      <c r="BA13" s="294">
        <v>3609238000</v>
      </c>
      <c r="BB13" s="294">
        <v>4932598000</v>
      </c>
      <c r="BC13" s="294">
        <v>6304487000</v>
      </c>
      <c r="BD13" s="294">
        <v>7407348000</v>
      </c>
      <c r="BE13" s="294">
        <v>7637010000</v>
      </c>
      <c r="BF13" s="294">
        <v>8677559000</v>
      </c>
      <c r="BG13" s="294">
        <v>8550992000</v>
      </c>
      <c r="BH13" s="294">
        <v>8925142000</v>
      </c>
      <c r="BI13" s="294"/>
    </row>
    <row r="14" spans="1:61" ht="15" hidden="1">
      <c r="A14" s="294" t="s">
        <v>84</v>
      </c>
      <c r="B14" s="294" t="s">
        <v>85</v>
      </c>
      <c r="C14" s="294" t="s">
        <v>1197</v>
      </c>
      <c r="D14" s="294" t="s">
        <v>1198</v>
      </c>
      <c r="E14" s="294"/>
      <c r="F14" s="294"/>
      <c r="G14" s="294"/>
      <c r="H14" s="294"/>
      <c r="I14" s="294"/>
      <c r="J14" s="294"/>
      <c r="K14" s="294"/>
      <c r="L14" s="294"/>
      <c r="M14" s="294"/>
      <c r="N14" s="294"/>
      <c r="O14" s="294"/>
      <c r="P14" s="294"/>
      <c r="Q14" s="294"/>
      <c r="R14" s="294"/>
      <c r="S14" s="294"/>
      <c r="T14" s="294"/>
      <c r="U14" s="294"/>
      <c r="V14" s="294"/>
      <c r="W14" s="294"/>
      <c r="X14" s="294"/>
      <c r="Y14" s="294"/>
      <c r="Z14" s="294"/>
      <c r="AA14" s="294"/>
      <c r="AB14" s="294"/>
      <c r="AC14" s="294"/>
      <c r="AD14" s="294"/>
      <c r="AE14" s="294"/>
      <c r="AF14" s="294"/>
      <c r="AG14" s="294"/>
      <c r="AH14" s="294"/>
      <c r="AI14" s="294"/>
      <c r="AJ14" s="294"/>
      <c r="AK14" s="294"/>
      <c r="AL14" s="294"/>
      <c r="AM14" s="294"/>
      <c r="AN14" s="294"/>
      <c r="AO14" s="294"/>
      <c r="AP14" s="294"/>
      <c r="AQ14" s="294"/>
      <c r="AR14" s="294"/>
      <c r="AS14" s="294"/>
      <c r="AT14" s="294"/>
      <c r="AU14" s="294"/>
      <c r="AV14" s="294"/>
      <c r="AW14" s="294"/>
      <c r="AX14" s="294"/>
      <c r="AY14" s="294"/>
      <c r="AZ14" s="294"/>
      <c r="BA14" s="294"/>
      <c r="BB14" s="294"/>
      <c r="BC14" s="294"/>
      <c r="BD14" s="294"/>
      <c r="BE14" s="294"/>
      <c r="BF14" s="294"/>
      <c r="BG14" s="294"/>
      <c r="BH14" s="294"/>
      <c r="BI14" s="294"/>
    </row>
    <row r="15" spans="1:61" ht="15" hidden="1">
      <c r="A15" s="294" t="s">
        <v>86</v>
      </c>
      <c r="B15" s="294" t="s">
        <v>87</v>
      </c>
      <c r="C15" s="294" t="s">
        <v>1197</v>
      </c>
      <c r="D15" s="294" t="s">
        <v>1198</v>
      </c>
      <c r="E15" s="294"/>
      <c r="F15" s="294"/>
      <c r="G15" s="294"/>
      <c r="H15" s="294"/>
      <c r="I15" s="294"/>
      <c r="J15" s="294"/>
      <c r="K15" s="294"/>
      <c r="L15" s="294"/>
      <c r="M15" s="294"/>
      <c r="N15" s="294"/>
      <c r="O15" s="294"/>
      <c r="P15" s="294"/>
      <c r="Q15" s="294"/>
      <c r="R15" s="294"/>
      <c r="S15" s="294"/>
      <c r="T15" s="294"/>
      <c r="U15" s="294"/>
      <c r="V15" s="294"/>
      <c r="W15" s="294"/>
      <c r="X15" s="294"/>
      <c r="Y15" s="294"/>
      <c r="Z15" s="294"/>
      <c r="AA15" s="294"/>
      <c r="AB15" s="294"/>
      <c r="AC15" s="294"/>
      <c r="AD15" s="294"/>
      <c r="AE15" s="294"/>
      <c r="AF15" s="294"/>
      <c r="AG15" s="294"/>
      <c r="AH15" s="294"/>
      <c r="AI15" s="294"/>
      <c r="AJ15" s="294"/>
      <c r="AK15" s="294"/>
      <c r="AL15" s="294"/>
      <c r="AM15" s="294"/>
      <c r="AN15" s="294"/>
      <c r="AO15" s="294"/>
      <c r="AP15" s="294"/>
      <c r="AQ15" s="294"/>
      <c r="AR15" s="294"/>
      <c r="AS15" s="294"/>
      <c r="AT15" s="294"/>
      <c r="AU15" s="294"/>
      <c r="AV15" s="294"/>
      <c r="AW15" s="294"/>
      <c r="AX15" s="294"/>
      <c r="AY15" s="294"/>
      <c r="AZ15" s="294"/>
      <c r="BA15" s="294"/>
      <c r="BB15" s="294"/>
      <c r="BC15" s="294"/>
      <c r="BD15" s="294"/>
      <c r="BE15" s="294"/>
      <c r="BF15" s="294"/>
      <c r="BG15" s="294"/>
      <c r="BH15" s="294"/>
      <c r="BI15" s="294"/>
    </row>
    <row r="16" spans="1:61" ht="15" hidden="1">
      <c r="A16" s="294" t="s">
        <v>88</v>
      </c>
      <c r="B16" s="294" t="s">
        <v>89</v>
      </c>
      <c r="C16" s="294" t="s">
        <v>1197</v>
      </c>
      <c r="D16" s="294" t="s">
        <v>1198</v>
      </c>
      <c r="E16" s="294"/>
      <c r="F16" s="294"/>
      <c r="G16" s="294"/>
      <c r="H16" s="294"/>
      <c r="I16" s="294"/>
      <c r="J16" s="294"/>
      <c r="K16" s="294"/>
      <c r="L16" s="294"/>
      <c r="M16" s="294"/>
      <c r="N16" s="294"/>
      <c r="O16" s="294"/>
      <c r="P16" s="294"/>
      <c r="Q16" s="294"/>
      <c r="R16" s="294"/>
      <c r="S16" s="294"/>
      <c r="T16" s="294"/>
      <c r="U16" s="294"/>
      <c r="V16" s="294"/>
      <c r="W16" s="294"/>
      <c r="X16" s="294"/>
      <c r="Y16" s="294"/>
      <c r="Z16" s="294"/>
      <c r="AA16" s="294"/>
      <c r="AB16" s="294"/>
      <c r="AC16" s="294"/>
      <c r="AD16" s="294"/>
      <c r="AE16" s="294"/>
      <c r="AF16" s="294"/>
      <c r="AG16" s="294"/>
      <c r="AH16" s="294"/>
      <c r="AI16" s="294"/>
      <c r="AJ16" s="294"/>
      <c r="AK16" s="294"/>
      <c r="AL16" s="294"/>
      <c r="AM16" s="294"/>
      <c r="AN16" s="294"/>
      <c r="AO16" s="294"/>
      <c r="AP16" s="294"/>
      <c r="AQ16" s="294"/>
      <c r="AR16" s="294"/>
      <c r="AS16" s="294"/>
      <c r="AT16" s="294"/>
      <c r="AU16" s="294"/>
      <c r="AV16" s="294"/>
      <c r="AW16" s="294"/>
      <c r="AX16" s="294"/>
      <c r="AY16" s="294"/>
      <c r="AZ16" s="294"/>
      <c r="BA16" s="294"/>
      <c r="BB16" s="294"/>
      <c r="BC16" s="294"/>
      <c r="BD16" s="294"/>
      <c r="BE16" s="294"/>
      <c r="BF16" s="294"/>
      <c r="BG16" s="294"/>
      <c r="BH16" s="294"/>
      <c r="BI16" s="294"/>
    </row>
    <row r="17" spans="1:60" ht="15" hidden="1">
      <c r="A17" s="294" t="s">
        <v>90</v>
      </c>
      <c r="B17" s="294" t="s">
        <v>91</v>
      </c>
      <c r="C17" s="294" t="s">
        <v>1197</v>
      </c>
      <c r="D17" s="294" t="s">
        <v>1198</v>
      </c>
      <c r="E17" s="294"/>
      <c r="F17" s="294"/>
      <c r="G17" s="294"/>
      <c r="H17" s="294"/>
      <c r="I17" s="294"/>
      <c r="J17" s="294"/>
      <c r="K17" s="294"/>
      <c r="L17" s="294"/>
      <c r="M17" s="294"/>
      <c r="N17" s="294"/>
      <c r="O17" s="294"/>
      <c r="P17" s="294"/>
      <c r="Q17" s="294"/>
      <c r="R17" s="294"/>
      <c r="S17" s="294"/>
      <c r="T17" s="294"/>
      <c r="U17" s="294"/>
      <c r="V17" s="294"/>
      <c r="W17" s="294"/>
      <c r="X17" s="294"/>
      <c r="Y17" s="294"/>
      <c r="Z17" s="294"/>
      <c r="AA17" s="294"/>
      <c r="AB17" s="294"/>
      <c r="AC17" s="294"/>
      <c r="AD17" s="294"/>
      <c r="AE17" s="294"/>
      <c r="AF17" s="294"/>
      <c r="AG17" s="294"/>
      <c r="AH17" s="294"/>
      <c r="AI17" s="294"/>
      <c r="AJ17" s="294"/>
      <c r="AK17" s="294"/>
      <c r="AL17" s="294"/>
      <c r="AM17" s="294"/>
      <c r="AN17" s="294"/>
      <c r="AO17" s="294"/>
      <c r="AP17" s="294"/>
      <c r="AQ17" s="294"/>
      <c r="AR17" s="294"/>
      <c r="AS17" s="294"/>
      <c r="AT17" s="294"/>
      <c r="AU17" s="294"/>
      <c r="AV17" s="294"/>
      <c r="AW17" s="294"/>
      <c r="AX17" s="294"/>
      <c r="AY17" s="294"/>
      <c r="AZ17" s="294"/>
      <c r="BA17" s="294"/>
      <c r="BB17" s="294"/>
      <c r="BC17" s="294"/>
      <c r="BD17" s="294"/>
      <c r="BE17" s="294"/>
      <c r="BF17" s="294"/>
      <c r="BG17" s="294"/>
      <c r="BH17" s="294"/>
    </row>
    <row r="18" spans="1:60" ht="15" hidden="1">
      <c r="A18" s="294" t="s">
        <v>92</v>
      </c>
      <c r="B18" s="294" t="s">
        <v>93</v>
      </c>
      <c r="C18" s="294" t="s">
        <v>1197</v>
      </c>
      <c r="D18" s="294" t="s">
        <v>1198</v>
      </c>
      <c r="E18" s="294"/>
      <c r="F18" s="294"/>
      <c r="G18" s="294"/>
      <c r="H18" s="294"/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4"/>
      <c r="AA18" s="294"/>
      <c r="AB18" s="294"/>
      <c r="AC18" s="294"/>
      <c r="AD18" s="294"/>
      <c r="AE18" s="294"/>
      <c r="AF18" s="294"/>
      <c r="AG18" s="294"/>
      <c r="AH18" s="294"/>
      <c r="AI18" s="294"/>
      <c r="AJ18" s="294"/>
      <c r="AK18" s="294"/>
      <c r="AL18" s="294">
        <v>35540000</v>
      </c>
      <c r="AM18" s="294">
        <v>112815000</v>
      </c>
      <c r="AN18" s="294">
        <v>320987000</v>
      </c>
      <c r="AO18" s="294">
        <v>438310000</v>
      </c>
      <c r="AP18" s="294">
        <v>508060000</v>
      </c>
      <c r="AQ18" s="294">
        <v>706603000</v>
      </c>
      <c r="AR18" s="294">
        <v>1289063000</v>
      </c>
      <c r="AS18" s="294">
        <v>1585213000</v>
      </c>
      <c r="AT18" s="294">
        <v>1515369000</v>
      </c>
      <c r="AU18" s="294">
        <v>1691664000</v>
      </c>
      <c r="AV18" s="294">
        <v>1941119000</v>
      </c>
      <c r="AW18" s="294">
        <v>2169228000</v>
      </c>
      <c r="AX18" s="294">
        <v>2247015000</v>
      </c>
      <c r="AY18" s="294">
        <v>2798139000</v>
      </c>
      <c r="AZ18" s="294">
        <v>3904857000</v>
      </c>
      <c r="BA18" s="294">
        <v>4496965000</v>
      </c>
      <c r="BB18" s="294">
        <v>4569023000</v>
      </c>
      <c r="BC18" s="294">
        <v>7159486000</v>
      </c>
      <c r="BD18" s="294">
        <v>7288789000</v>
      </c>
      <c r="BE18" s="294">
        <v>10330561000</v>
      </c>
      <c r="BF18" s="294">
        <v>10065089000</v>
      </c>
      <c r="BG18" s="294">
        <v>11787756000</v>
      </c>
      <c r="BH18" s="294">
        <v>13215285000</v>
      </c>
    </row>
    <row r="19" spans="1:60" ht="15" hidden="1">
      <c r="A19" s="294" t="s">
        <v>94</v>
      </c>
      <c r="B19" s="294" t="s">
        <v>95</v>
      </c>
      <c r="C19" s="294" t="s">
        <v>1197</v>
      </c>
      <c r="D19" s="294" t="s">
        <v>1198</v>
      </c>
      <c r="E19" s="294"/>
      <c r="F19" s="294"/>
      <c r="G19" s="294"/>
      <c r="H19" s="294"/>
      <c r="I19" s="294"/>
      <c r="J19" s="294"/>
      <c r="K19" s="294"/>
      <c r="L19" s="294"/>
      <c r="M19" s="294"/>
      <c r="N19" s="294"/>
      <c r="O19" s="294">
        <v>14970000</v>
      </c>
      <c r="P19" s="294">
        <v>13628000</v>
      </c>
      <c r="Q19" s="294">
        <v>6895000</v>
      </c>
      <c r="R19" s="294">
        <v>7780000</v>
      </c>
      <c r="S19" s="294">
        <v>9438000</v>
      </c>
      <c r="T19" s="294">
        <v>19380000</v>
      </c>
      <c r="U19" s="294">
        <v>22364000</v>
      </c>
      <c r="V19" s="294">
        <v>47222000</v>
      </c>
      <c r="W19" s="294">
        <v>74680000</v>
      </c>
      <c r="X19" s="294">
        <v>136188000</v>
      </c>
      <c r="Y19" s="294">
        <v>165720000</v>
      </c>
      <c r="Z19" s="294">
        <v>178613000</v>
      </c>
      <c r="AA19" s="294">
        <v>227433000</v>
      </c>
      <c r="AB19" s="294">
        <v>307725000</v>
      </c>
      <c r="AC19" s="294">
        <v>348005000</v>
      </c>
      <c r="AD19" s="294">
        <v>455098000</v>
      </c>
      <c r="AE19" s="294">
        <v>570431000</v>
      </c>
      <c r="AF19" s="294">
        <v>769580000</v>
      </c>
      <c r="AG19" s="294">
        <v>800692000</v>
      </c>
      <c r="AH19" s="294">
        <v>888847000</v>
      </c>
      <c r="AI19" s="294">
        <v>906937000</v>
      </c>
      <c r="AJ19" s="294">
        <v>963470000</v>
      </c>
      <c r="AK19" s="294">
        <v>1026584000</v>
      </c>
      <c r="AL19" s="294">
        <v>1065650000</v>
      </c>
      <c r="AM19" s="294">
        <v>1127405000</v>
      </c>
      <c r="AN19" s="294">
        <v>1161955000</v>
      </c>
      <c r="AO19" s="294">
        <v>1130743000</v>
      </c>
      <c r="AP19" s="294">
        <v>1068958000</v>
      </c>
      <c r="AQ19" s="294">
        <v>1121832000</v>
      </c>
      <c r="AR19" s="294">
        <v>1153730000</v>
      </c>
      <c r="AS19" s="294">
        <v>1125866000</v>
      </c>
      <c r="AT19" s="294">
        <v>1093541000</v>
      </c>
      <c r="AU19" s="294">
        <v>1232211000</v>
      </c>
      <c r="AV19" s="294">
        <v>1348343000</v>
      </c>
      <c r="AW19" s="294">
        <v>1357933000</v>
      </c>
      <c r="AX19" s="294">
        <v>1287890000</v>
      </c>
      <c r="AY19" s="294">
        <v>1371906000</v>
      </c>
      <c r="AZ19" s="294">
        <v>1409727000</v>
      </c>
      <c r="BA19" s="294">
        <v>1390284000</v>
      </c>
      <c r="BB19" s="294">
        <v>607228000</v>
      </c>
      <c r="BC19" s="294">
        <v>620920000</v>
      </c>
      <c r="BD19" s="294">
        <v>604411000</v>
      </c>
      <c r="BE19" s="294">
        <v>667316000</v>
      </c>
      <c r="BF19" s="294">
        <v>683609000</v>
      </c>
      <c r="BG19" s="294">
        <v>690170000</v>
      </c>
      <c r="BH19" s="294">
        <v>625980000</v>
      </c>
    </row>
    <row r="20" spans="1:60" ht="15" hidden="1">
      <c r="A20" s="294" t="s">
        <v>96</v>
      </c>
      <c r="B20" s="294" t="s">
        <v>97</v>
      </c>
      <c r="C20" s="294" t="s">
        <v>1197</v>
      </c>
      <c r="D20" s="294" t="s">
        <v>1198</v>
      </c>
      <c r="E20" s="294"/>
      <c r="F20" s="294"/>
      <c r="G20" s="294"/>
      <c r="H20" s="294"/>
      <c r="I20" s="294"/>
      <c r="J20" s="294"/>
      <c r="K20" s="294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4"/>
      <c r="AA20" s="294"/>
      <c r="AB20" s="294"/>
      <c r="AC20" s="294"/>
      <c r="AD20" s="294"/>
      <c r="AE20" s="294"/>
      <c r="AF20" s="294"/>
      <c r="AG20" s="294"/>
      <c r="AH20" s="294"/>
      <c r="AI20" s="294"/>
      <c r="AJ20" s="294"/>
      <c r="AK20" s="294"/>
      <c r="AL20" s="294"/>
      <c r="AM20" s="294"/>
      <c r="AN20" s="294"/>
      <c r="AO20" s="294"/>
      <c r="AP20" s="294"/>
      <c r="AQ20" s="294"/>
      <c r="AR20" s="294"/>
      <c r="AS20" s="294"/>
      <c r="AT20" s="294"/>
      <c r="AU20" s="294"/>
      <c r="AV20" s="294"/>
      <c r="AW20" s="294"/>
      <c r="AX20" s="294"/>
      <c r="AY20" s="294"/>
      <c r="AZ20" s="294"/>
      <c r="BA20" s="294"/>
      <c r="BB20" s="294"/>
      <c r="BC20" s="294"/>
      <c r="BD20" s="294"/>
      <c r="BE20" s="294"/>
      <c r="BF20" s="294"/>
      <c r="BG20" s="294"/>
      <c r="BH20" s="294"/>
    </row>
    <row r="21" spans="1:60" ht="15" hidden="1">
      <c r="A21" s="294" t="s">
        <v>98</v>
      </c>
      <c r="B21" s="294" t="s">
        <v>99</v>
      </c>
      <c r="C21" s="294" t="s">
        <v>1197</v>
      </c>
      <c r="D21" s="294" t="s">
        <v>1198</v>
      </c>
      <c r="E21" s="294"/>
      <c r="F21" s="294"/>
      <c r="G21" s="294"/>
      <c r="H21" s="294"/>
      <c r="I21" s="294"/>
      <c r="J21" s="294"/>
      <c r="K21" s="294"/>
      <c r="L21" s="294"/>
      <c r="M21" s="294"/>
      <c r="N21" s="294"/>
      <c r="O21" s="294">
        <v>43207000</v>
      </c>
      <c r="P21" s="294">
        <v>51047000</v>
      </c>
      <c r="Q21" s="294">
        <v>47314000</v>
      </c>
      <c r="R21" s="294">
        <v>90483000</v>
      </c>
      <c r="S21" s="294">
        <v>108806000</v>
      </c>
      <c r="T21" s="294">
        <v>119207000</v>
      </c>
      <c r="U21" s="294">
        <v>141218000</v>
      </c>
      <c r="V21" s="294">
        <v>212373000</v>
      </c>
      <c r="W21" s="294">
        <v>283897000</v>
      </c>
      <c r="X21" s="294">
        <v>453817000</v>
      </c>
      <c r="Y21" s="294">
        <v>474870000</v>
      </c>
      <c r="Z21" s="294">
        <v>543225000</v>
      </c>
      <c r="AA21" s="294">
        <v>758278000</v>
      </c>
      <c r="AB21" s="294">
        <v>798440000</v>
      </c>
      <c r="AC21" s="294">
        <v>762602000</v>
      </c>
      <c r="AD21" s="294">
        <v>902876000</v>
      </c>
      <c r="AE21" s="294">
        <v>1038614000</v>
      </c>
      <c r="AF21" s="294">
        <v>1244497000</v>
      </c>
      <c r="AG21" s="294">
        <v>1170206000</v>
      </c>
      <c r="AH21" s="294">
        <v>1070155000</v>
      </c>
      <c r="AI21" s="294">
        <v>1119737000</v>
      </c>
      <c r="AJ21" s="294">
        <v>1149708000</v>
      </c>
      <c r="AK21" s="294">
        <v>1198998000</v>
      </c>
      <c r="AL21" s="294">
        <v>1270599000</v>
      </c>
      <c r="AM21" s="294">
        <v>1382105000</v>
      </c>
      <c r="AN21" s="294">
        <v>1396512000</v>
      </c>
      <c r="AO21" s="294">
        <v>1377637000</v>
      </c>
      <c r="AP21" s="294">
        <v>1411354000</v>
      </c>
      <c r="AQ21" s="294">
        <v>1433928000</v>
      </c>
      <c r="AR21" s="294">
        <v>1488491000</v>
      </c>
      <c r="AS21" s="294">
        <v>1399689000</v>
      </c>
      <c r="AT21" s="294">
        <v>1470317000</v>
      </c>
      <c r="AU21" s="294">
        <v>1608561000</v>
      </c>
      <c r="AV21" s="294">
        <v>1485973000</v>
      </c>
      <c r="AW21" s="294">
        <v>1612808000</v>
      </c>
      <c r="AX21" s="294">
        <v>1551744000</v>
      </c>
      <c r="AY21" s="294">
        <v>648365000</v>
      </c>
      <c r="AZ21" s="294">
        <v>883286000</v>
      </c>
      <c r="BA21" s="294">
        <v>974330000</v>
      </c>
      <c r="BB21" s="294">
        <v>1317169000</v>
      </c>
      <c r="BC21" s="294">
        <v>1599164000</v>
      </c>
      <c r="BD21" s="294">
        <v>1868559000</v>
      </c>
      <c r="BE21" s="294">
        <v>2059616000</v>
      </c>
      <c r="BF21" s="294">
        <v>2013672000</v>
      </c>
      <c r="BG21" s="294">
        <v>2045144000</v>
      </c>
      <c r="BH21" s="294">
        <v>2179153000</v>
      </c>
    </row>
    <row r="22" spans="1:60" ht="15" hidden="1">
      <c r="A22" s="294" t="s">
        <v>100</v>
      </c>
      <c r="B22" s="294" t="s">
        <v>101</v>
      </c>
      <c r="C22" s="294" t="s">
        <v>1197</v>
      </c>
      <c r="D22" s="294" t="s">
        <v>1198</v>
      </c>
      <c r="E22" s="294"/>
      <c r="F22" s="294"/>
      <c r="G22" s="294"/>
      <c r="H22" s="294"/>
      <c r="I22" s="294"/>
      <c r="J22" s="294"/>
      <c r="K22" s="294"/>
      <c r="L22" s="294"/>
      <c r="M22" s="294"/>
      <c r="N22" s="294"/>
      <c r="O22" s="294">
        <v>20787000</v>
      </c>
      <c r="P22" s="294">
        <v>23601000</v>
      </c>
      <c r="Q22" s="294">
        <v>20019000</v>
      </c>
      <c r="R22" s="294">
        <v>31067000</v>
      </c>
      <c r="S22" s="294">
        <v>47356000</v>
      </c>
      <c r="T22" s="294">
        <v>62533000</v>
      </c>
      <c r="U22" s="294">
        <v>85306000</v>
      </c>
      <c r="V22" s="294">
        <v>164289000</v>
      </c>
      <c r="W22" s="294">
        <v>262706000</v>
      </c>
      <c r="X22" s="294">
        <v>295034000</v>
      </c>
      <c r="Y22" s="294">
        <v>330414000</v>
      </c>
      <c r="Z22" s="294">
        <v>328159000</v>
      </c>
      <c r="AA22" s="294">
        <v>351832000</v>
      </c>
      <c r="AB22" s="294">
        <v>397716000</v>
      </c>
      <c r="AC22" s="294">
        <v>409964000</v>
      </c>
      <c r="AD22" s="294">
        <v>511098000</v>
      </c>
      <c r="AE22" s="294">
        <v>639698000</v>
      </c>
      <c r="AF22" s="294">
        <v>827504000</v>
      </c>
      <c r="AG22" s="294">
        <v>845242000</v>
      </c>
      <c r="AH22" s="294">
        <v>717255000</v>
      </c>
      <c r="AI22" s="294">
        <v>833673000</v>
      </c>
      <c r="AJ22" s="294">
        <v>967441000</v>
      </c>
      <c r="AK22" s="294">
        <v>1039802000</v>
      </c>
      <c r="AL22" s="294">
        <v>1118916000</v>
      </c>
      <c r="AM22" s="294">
        <v>1135034000</v>
      </c>
      <c r="AN22" s="294">
        <v>1274253000</v>
      </c>
      <c r="AO22" s="294">
        <v>1301459000</v>
      </c>
      <c r="AP22" s="294">
        <v>1304481000</v>
      </c>
      <c r="AQ22" s="294">
        <v>1462915000</v>
      </c>
      <c r="AR22" s="294">
        <v>1599935000</v>
      </c>
      <c r="AS22" s="294">
        <v>1437931000</v>
      </c>
      <c r="AT22" s="294">
        <v>1507802000</v>
      </c>
      <c r="AU22" s="294">
        <v>1554668000</v>
      </c>
      <c r="AV22" s="294">
        <v>1745967000</v>
      </c>
      <c r="AW22" s="294">
        <v>1931701000</v>
      </c>
      <c r="AX22" s="294">
        <v>2000596000</v>
      </c>
      <c r="AY22" s="294">
        <v>1131708000</v>
      </c>
      <c r="AZ22" s="294">
        <v>1465190000</v>
      </c>
      <c r="BA22" s="294">
        <v>1583206000</v>
      </c>
      <c r="BB22" s="294">
        <v>1916662000</v>
      </c>
      <c r="BC22" s="294">
        <v>2148426000</v>
      </c>
      <c r="BD22" s="294">
        <v>2290315000</v>
      </c>
      <c r="BE22" s="294">
        <v>2519207000</v>
      </c>
      <c r="BF22" s="294">
        <v>2564597000</v>
      </c>
      <c r="BG22" s="294">
        <v>2543651000</v>
      </c>
      <c r="BH22" s="294">
        <v>2626926000</v>
      </c>
    </row>
    <row r="23" spans="1:60" ht="15" hidden="1">
      <c r="A23" s="294" t="s">
        <v>102</v>
      </c>
      <c r="B23" s="294" t="s">
        <v>103</v>
      </c>
      <c r="C23" s="294" t="s">
        <v>1197</v>
      </c>
      <c r="D23" s="294" t="s">
        <v>1198</v>
      </c>
      <c r="E23" s="294"/>
      <c r="F23" s="294"/>
      <c r="G23" s="294"/>
      <c r="H23" s="294"/>
      <c r="I23" s="294"/>
      <c r="J23" s="294"/>
      <c r="K23" s="294"/>
      <c r="L23" s="294"/>
      <c r="M23" s="294"/>
      <c r="N23" s="294"/>
      <c r="O23" s="294"/>
      <c r="P23" s="294"/>
      <c r="Q23" s="294">
        <v>146504000</v>
      </c>
      <c r="R23" s="294">
        <v>497821000</v>
      </c>
      <c r="S23" s="294">
        <v>1257485000</v>
      </c>
      <c r="T23" s="294">
        <v>1680487000</v>
      </c>
      <c r="U23" s="294">
        <v>1993988000</v>
      </c>
      <c r="V23" s="294">
        <v>2331731000</v>
      </c>
      <c r="W23" s="294">
        <v>2820090000</v>
      </c>
      <c r="X23" s="294">
        <v>2967070000</v>
      </c>
      <c r="Y23" s="294">
        <v>3802227000</v>
      </c>
      <c r="Z23" s="294">
        <v>4209316000</v>
      </c>
      <c r="AA23" s="294">
        <v>4940332000</v>
      </c>
      <c r="AB23" s="294">
        <v>5346290000</v>
      </c>
      <c r="AC23" s="294">
        <v>5541813000</v>
      </c>
      <c r="AD23" s="294">
        <v>6530064000</v>
      </c>
      <c r="AE23" s="294">
        <v>7913830000</v>
      </c>
      <c r="AF23" s="294">
        <v>9737966000</v>
      </c>
      <c r="AG23" s="294">
        <v>10275896000</v>
      </c>
      <c r="AH23" s="294">
        <v>10701054000</v>
      </c>
      <c r="AI23" s="294">
        <v>12291773000</v>
      </c>
      <c r="AJ23" s="294">
        <v>12997668000</v>
      </c>
      <c r="AK23" s="294">
        <v>13427958000</v>
      </c>
      <c r="AL23" s="294">
        <v>14125217000</v>
      </c>
      <c r="AM23" s="294">
        <v>15490544000</v>
      </c>
      <c r="AN23" s="294">
        <v>15734746000</v>
      </c>
      <c r="AO23" s="294">
        <v>15169074000</v>
      </c>
      <c r="AP23" s="294">
        <v>14257777000</v>
      </c>
      <c r="AQ23" s="294">
        <v>15509849000</v>
      </c>
      <c r="AR23" s="294">
        <v>16452032000</v>
      </c>
      <c r="AS23" s="294">
        <v>15602838000</v>
      </c>
      <c r="AT23" s="294">
        <v>14981002000</v>
      </c>
      <c r="AU23" s="294">
        <v>16689962000</v>
      </c>
      <c r="AV23" s="294">
        <v>18442975000</v>
      </c>
      <c r="AW23" s="294">
        <v>19716789000</v>
      </c>
      <c r="AX23" s="294">
        <v>18505584000</v>
      </c>
      <c r="AY23" s="294">
        <v>20162643000</v>
      </c>
      <c r="AZ23" s="294">
        <v>21574985000</v>
      </c>
      <c r="BA23" s="294">
        <v>23407581000</v>
      </c>
      <c r="BB23" s="294">
        <v>25437537000</v>
      </c>
      <c r="BC23" s="294">
        <v>26880728000</v>
      </c>
      <c r="BD23" s="294">
        <v>27276717000</v>
      </c>
      <c r="BE23" s="294">
        <v>28558969000</v>
      </c>
      <c r="BF23" s="294">
        <v>33996552000</v>
      </c>
      <c r="BG23" s="294">
        <v>35665434000</v>
      </c>
      <c r="BH23" s="294">
        <v>38639917000</v>
      </c>
    </row>
    <row r="24" spans="1:60" ht="15" hidden="1">
      <c r="A24" s="294" t="s">
        <v>104</v>
      </c>
      <c r="B24" s="294" t="s">
        <v>105</v>
      </c>
      <c r="C24" s="294" t="s">
        <v>1197</v>
      </c>
      <c r="D24" s="294" t="s">
        <v>1198</v>
      </c>
      <c r="E24" s="294"/>
      <c r="F24" s="294"/>
      <c r="G24" s="294"/>
      <c r="H24" s="294"/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4">
        <v>772738000</v>
      </c>
      <c r="AA24" s="294">
        <v>1313091000</v>
      </c>
      <c r="AB24" s="294">
        <v>1738593000</v>
      </c>
      <c r="AC24" s="294">
        <v>2583927000</v>
      </c>
      <c r="AD24" s="294">
        <v>3851537000</v>
      </c>
      <c r="AE24" s="294">
        <v>5866002000</v>
      </c>
      <c r="AF24" s="294">
        <v>8265581000</v>
      </c>
      <c r="AG24" s="294">
        <v>8943894000</v>
      </c>
      <c r="AH24" s="294">
        <v>10137085000</v>
      </c>
      <c r="AI24" s="294">
        <v>10889630000</v>
      </c>
      <c r="AJ24" s="294">
        <v>11741677000</v>
      </c>
      <c r="AK24" s="294">
        <v>11838555000</v>
      </c>
      <c r="AL24" s="294">
        <v>12177639000</v>
      </c>
      <c r="AM24" s="294">
        <v>9828535000</v>
      </c>
      <c r="AN24" s="294">
        <v>10378825000</v>
      </c>
      <c r="AO24" s="294">
        <v>10368413000</v>
      </c>
      <c r="AP24" s="294">
        <v>11099447000</v>
      </c>
      <c r="AQ24" s="294">
        <v>11404630000</v>
      </c>
      <c r="AR24" s="294">
        <v>11794855000</v>
      </c>
      <c r="AS24" s="294">
        <v>12008619000</v>
      </c>
      <c r="AT24" s="294">
        <v>11274812000</v>
      </c>
      <c r="AU24" s="294">
        <v>12313482000</v>
      </c>
      <c r="AV24" s="294">
        <v>14259736000</v>
      </c>
      <c r="AW24" s="294">
        <v>16620264000</v>
      </c>
      <c r="AX24" s="294">
        <v>18507345000</v>
      </c>
      <c r="AY24" s="294">
        <v>28007277000</v>
      </c>
      <c r="AZ24" s="294">
        <v>43822452000</v>
      </c>
      <c r="BA24" s="294">
        <v>53065077000</v>
      </c>
      <c r="BB24" s="294">
        <v>55670272000</v>
      </c>
      <c r="BC24" s="294">
        <v>50634696000</v>
      </c>
      <c r="BD24" s="294">
        <v>47642116000</v>
      </c>
      <c r="BE24" s="294">
        <v>51288944000</v>
      </c>
      <c r="BF24" s="294">
        <v>51307270000</v>
      </c>
      <c r="BG24" s="294">
        <v>47833753000</v>
      </c>
      <c r="BH24" s="294">
        <v>37492419000</v>
      </c>
    </row>
    <row r="25" spans="1:60" ht="15" hidden="1">
      <c r="A25" s="294" t="s">
        <v>106</v>
      </c>
      <c r="B25" s="294" t="s">
        <v>107</v>
      </c>
      <c r="C25" s="294" t="s">
        <v>1197</v>
      </c>
      <c r="D25" s="294" t="s">
        <v>1198</v>
      </c>
      <c r="E25" s="294"/>
      <c r="F25" s="294"/>
      <c r="G25" s="294"/>
      <c r="H25" s="294"/>
      <c r="I25" s="294"/>
      <c r="J25" s="294"/>
      <c r="K25" s="294"/>
      <c r="L25" s="294"/>
      <c r="M25" s="294"/>
      <c r="N25" s="294"/>
      <c r="O25" s="294"/>
      <c r="P25" s="294"/>
      <c r="Q25" s="294"/>
      <c r="R25" s="294"/>
      <c r="S25" s="294"/>
      <c r="T25" s="294"/>
      <c r="U25" s="294"/>
      <c r="V25" s="294"/>
      <c r="W25" s="294"/>
      <c r="X25" s="294"/>
      <c r="Y25" s="294"/>
      <c r="Z25" s="294"/>
      <c r="AA25" s="294"/>
      <c r="AB25" s="294"/>
      <c r="AC25" s="294"/>
      <c r="AD25" s="294"/>
      <c r="AE25" s="294"/>
      <c r="AF25" s="294"/>
      <c r="AG25" s="294"/>
      <c r="AH25" s="294"/>
      <c r="AI25" s="294"/>
      <c r="AJ25" s="294"/>
      <c r="AK25" s="294"/>
      <c r="AL25" s="294"/>
      <c r="AM25" s="294"/>
      <c r="AN25" s="294"/>
      <c r="AO25" s="294"/>
      <c r="AP25" s="294"/>
      <c r="AQ25" s="294"/>
      <c r="AR25" s="294"/>
      <c r="AS25" s="294"/>
      <c r="AT25" s="294"/>
      <c r="AU25" s="294"/>
      <c r="AV25" s="294"/>
      <c r="AW25" s="294"/>
      <c r="AX25" s="294"/>
      <c r="AY25" s="294"/>
      <c r="AZ25" s="294"/>
      <c r="BA25" s="294"/>
      <c r="BB25" s="294"/>
      <c r="BC25" s="294"/>
      <c r="BD25" s="294"/>
      <c r="BE25" s="294"/>
      <c r="BF25" s="294"/>
      <c r="BG25" s="294"/>
      <c r="BH25" s="294"/>
    </row>
    <row r="26" spans="1:60" ht="15" hidden="1">
      <c r="A26" s="294" t="s">
        <v>108</v>
      </c>
      <c r="B26" s="294" t="s">
        <v>109</v>
      </c>
      <c r="C26" s="294" t="s">
        <v>1197</v>
      </c>
      <c r="D26" s="294" t="s">
        <v>1198</v>
      </c>
      <c r="E26" s="294"/>
      <c r="F26" s="294"/>
      <c r="G26" s="294"/>
      <c r="H26" s="294"/>
      <c r="I26" s="294"/>
      <c r="J26" s="294"/>
      <c r="K26" s="294"/>
      <c r="L26" s="294"/>
      <c r="M26" s="294"/>
      <c r="N26" s="294"/>
      <c r="O26" s="294"/>
      <c r="P26" s="294"/>
      <c r="Q26" s="294"/>
      <c r="R26" s="294"/>
      <c r="S26" s="294"/>
      <c r="T26" s="294"/>
      <c r="U26" s="294"/>
      <c r="V26" s="294"/>
      <c r="W26" s="294"/>
      <c r="X26" s="294"/>
      <c r="Y26" s="294"/>
      <c r="Z26" s="294"/>
      <c r="AA26" s="294"/>
      <c r="AB26" s="294"/>
      <c r="AC26" s="294"/>
      <c r="AD26" s="294"/>
      <c r="AE26" s="294"/>
      <c r="AF26" s="294"/>
      <c r="AG26" s="294"/>
      <c r="AH26" s="294"/>
      <c r="AI26" s="294"/>
      <c r="AJ26" s="294"/>
      <c r="AK26" s="294"/>
      <c r="AL26" s="294"/>
      <c r="AM26" s="294"/>
      <c r="AN26" s="294"/>
      <c r="AO26" s="294"/>
      <c r="AP26" s="294"/>
      <c r="AQ26" s="294"/>
      <c r="AR26" s="294"/>
      <c r="AS26" s="294"/>
      <c r="AT26" s="294"/>
      <c r="AU26" s="294"/>
      <c r="AV26" s="294"/>
      <c r="AW26" s="294"/>
      <c r="AX26" s="294"/>
      <c r="AY26" s="294"/>
      <c r="AZ26" s="294"/>
      <c r="BA26" s="294"/>
      <c r="BB26" s="294"/>
      <c r="BC26" s="294"/>
      <c r="BD26" s="294"/>
      <c r="BE26" s="294"/>
      <c r="BF26" s="294"/>
      <c r="BG26" s="294"/>
      <c r="BH26" s="294"/>
    </row>
    <row r="27" spans="1:60" ht="15" hidden="1">
      <c r="A27" s="294" t="s">
        <v>110</v>
      </c>
      <c r="B27" s="294" t="s">
        <v>111</v>
      </c>
      <c r="C27" s="294" t="s">
        <v>1197</v>
      </c>
      <c r="D27" s="294" t="s">
        <v>1198</v>
      </c>
      <c r="E27" s="294"/>
      <c r="F27" s="294"/>
      <c r="G27" s="294"/>
      <c r="H27" s="294"/>
      <c r="I27" s="294"/>
      <c r="J27" s="294"/>
      <c r="K27" s="294"/>
      <c r="L27" s="294"/>
      <c r="M27" s="294"/>
      <c r="N27" s="294"/>
      <c r="O27" s="294"/>
      <c r="P27" s="294"/>
      <c r="Q27" s="294"/>
      <c r="R27" s="294"/>
      <c r="S27" s="294"/>
      <c r="T27" s="294"/>
      <c r="U27" s="294"/>
      <c r="V27" s="294"/>
      <c r="W27" s="294"/>
      <c r="X27" s="294"/>
      <c r="Y27" s="294"/>
      <c r="Z27" s="294"/>
      <c r="AA27" s="294"/>
      <c r="AB27" s="294"/>
      <c r="AC27" s="294"/>
      <c r="AD27" s="294"/>
      <c r="AE27" s="294"/>
      <c r="AF27" s="294"/>
      <c r="AG27" s="294"/>
      <c r="AH27" s="294"/>
      <c r="AI27" s="294"/>
      <c r="AJ27" s="294"/>
      <c r="AK27" s="294"/>
      <c r="AL27" s="294"/>
      <c r="AM27" s="294"/>
      <c r="AN27" s="294"/>
      <c r="AO27" s="294"/>
      <c r="AP27" s="294"/>
      <c r="AQ27" s="294"/>
      <c r="AR27" s="294">
        <v>2408827000</v>
      </c>
      <c r="AS27" s="294">
        <v>2791206000</v>
      </c>
      <c r="AT27" s="294">
        <v>2666169000</v>
      </c>
      <c r="AU27" s="294">
        <v>3166669000</v>
      </c>
      <c r="AV27" s="294">
        <v>4484509000</v>
      </c>
      <c r="AW27" s="294">
        <v>5517177000</v>
      </c>
      <c r="AX27" s="294">
        <v>7007650000</v>
      </c>
      <c r="AY27" s="294">
        <v>8616903000</v>
      </c>
      <c r="AZ27" s="294">
        <v>11568598000</v>
      </c>
      <c r="BA27" s="294">
        <v>13108606000</v>
      </c>
      <c r="BB27" s="294">
        <v>15094224000</v>
      </c>
      <c r="BC27" s="294">
        <v>14032317000</v>
      </c>
      <c r="BD27" s="294">
        <v>14126330000</v>
      </c>
      <c r="BE27" s="294">
        <v>14556921000</v>
      </c>
      <c r="BF27" s="294">
        <v>15192182000</v>
      </c>
      <c r="BG27" s="294">
        <v>14115169000</v>
      </c>
      <c r="BH27" s="294">
        <v>12887025000</v>
      </c>
    </row>
    <row r="28" spans="1:60" ht="15" hidden="1">
      <c r="A28" s="294" t="s">
        <v>112</v>
      </c>
      <c r="B28" s="294" t="s">
        <v>113</v>
      </c>
      <c r="C28" s="294" t="s">
        <v>1197</v>
      </c>
      <c r="D28" s="294" t="s">
        <v>1198</v>
      </c>
      <c r="E28" s="294"/>
      <c r="F28" s="294"/>
      <c r="G28" s="294"/>
      <c r="H28" s="294"/>
      <c r="I28" s="294"/>
      <c r="J28" s="294"/>
      <c r="K28" s="294"/>
      <c r="L28" s="294"/>
      <c r="M28" s="294"/>
      <c r="N28" s="294"/>
      <c r="O28" s="294"/>
      <c r="P28" s="294"/>
      <c r="Q28" s="294"/>
      <c r="R28" s="294"/>
      <c r="S28" s="294"/>
      <c r="T28" s="294"/>
      <c r="U28" s="294"/>
      <c r="V28" s="294"/>
      <c r="W28" s="294"/>
      <c r="X28" s="294"/>
      <c r="Y28" s="294"/>
      <c r="Z28" s="294"/>
      <c r="AA28" s="294"/>
      <c r="AB28" s="294"/>
      <c r="AC28" s="294"/>
      <c r="AD28" s="294"/>
      <c r="AE28" s="294"/>
      <c r="AF28" s="294"/>
      <c r="AG28" s="294"/>
      <c r="AH28" s="294"/>
      <c r="AI28" s="294"/>
      <c r="AJ28" s="294"/>
      <c r="AK28" s="294"/>
      <c r="AL28" s="294">
        <v>968283000</v>
      </c>
      <c r="AM28" s="294">
        <v>1296123000</v>
      </c>
      <c r="AN28" s="294">
        <v>1693748000</v>
      </c>
      <c r="AO28" s="294">
        <v>1958927000</v>
      </c>
      <c r="AP28" s="294">
        <v>2082344000</v>
      </c>
      <c r="AQ28" s="294">
        <v>2386479000</v>
      </c>
      <c r="AR28" s="294">
        <v>2703258000</v>
      </c>
      <c r="AS28" s="294">
        <v>2620197000</v>
      </c>
      <c r="AT28" s="294">
        <v>2798732000</v>
      </c>
      <c r="AU28" s="294">
        <v>3399006000</v>
      </c>
      <c r="AV28" s="294">
        <v>3779551000</v>
      </c>
      <c r="AW28" s="294">
        <v>4601439000</v>
      </c>
      <c r="AX28" s="294">
        <v>5300177000</v>
      </c>
      <c r="AY28" s="294">
        <v>6562104000</v>
      </c>
      <c r="AZ28" s="294">
        <v>12526108000</v>
      </c>
      <c r="BA28" s="294">
        <v>15152844000</v>
      </c>
      <c r="BB28" s="294">
        <v>22078687000</v>
      </c>
      <c r="BC28" s="294">
        <v>28412148000</v>
      </c>
      <c r="BD28" s="294">
        <v>33932546000</v>
      </c>
      <c r="BE28" s="294">
        <v>33755736000</v>
      </c>
      <c r="BF28" s="294">
        <v>39573469000</v>
      </c>
      <c r="BG28" s="294">
        <v>40013831000</v>
      </c>
      <c r="BH28" s="294">
        <v>37875626000</v>
      </c>
    </row>
    <row r="29" spans="1:60" ht="15" hidden="1">
      <c r="A29" s="294" t="s">
        <v>114</v>
      </c>
      <c r="B29" s="294" t="s">
        <v>115</v>
      </c>
      <c r="C29" s="294" t="s">
        <v>1197</v>
      </c>
      <c r="D29" s="294" t="s">
        <v>1198</v>
      </c>
      <c r="E29" s="294"/>
      <c r="F29" s="294"/>
      <c r="G29" s="294"/>
      <c r="H29" s="294"/>
      <c r="I29" s="294"/>
      <c r="J29" s="294"/>
      <c r="K29" s="294"/>
      <c r="L29" s="294"/>
      <c r="M29" s="294"/>
      <c r="N29" s="294"/>
      <c r="O29" s="294">
        <v>4085000</v>
      </c>
      <c r="P29" s="294">
        <v>4339000</v>
      </c>
      <c r="Q29" s="294">
        <v>5070000</v>
      </c>
      <c r="R29" s="294">
        <v>4826000</v>
      </c>
      <c r="S29" s="294">
        <v>5274000</v>
      </c>
      <c r="T29" s="294">
        <v>4827000</v>
      </c>
      <c r="U29" s="294">
        <v>9166000</v>
      </c>
      <c r="V29" s="294">
        <v>20670000</v>
      </c>
      <c r="W29" s="294">
        <v>33313000</v>
      </c>
      <c r="X29" s="294">
        <v>71829000</v>
      </c>
      <c r="Y29" s="294">
        <v>63043000</v>
      </c>
      <c r="Z29" s="294">
        <v>60228000</v>
      </c>
      <c r="AA29" s="294">
        <v>69804000</v>
      </c>
      <c r="AB29" s="294">
        <v>100640000</v>
      </c>
      <c r="AC29" s="294">
        <v>98759000</v>
      </c>
      <c r="AD29" s="294">
        <v>118126000</v>
      </c>
      <c r="AE29" s="294">
        <v>121871000</v>
      </c>
      <c r="AF29" s="294">
        <v>137195000</v>
      </c>
      <c r="AG29" s="294">
        <v>132277000</v>
      </c>
      <c r="AH29" s="294">
        <v>137218000</v>
      </c>
      <c r="AI29" s="294">
        <v>142753000</v>
      </c>
      <c r="AJ29" s="294">
        <v>161782000</v>
      </c>
      <c r="AK29" s="294">
        <v>180961000</v>
      </c>
      <c r="AL29" s="294">
        <v>194553000</v>
      </c>
      <c r="AM29" s="294">
        <v>198666000</v>
      </c>
      <c r="AN29" s="294">
        <v>255158000</v>
      </c>
      <c r="AO29" s="294">
        <v>281537000</v>
      </c>
      <c r="AP29" s="294">
        <v>450096000</v>
      </c>
      <c r="AQ29" s="294">
        <v>333460000</v>
      </c>
      <c r="AR29" s="294">
        <v>416579000</v>
      </c>
      <c r="AS29" s="294">
        <v>629902000</v>
      </c>
      <c r="AT29" s="294">
        <v>721981000</v>
      </c>
      <c r="AU29" s="294">
        <v>849529000</v>
      </c>
      <c r="AV29" s="294">
        <v>1061730000</v>
      </c>
      <c r="AW29" s="294">
        <v>964609000</v>
      </c>
      <c r="AX29" s="294">
        <v>1021919000</v>
      </c>
      <c r="AY29" s="294">
        <v>1053036000</v>
      </c>
      <c r="AZ29" s="294">
        <v>1074411000</v>
      </c>
      <c r="BA29" s="294">
        <v>1274805000</v>
      </c>
      <c r="BB29" s="294">
        <v>1290299000</v>
      </c>
      <c r="BC29" s="294">
        <v>1303110000</v>
      </c>
      <c r="BD29" s="294">
        <v>1274029000</v>
      </c>
      <c r="BE29" s="294">
        <v>1195808000</v>
      </c>
      <c r="BF29" s="294">
        <v>1248229000</v>
      </c>
      <c r="BG29" s="294">
        <v>1286020000</v>
      </c>
      <c r="BH29" s="294">
        <v>1329852000</v>
      </c>
    </row>
    <row r="30" spans="1:60" ht="15" hidden="1">
      <c r="A30" s="294" t="s">
        <v>116</v>
      </c>
      <c r="B30" s="294" t="s">
        <v>117</v>
      </c>
      <c r="C30" s="294" t="s">
        <v>1197</v>
      </c>
      <c r="D30" s="294" t="s">
        <v>1198</v>
      </c>
      <c r="E30" s="294"/>
      <c r="F30" s="294"/>
      <c r="G30" s="294"/>
      <c r="H30" s="294"/>
      <c r="I30" s="294"/>
      <c r="J30" s="294"/>
      <c r="K30" s="294"/>
      <c r="L30" s="294"/>
      <c r="M30" s="294"/>
      <c r="N30" s="294"/>
      <c r="O30" s="294"/>
      <c r="P30" s="294"/>
      <c r="Q30" s="294"/>
      <c r="R30" s="294"/>
      <c r="S30" s="294"/>
      <c r="T30" s="294"/>
      <c r="U30" s="294"/>
      <c r="V30" s="294"/>
      <c r="W30" s="294"/>
      <c r="X30" s="294"/>
      <c r="Y30" s="294"/>
      <c r="Z30" s="294"/>
      <c r="AA30" s="294"/>
      <c r="AB30" s="294"/>
      <c r="AC30" s="294"/>
      <c r="AD30" s="294"/>
      <c r="AE30" s="294"/>
      <c r="AF30" s="294"/>
      <c r="AG30" s="294"/>
      <c r="AH30" s="294"/>
      <c r="AI30" s="294"/>
      <c r="AJ30" s="294"/>
      <c r="AK30" s="294"/>
      <c r="AL30" s="294"/>
      <c r="AM30" s="294"/>
      <c r="AN30" s="294"/>
      <c r="AO30" s="294"/>
      <c r="AP30" s="294"/>
      <c r="AQ30" s="294"/>
      <c r="AR30" s="294"/>
      <c r="AS30" s="294"/>
      <c r="AT30" s="294"/>
      <c r="AU30" s="294"/>
      <c r="AV30" s="294"/>
      <c r="AW30" s="294"/>
      <c r="AX30" s="294"/>
      <c r="AY30" s="294"/>
      <c r="AZ30" s="294"/>
      <c r="BA30" s="294"/>
      <c r="BB30" s="294"/>
      <c r="BC30" s="294"/>
      <c r="BD30" s="294"/>
      <c r="BE30" s="294"/>
      <c r="BF30" s="294"/>
      <c r="BG30" s="294"/>
      <c r="BH30" s="294"/>
    </row>
    <row r="31" spans="1:60" ht="15" hidden="1">
      <c r="A31" s="294" t="s">
        <v>118</v>
      </c>
      <c r="B31" s="294" t="s">
        <v>119</v>
      </c>
      <c r="C31" s="294" t="s">
        <v>1197</v>
      </c>
      <c r="D31" s="294" t="s">
        <v>1198</v>
      </c>
      <c r="E31" s="294"/>
      <c r="F31" s="294"/>
      <c r="G31" s="294"/>
      <c r="H31" s="294"/>
      <c r="I31" s="294"/>
      <c r="J31" s="294"/>
      <c r="K31" s="294"/>
      <c r="L31" s="294"/>
      <c r="M31" s="294"/>
      <c r="N31" s="294"/>
      <c r="O31" s="294">
        <v>716253000</v>
      </c>
      <c r="P31" s="294">
        <v>693955000</v>
      </c>
      <c r="Q31" s="294">
        <v>809514000</v>
      </c>
      <c r="R31" s="294">
        <v>851175000</v>
      </c>
      <c r="S31" s="294">
        <v>946415000</v>
      </c>
      <c r="T31" s="294">
        <v>1080565000</v>
      </c>
      <c r="U31" s="294">
        <v>1360673000</v>
      </c>
      <c r="V31" s="294">
        <v>1803420000</v>
      </c>
      <c r="W31" s="294">
        <v>2238360000</v>
      </c>
      <c r="X31" s="294">
        <v>2633583000</v>
      </c>
      <c r="Y31" s="294">
        <v>2784674000</v>
      </c>
      <c r="Z31" s="294">
        <v>3310318000</v>
      </c>
      <c r="AA31" s="294">
        <v>3422088000</v>
      </c>
      <c r="AB31" s="294">
        <v>4164922000</v>
      </c>
      <c r="AC31" s="294">
        <v>4412206000</v>
      </c>
      <c r="AD31" s="294">
        <v>4898178000</v>
      </c>
      <c r="AE31" s="294">
        <v>5670013000</v>
      </c>
      <c r="AF31" s="294">
        <v>5934541000</v>
      </c>
      <c r="AG31" s="294">
        <v>4997496000</v>
      </c>
      <c r="AH31" s="294">
        <v>4229853000</v>
      </c>
      <c r="AI31" s="294">
        <v>4369980000</v>
      </c>
      <c r="AJ31" s="294">
        <v>4158856000</v>
      </c>
      <c r="AK31" s="294">
        <v>4332369000</v>
      </c>
      <c r="AL31" s="294">
        <v>4400361000</v>
      </c>
      <c r="AM31" s="294">
        <v>4965192000</v>
      </c>
      <c r="AN31" s="294">
        <v>5359276000</v>
      </c>
      <c r="AO31" s="294">
        <v>5275486000</v>
      </c>
      <c r="AP31" s="294">
        <v>5313087000</v>
      </c>
      <c r="AQ31" s="294">
        <v>5688222000</v>
      </c>
      <c r="AR31" s="294">
        <v>5655144000</v>
      </c>
      <c r="AS31" s="294">
        <v>5887256000</v>
      </c>
      <c r="AT31" s="294">
        <v>4788693000</v>
      </c>
      <c r="AU31" s="294">
        <v>5101498000</v>
      </c>
      <c r="AV31" s="294">
        <v>5858652000</v>
      </c>
      <c r="AW31" s="294">
        <v>6279182000</v>
      </c>
      <c r="AX31" s="294">
        <v>6960683000</v>
      </c>
      <c r="AY31" s="294">
        <v>6245938000</v>
      </c>
      <c r="AZ31" s="294">
        <v>5088581000</v>
      </c>
      <c r="BA31" s="294">
        <v>5688380000</v>
      </c>
      <c r="BB31" s="294">
        <v>5757419000</v>
      </c>
      <c r="BC31" s="294">
        <v>5745389000</v>
      </c>
      <c r="BD31" s="294">
        <v>6149463000</v>
      </c>
      <c r="BE31" s="294">
        <v>6573503000</v>
      </c>
      <c r="BF31" s="294">
        <v>8051014000</v>
      </c>
      <c r="BG31" s="294">
        <v>8779618000</v>
      </c>
      <c r="BH31" s="294">
        <v>9848995000</v>
      </c>
    </row>
    <row r="32" spans="1:60" ht="15">
      <c r="A32" s="294" t="s">
        <v>120</v>
      </c>
      <c r="B32" s="294" t="s">
        <v>121</v>
      </c>
      <c r="C32" s="294" t="s">
        <v>1197</v>
      </c>
      <c r="D32" s="294" t="s">
        <v>1198</v>
      </c>
      <c r="E32" s="294"/>
      <c r="F32" s="294"/>
      <c r="G32" s="294"/>
      <c r="H32" s="294"/>
      <c r="I32" s="294"/>
      <c r="J32" s="294"/>
      <c r="K32" s="294"/>
      <c r="L32" s="294"/>
      <c r="M32" s="294"/>
      <c r="N32" s="294"/>
      <c r="O32" s="293">
        <v>5984158000</v>
      </c>
      <c r="P32" s="293">
        <v>7726268000</v>
      </c>
      <c r="Q32" s="293">
        <v>11863652000</v>
      </c>
      <c r="R32" s="293">
        <v>15066010000</v>
      </c>
      <c r="S32" s="293">
        <v>22464944000</v>
      </c>
      <c r="T32" s="293">
        <v>27781562000</v>
      </c>
      <c r="U32" s="293">
        <v>33801314000</v>
      </c>
      <c r="V32" s="293">
        <v>42500190000</v>
      </c>
      <c r="W32" s="293">
        <v>55032105000</v>
      </c>
      <c r="X32" s="293">
        <v>61795267000</v>
      </c>
      <c r="Y32" s="293">
        <v>71983914000</v>
      </c>
      <c r="Z32" s="293">
        <v>81914151000</v>
      </c>
      <c r="AA32" s="293">
        <v>94428715000</v>
      </c>
      <c r="AB32" s="293">
        <v>99022192000</v>
      </c>
      <c r="AC32" s="293">
        <v>104364920000</v>
      </c>
      <c r="AD32" s="293">
        <v>104173243000</v>
      </c>
      <c r="AE32" s="293">
        <v>109645175000</v>
      </c>
      <c r="AF32" s="293">
        <v>120476588000</v>
      </c>
      <c r="AG32" s="293">
        <v>118039403000</v>
      </c>
      <c r="AH32" s="293">
        <v>114930117000</v>
      </c>
      <c r="AI32" s="293">
        <v>120311880000</v>
      </c>
      <c r="AJ32" s="293">
        <v>121336721000</v>
      </c>
      <c r="AK32" s="293">
        <v>129535946000</v>
      </c>
      <c r="AL32" s="293">
        <v>144599584000</v>
      </c>
      <c r="AM32" s="293">
        <v>152903119000</v>
      </c>
      <c r="AN32" s="293">
        <v>160964216000</v>
      </c>
      <c r="AO32" s="293">
        <v>181793533000</v>
      </c>
      <c r="AP32" s="293">
        <v>198980295000</v>
      </c>
      <c r="AQ32" s="293">
        <v>241998416000</v>
      </c>
      <c r="AR32" s="293">
        <v>245114974000</v>
      </c>
      <c r="AS32" s="293">
        <v>242511682000</v>
      </c>
      <c r="AT32" s="293">
        <v>229959721000</v>
      </c>
      <c r="AU32" s="293">
        <v>231944172000</v>
      </c>
      <c r="AV32" s="293">
        <v>235907976000</v>
      </c>
      <c r="AW32" s="293">
        <v>220693598000</v>
      </c>
      <c r="AX32" s="293">
        <v>188364548000</v>
      </c>
      <c r="AY32" s="293">
        <v>194303020000</v>
      </c>
      <c r="AZ32" s="293">
        <v>238444455000</v>
      </c>
      <c r="BA32" s="293">
        <v>262957242000</v>
      </c>
      <c r="BB32" s="293">
        <v>281651132000</v>
      </c>
      <c r="BC32" s="293">
        <v>352364412000</v>
      </c>
      <c r="BD32" s="293">
        <v>404046105000</v>
      </c>
      <c r="BE32" s="293">
        <v>440514543000</v>
      </c>
      <c r="BF32" s="293">
        <v>483766051000</v>
      </c>
      <c r="BG32" s="293">
        <v>556921499000</v>
      </c>
      <c r="BH32" s="293">
        <v>543399361000</v>
      </c>
    </row>
    <row r="33" spans="1:60" ht="15" hidden="1">
      <c r="A33" s="294" t="s">
        <v>122</v>
      </c>
      <c r="B33" s="294" t="s">
        <v>123</v>
      </c>
      <c r="C33" s="294" t="s">
        <v>1197</v>
      </c>
      <c r="D33" s="294" t="s">
        <v>1198</v>
      </c>
      <c r="E33" s="294"/>
      <c r="F33" s="294"/>
      <c r="G33" s="294"/>
      <c r="H33" s="294"/>
      <c r="I33" s="294"/>
      <c r="J33" s="294"/>
      <c r="K33" s="294"/>
      <c r="L33" s="294"/>
      <c r="M33" s="294"/>
      <c r="N33" s="294"/>
      <c r="O33" s="293"/>
      <c r="P33" s="293"/>
      <c r="Q33" s="293"/>
      <c r="R33" s="293"/>
      <c r="S33" s="293"/>
      <c r="T33" s="293"/>
      <c r="U33" s="293"/>
      <c r="V33" s="293"/>
      <c r="W33" s="293"/>
      <c r="X33" s="293"/>
      <c r="Y33" s="293"/>
      <c r="Z33" s="293"/>
      <c r="AA33" s="293"/>
      <c r="AB33" s="293"/>
      <c r="AC33" s="293"/>
      <c r="AD33" s="293"/>
      <c r="AE33" s="293"/>
      <c r="AF33" s="293"/>
      <c r="AG33" s="293"/>
      <c r="AH33" s="293"/>
      <c r="AI33" s="293"/>
      <c r="AJ33" s="293"/>
      <c r="AK33" s="293"/>
      <c r="AL33" s="293"/>
      <c r="AM33" s="293"/>
      <c r="AN33" s="293"/>
      <c r="AO33" s="293"/>
      <c r="AP33" s="293"/>
      <c r="AQ33" s="293"/>
      <c r="AR33" s="293"/>
      <c r="AS33" s="293"/>
      <c r="AT33" s="293"/>
      <c r="AU33" s="293"/>
      <c r="AV33" s="293"/>
      <c r="AW33" s="293"/>
      <c r="AX33" s="293"/>
      <c r="AY33" s="293"/>
      <c r="AZ33" s="293"/>
      <c r="BA33" s="293"/>
      <c r="BB33" s="293"/>
      <c r="BC33" s="293"/>
      <c r="BD33" s="293"/>
      <c r="BE33" s="293"/>
      <c r="BF33" s="293"/>
      <c r="BG33" s="293"/>
      <c r="BH33" s="293"/>
    </row>
    <row r="34" spans="1:60" ht="15" hidden="1">
      <c r="A34" s="294" t="s">
        <v>124</v>
      </c>
      <c r="B34" s="294" t="s">
        <v>125</v>
      </c>
      <c r="C34" s="294" t="s">
        <v>1197</v>
      </c>
      <c r="D34" s="294" t="s">
        <v>1198</v>
      </c>
      <c r="E34" s="294"/>
      <c r="F34" s="294"/>
      <c r="G34" s="294"/>
      <c r="H34" s="294"/>
      <c r="I34" s="294"/>
      <c r="J34" s="294"/>
      <c r="K34" s="294"/>
      <c r="L34" s="294"/>
      <c r="M34" s="294"/>
      <c r="N34" s="294"/>
      <c r="O34" s="293"/>
      <c r="P34" s="293"/>
      <c r="Q34" s="293"/>
      <c r="R34" s="293"/>
      <c r="S34" s="293"/>
      <c r="T34" s="293"/>
      <c r="U34" s="293"/>
      <c r="V34" s="293"/>
      <c r="W34" s="293"/>
      <c r="X34" s="293"/>
      <c r="Y34" s="293"/>
      <c r="Z34" s="293"/>
      <c r="AA34" s="293"/>
      <c r="AB34" s="293"/>
      <c r="AC34" s="293"/>
      <c r="AD34" s="293"/>
      <c r="AE34" s="293"/>
      <c r="AF34" s="293"/>
      <c r="AG34" s="293"/>
      <c r="AH34" s="293"/>
      <c r="AI34" s="293"/>
      <c r="AJ34" s="293"/>
      <c r="AK34" s="293"/>
      <c r="AL34" s="293"/>
      <c r="AM34" s="293"/>
      <c r="AN34" s="293"/>
      <c r="AO34" s="293"/>
      <c r="AP34" s="293"/>
      <c r="AQ34" s="293"/>
      <c r="AR34" s="293"/>
      <c r="AS34" s="293"/>
      <c r="AT34" s="293"/>
      <c r="AU34" s="293"/>
      <c r="AV34" s="293"/>
      <c r="AW34" s="293"/>
      <c r="AX34" s="293"/>
      <c r="AY34" s="293"/>
      <c r="AZ34" s="293"/>
      <c r="BA34" s="293"/>
      <c r="BB34" s="293"/>
      <c r="BC34" s="293"/>
      <c r="BD34" s="293"/>
      <c r="BE34" s="293"/>
      <c r="BF34" s="293"/>
      <c r="BG34" s="293"/>
      <c r="BH34" s="293"/>
    </row>
    <row r="35" spans="1:60" ht="15" hidden="1">
      <c r="A35" s="294" t="s">
        <v>126</v>
      </c>
      <c r="B35" s="294" t="s">
        <v>127</v>
      </c>
      <c r="C35" s="294" t="s">
        <v>1197</v>
      </c>
      <c r="D35" s="294" t="s">
        <v>1198</v>
      </c>
      <c r="E35" s="294"/>
      <c r="F35" s="294"/>
      <c r="G35" s="294"/>
      <c r="H35" s="294"/>
      <c r="I35" s="294"/>
      <c r="J35" s="294"/>
      <c r="K35" s="294"/>
      <c r="L35" s="294"/>
      <c r="M35" s="294"/>
      <c r="N35" s="294"/>
      <c r="O35" s="293"/>
      <c r="P35" s="293"/>
      <c r="Q35" s="293"/>
      <c r="R35" s="293"/>
      <c r="S35" s="293"/>
      <c r="T35" s="293"/>
      <c r="U35" s="293"/>
      <c r="V35" s="293"/>
      <c r="W35" s="293"/>
      <c r="X35" s="293"/>
      <c r="Y35" s="293"/>
      <c r="Z35" s="293">
        <v>326000</v>
      </c>
      <c r="AA35" s="293">
        <v>1144000</v>
      </c>
      <c r="AB35" s="293">
        <v>1764000</v>
      </c>
      <c r="AC35" s="293">
        <v>2733000</v>
      </c>
      <c r="AD35" s="293">
        <v>8832000</v>
      </c>
      <c r="AE35" s="293">
        <v>20952000</v>
      </c>
      <c r="AF35" s="293">
        <v>40242000</v>
      </c>
      <c r="AG35" s="293">
        <v>67083000</v>
      </c>
      <c r="AH35" s="293">
        <v>73856000</v>
      </c>
      <c r="AI35" s="293">
        <v>83544000</v>
      </c>
      <c r="AJ35" s="293">
        <v>86340000</v>
      </c>
      <c r="AK35" s="293">
        <v>89199000</v>
      </c>
      <c r="AL35" s="293">
        <v>96620000</v>
      </c>
      <c r="AM35" s="293">
        <v>104510000</v>
      </c>
      <c r="AN35" s="293">
        <v>105770000</v>
      </c>
      <c r="AO35" s="293">
        <v>113041000</v>
      </c>
      <c r="AP35" s="293">
        <v>119620000</v>
      </c>
      <c r="AQ35" s="293">
        <v>171041000</v>
      </c>
      <c r="AR35" s="293">
        <v>192034000</v>
      </c>
      <c r="AS35" s="293">
        <v>211575000</v>
      </c>
      <c r="AT35" s="293">
        <v>272714000</v>
      </c>
      <c r="AU35" s="293">
        <v>386050000</v>
      </c>
      <c r="AV35" s="293">
        <v>493625000</v>
      </c>
      <c r="AW35" s="293">
        <v>601317000</v>
      </c>
      <c r="AX35" s="293">
        <v>656602000</v>
      </c>
      <c r="AY35" s="293">
        <v>721114000</v>
      </c>
      <c r="AZ35" s="293">
        <v>801239000</v>
      </c>
      <c r="BA35" s="293">
        <v>693077000</v>
      </c>
      <c r="BB35" s="293">
        <v>786648000</v>
      </c>
      <c r="BC35" s="293">
        <v>934630000</v>
      </c>
      <c r="BD35" s="293">
        <v>1071602000</v>
      </c>
      <c r="BE35" s="293">
        <v>1449648000</v>
      </c>
      <c r="BF35" s="293">
        <v>1603151000</v>
      </c>
      <c r="BG35" s="293">
        <v>1836095000</v>
      </c>
      <c r="BH35" s="293">
        <v>1955674000</v>
      </c>
    </row>
    <row r="36" spans="1:60" ht="15" hidden="1">
      <c r="A36" s="294" t="s">
        <v>128</v>
      </c>
      <c r="B36" s="294" t="s">
        <v>129</v>
      </c>
      <c r="C36" s="294" t="s">
        <v>1197</v>
      </c>
      <c r="D36" s="294" t="s">
        <v>1198</v>
      </c>
      <c r="E36" s="294"/>
      <c r="F36" s="294"/>
      <c r="G36" s="294"/>
      <c r="H36" s="294"/>
      <c r="I36" s="294"/>
      <c r="J36" s="294"/>
      <c r="K36" s="294"/>
      <c r="L36" s="294"/>
      <c r="M36" s="294"/>
      <c r="N36" s="294"/>
      <c r="O36" s="293">
        <v>17359000</v>
      </c>
      <c r="P36" s="293">
        <v>33200000</v>
      </c>
      <c r="Q36" s="293">
        <v>74755000</v>
      </c>
      <c r="R36" s="293">
        <v>114918000</v>
      </c>
      <c r="S36" s="293">
        <v>134057000</v>
      </c>
      <c r="T36" s="293">
        <v>147981000</v>
      </c>
      <c r="U36" s="293">
        <v>166351000</v>
      </c>
      <c r="V36" s="293">
        <v>185565000</v>
      </c>
      <c r="W36" s="293">
        <v>125538000</v>
      </c>
      <c r="X36" s="293">
        <v>130020000</v>
      </c>
      <c r="Y36" s="293">
        <v>135630000</v>
      </c>
      <c r="Z36" s="293">
        <v>159543000</v>
      </c>
      <c r="AA36" s="293">
        <v>204805000</v>
      </c>
      <c r="AB36" s="293">
        <v>228124000</v>
      </c>
      <c r="AC36" s="293">
        <v>266914000</v>
      </c>
      <c r="AD36" s="293">
        <v>345664000</v>
      </c>
      <c r="AE36" s="293">
        <v>407034000</v>
      </c>
      <c r="AF36" s="293">
        <v>543405000</v>
      </c>
      <c r="AG36" s="293">
        <v>532597000</v>
      </c>
      <c r="AH36" s="293">
        <v>549843000</v>
      </c>
      <c r="AI36" s="293">
        <v>552922000</v>
      </c>
      <c r="AJ36" s="293">
        <v>612559000</v>
      </c>
      <c r="AK36" s="293">
        <v>606350000</v>
      </c>
      <c r="AL36" s="293">
        <v>663983000</v>
      </c>
      <c r="AM36" s="293">
        <v>700390000</v>
      </c>
      <c r="AN36" s="293">
        <v>717156000</v>
      </c>
      <c r="AO36" s="293">
        <v>626529000</v>
      </c>
      <c r="AP36" s="293">
        <v>574728000</v>
      </c>
      <c r="AQ36" s="293">
        <v>532171000</v>
      </c>
      <c r="AR36" s="293">
        <v>510194000</v>
      </c>
      <c r="AS36" s="293">
        <v>452434000</v>
      </c>
      <c r="AT36" s="293">
        <v>400351000</v>
      </c>
      <c r="AU36" s="293">
        <v>491349000</v>
      </c>
      <c r="AV36" s="293">
        <v>514126000</v>
      </c>
      <c r="AW36" s="293">
        <v>515798000</v>
      </c>
      <c r="AX36" s="293">
        <v>460535000</v>
      </c>
      <c r="AY36" s="293">
        <v>364732000</v>
      </c>
      <c r="AZ36" s="293">
        <v>419982000</v>
      </c>
      <c r="BA36" s="293">
        <v>440843000</v>
      </c>
      <c r="BB36" s="293">
        <v>1634715000</v>
      </c>
      <c r="BC36" s="293">
        <v>1794710000</v>
      </c>
      <c r="BD36" s="293">
        <v>2389289000</v>
      </c>
      <c r="BE36" s="293">
        <v>2476632000</v>
      </c>
      <c r="BF36" s="293">
        <v>2417672000</v>
      </c>
      <c r="BG36" s="293">
        <v>2406796000</v>
      </c>
      <c r="BH36" s="293">
        <v>2147495000</v>
      </c>
    </row>
    <row r="37" spans="1:60" ht="15" hidden="1">
      <c r="A37" s="294" t="s">
        <v>130</v>
      </c>
      <c r="B37" s="294" t="s">
        <v>131</v>
      </c>
      <c r="C37" s="294" t="s">
        <v>1197</v>
      </c>
      <c r="D37" s="294" t="s">
        <v>1198</v>
      </c>
      <c r="E37" s="294"/>
      <c r="F37" s="294"/>
      <c r="G37" s="294"/>
      <c r="H37" s="294"/>
      <c r="I37" s="294"/>
      <c r="J37" s="294"/>
      <c r="K37" s="294"/>
      <c r="L37" s="294"/>
      <c r="M37" s="294"/>
      <c r="N37" s="294"/>
      <c r="O37" s="293">
        <v>24141000</v>
      </c>
      <c r="P37" s="293">
        <v>28420000</v>
      </c>
      <c r="Q37" s="293">
        <v>36812000</v>
      </c>
      <c r="R37" s="293">
        <v>56155000</v>
      </c>
      <c r="S37" s="293">
        <v>68571000</v>
      </c>
      <c r="T37" s="293">
        <v>79157000</v>
      </c>
      <c r="U37" s="293">
        <v>94577000</v>
      </c>
      <c r="V37" s="293">
        <v>131961000</v>
      </c>
      <c r="W37" s="293">
        <v>142361000</v>
      </c>
      <c r="X37" s="293">
        <v>157822000</v>
      </c>
      <c r="Y37" s="293">
        <v>194662000</v>
      </c>
      <c r="Z37" s="293">
        <v>233381000</v>
      </c>
      <c r="AA37" s="293">
        <v>253473000</v>
      </c>
      <c r="AB37" s="293">
        <v>257905000</v>
      </c>
      <c r="AC37" s="293">
        <v>263621000</v>
      </c>
      <c r="AD37" s="293">
        <v>343526000</v>
      </c>
      <c r="AE37" s="293">
        <v>461863000</v>
      </c>
      <c r="AF37" s="293">
        <v>617836000</v>
      </c>
      <c r="AG37" s="293">
        <v>668831000</v>
      </c>
      <c r="AH37" s="293">
        <v>693534000</v>
      </c>
      <c r="AI37" s="293">
        <v>698507000</v>
      </c>
      <c r="AJ37" s="293">
        <v>794177000</v>
      </c>
      <c r="AK37" s="293">
        <v>813886000</v>
      </c>
      <c r="AL37" s="293">
        <v>875128000</v>
      </c>
      <c r="AM37" s="293">
        <v>888056000</v>
      </c>
      <c r="AN37" s="293">
        <v>945981000</v>
      </c>
      <c r="AO37" s="293">
        <v>932750000</v>
      </c>
      <c r="AP37" s="293">
        <v>882963000</v>
      </c>
      <c r="AQ37" s="293">
        <v>918822000</v>
      </c>
      <c r="AR37" s="293">
        <v>924196000</v>
      </c>
      <c r="AS37" s="293">
        <v>869008000</v>
      </c>
      <c r="AT37" s="293">
        <v>834817000</v>
      </c>
      <c r="AU37" s="293">
        <v>1084773000</v>
      </c>
      <c r="AV37" s="293">
        <v>1063244000</v>
      </c>
      <c r="AW37" s="293">
        <v>1094313000</v>
      </c>
      <c r="AX37" s="293">
        <v>1025954000</v>
      </c>
      <c r="AY37" s="293">
        <v>1027582000</v>
      </c>
      <c r="AZ37" s="293">
        <v>1008445000</v>
      </c>
      <c r="BA37" s="293">
        <v>989007000</v>
      </c>
      <c r="BB37" s="293">
        <v>536612000</v>
      </c>
      <c r="BC37" s="293">
        <v>615160000</v>
      </c>
      <c r="BD37" s="293">
        <v>549297000</v>
      </c>
      <c r="BE37" s="293">
        <v>537098000</v>
      </c>
      <c r="BF37" s="293">
        <v>556292000</v>
      </c>
      <c r="BG37" s="293">
        <v>641780000</v>
      </c>
      <c r="BH37" s="293">
        <v>661851000</v>
      </c>
    </row>
    <row r="38" spans="1:60" ht="15" hidden="1">
      <c r="A38" s="294" t="s">
        <v>132</v>
      </c>
      <c r="B38" s="294" t="s">
        <v>133</v>
      </c>
      <c r="C38" s="294" t="s">
        <v>1197</v>
      </c>
      <c r="D38" s="294" t="s">
        <v>1198</v>
      </c>
      <c r="E38" s="294"/>
      <c r="F38" s="294"/>
      <c r="G38" s="294"/>
      <c r="H38" s="294"/>
      <c r="I38" s="294"/>
      <c r="J38" s="294"/>
      <c r="K38" s="294"/>
      <c r="L38" s="294"/>
      <c r="M38" s="294"/>
      <c r="N38" s="294"/>
      <c r="O38" s="293"/>
      <c r="P38" s="293"/>
      <c r="Q38" s="293"/>
      <c r="R38" s="293"/>
      <c r="S38" s="293"/>
      <c r="T38" s="293"/>
      <c r="U38" s="293"/>
      <c r="V38" s="293"/>
      <c r="W38" s="293"/>
      <c r="X38" s="293"/>
      <c r="Y38" s="293"/>
      <c r="Z38" s="293"/>
      <c r="AA38" s="293"/>
      <c r="AB38" s="293"/>
      <c r="AC38" s="293"/>
      <c r="AD38" s="293"/>
      <c r="AE38" s="293"/>
      <c r="AF38" s="293"/>
      <c r="AG38" s="293"/>
      <c r="AH38" s="293"/>
      <c r="AI38" s="293"/>
      <c r="AJ38" s="293"/>
      <c r="AK38" s="293"/>
      <c r="AL38" s="293"/>
      <c r="AM38" s="293"/>
      <c r="AN38" s="293"/>
      <c r="AO38" s="293"/>
      <c r="AP38" s="293"/>
      <c r="AQ38" s="293"/>
      <c r="AR38" s="293"/>
      <c r="AS38" s="293"/>
      <c r="AT38" s="293"/>
      <c r="AU38" s="293"/>
      <c r="AV38" s="293"/>
      <c r="AW38" s="293"/>
      <c r="AX38" s="293"/>
      <c r="AY38" s="293"/>
      <c r="AZ38" s="293"/>
      <c r="BA38" s="293"/>
      <c r="BB38" s="293"/>
      <c r="BC38" s="293"/>
      <c r="BD38" s="293"/>
      <c r="BE38" s="293"/>
      <c r="BF38" s="293"/>
      <c r="BG38" s="293"/>
      <c r="BH38" s="293"/>
    </row>
    <row r="39" spans="1:60" ht="15" hidden="1">
      <c r="A39" s="294" t="s">
        <v>134</v>
      </c>
      <c r="B39" s="294" t="s">
        <v>135</v>
      </c>
      <c r="C39" s="294" t="s">
        <v>1197</v>
      </c>
      <c r="D39" s="294" t="s">
        <v>1198</v>
      </c>
      <c r="E39" s="294"/>
      <c r="F39" s="294"/>
      <c r="G39" s="294"/>
      <c r="H39" s="294"/>
      <c r="I39" s="294"/>
      <c r="J39" s="294"/>
      <c r="K39" s="294"/>
      <c r="L39" s="294"/>
      <c r="M39" s="294"/>
      <c r="N39" s="294"/>
      <c r="O39" s="293"/>
      <c r="P39" s="293"/>
      <c r="Q39" s="293"/>
      <c r="R39" s="293"/>
      <c r="S39" s="293"/>
      <c r="T39" s="293"/>
      <c r="U39" s="293"/>
      <c r="V39" s="293"/>
      <c r="W39" s="293"/>
      <c r="X39" s="293"/>
      <c r="Y39" s="293"/>
      <c r="Z39" s="293"/>
      <c r="AA39" s="293"/>
      <c r="AB39" s="293"/>
      <c r="AC39" s="293"/>
      <c r="AD39" s="293"/>
      <c r="AE39" s="293"/>
      <c r="AF39" s="293"/>
      <c r="AG39" s="293"/>
      <c r="AH39" s="293"/>
      <c r="AI39" s="293"/>
      <c r="AJ39" s="293"/>
      <c r="AK39" s="293"/>
      <c r="AL39" s="293"/>
      <c r="AM39" s="293"/>
      <c r="AN39" s="293"/>
      <c r="AO39" s="293"/>
      <c r="AP39" s="293"/>
      <c r="AQ39" s="293"/>
      <c r="AR39" s="293"/>
      <c r="AS39" s="293"/>
      <c r="AT39" s="293"/>
      <c r="AU39" s="293"/>
      <c r="AV39" s="293"/>
      <c r="AW39" s="293"/>
      <c r="AX39" s="293"/>
      <c r="AY39" s="293"/>
      <c r="AZ39" s="293"/>
      <c r="BA39" s="293"/>
      <c r="BB39" s="293"/>
      <c r="BC39" s="293"/>
      <c r="BD39" s="293"/>
      <c r="BE39" s="293"/>
      <c r="BF39" s="293"/>
      <c r="BG39" s="293"/>
      <c r="BH39" s="293"/>
    </row>
    <row r="40" spans="1:60" ht="15" hidden="1">
      <c r="A40" s="294" t="s">
        <v>136</v>
      </c>
      <c r="B40" s="294" t="s">
        <v>137</v>
      </c>
      <c r="C40" s="294" t="s">
        <v>1197</v>
      </c>
      <c r="D40" s="294" t="s">
        <v>1198</v>
      </c>
      <c r="E40" s="294"/>
      <c r="F40" s="294"/>
      <c r="G40" s="294"/>
      <c r="H40" s="294"/>
      <c r="I40" s="294"/>
      <c r="J40" s="294"/>
      <c r="K40" s="294"/>
      <c r="L40" s="294"/>
      <c r="M40" s="294"/>
      <c r="N40" s="294"/>
      <c r="O40" s="293"/>
      <c r="P40" s="293"/>
      <c r="Q40" s="293"/>
      <c r="R40" s="293"/>
      <c r="S40" s="293"/>
      <c r="T40" s="293"/>
      <c r="U40" s="293"/>
      <c r="V40" s="293"/>
      <c r="W40" s="293"/>
      <c r="X40" s="293"/>
      <c r="Y40" s="293"/>
      <c r="Z40" s="293"/>
      <c r="AA40" s="293"/>
      <c r="AB40" s="293"/>
      <c r="AC40" s="293"/>
      <c r="AD40" s="293"/>
      <c r="AE40" s="293"/>
      <c r="AF40" s="293"/>
      <c r="AG40" s="293"/>
      <c r="AH40" s="293"/>
      <c r="AI40" s="293"/>
      <c r="AJ40" s="293"/>
      <c r="AK40" s="293"/>
      <c r="AL40" s="293"/>
      <c r="AM40" s="293"/>
      <c r="AN40" s="293"/>
      <c r="AO40" s="293"/>
      <c r="AP40" s="293"/>
      <c r="AQ40" s="293"/>
      <c r="AR40" s="293"/>
      <c r="AS40" s="293"/>
      <c r="AT40" s="293"/>
      <c r="AU40" s="293"/>
      <c r="AV40" s="293"/>
      <c r="AW40" s="293"/>
      <c r="AX40" s="293"/>
      <c r="AY40" s="293"/>
      <c r="AZ40" s="293"/>
      <c r="BA40" s="293"/>
      <c r="BB40" s="293"/>
      <c r="BC40" s="293"/>
      <c r="BD40" s="293"/>
      <c r="BE40" s="293"/>
      <c r="BF40" s="293"/>
      <c r="BG40" s="293"/>
      <c r="BH40" s="293"/>
    </row>
    <row r="41" spans="1:60" ht="15" hidden="1">
      <c r="A41" s="294" t="s">
        <v>138</v>
      </c>
      <c r="B41" s="294" t="s">
        <v>139</v>
      </c>
      <c r="C41" s="294" t="s">
        <v>1197</v>
      </c>
      <c r="D41" s="294" t="s">
        <v>1198</v>
      </c>
      <c r="E41" s="294"/>
      <c r="F41" s="294"/>
      <c r="G41" s="294"/>
      <c r="H41" s="294"/>
      <c r="I41" s="294"/>
      <c r="J41" s="294"/>
      <c r="K41" s="294"/>
      <c r="L41" s="294"/>
      <c r="M41" s="294"/>
      <c r="N41" s="294"/>
      <c r="O41" s="293"/>
      <c r="P41" s="293"/>
      <c r="Q41" s="293"/>
      <c r="R41" s="293"/>
      <c r="S41" s="293"/>
      <c r="T41" s="293"/>
      <c r="U41" s="293"/>
      <c r="V41" s="293"/>
      <c r="W41" s="293"/>
      <c r="X41" s="293"/>
      <c r="Y41" s="293"/>
      <c r="Z41" s="293"/>
      <c r="AA41" s="293"/>
      <c r="AB41" s="293"/>
      <c r="AC41" s="293"/>
      <c r="AD41" s="293"/>
      <c r="AE41" s="293"/>
      <c r="AF41" s="293"/>
      <c r="AG41" s="293"/>
      <c r="AH41" s="293"/>
      <c r="AI41" s="293"/>
      <c r="AJ41" s="293"/>
      <c r="AK41" s="293"/>
      <c r="AL41" s="293"/>
      <c r="AM41" s="293"/>
      <c r="AN41" s="293"/>
      <c r="AO41" s="293"/>
      <c r="AP41" s="293"/>
      <c r="AQ41" s="293"/>
      <c r="AR41" s="293"/>
      <c r="AS41" s="293"/>
      <c r="AT41" s="293"/>
      <c r="AU41" s="293"/>
      <c r="AV41" s="293"/>
      <c r="AW41" s="293"/>
      <c r="AX41" s="293"/>
      <c r="AY41" s="293"/>
      <c r="AZ41" s="293"/>
      <c r="BA41" s="293"/>
      <c r="BB41" s="293"/>
      <c r="BC41" s="293"/>
      <c r="BD41" s="293"/>
      <c r="BE41" s="293"/>
      <c r="BF41" s="293"/>
      <c r="BG41" s="293"/>
      <c r="BH41" s="293"/>
    </row>
    <row r="42" spans="1:60" ht="15" hidden="1">
      <c r="A42" s="294" t="s">
        <v>140</v>
      </c>
      <c r="B42" s="294" t="s">
        <v>141</v>
      </c>
      <c r="C42" s="294" t="s">
        <v>1197</v>
      </c>
      <c r="D42" s="294" t="s">
        <v>1198</v>
      </c>
      <c r="E42" s="294"/>
      <c r="F42" s="294"/>
      <c r="G42" s="294"/>
      <c r="H42" s="294"/>
      <c r="I42" s="294"/>
      <c r="J42" s="294"/>
      <c r="K42" s="294"/>
      <c r="L42" s="294"/>
      <c r="M42" s="294"/>
      <c r="N42" s="294"/>
      <c r="O42" s="293"/>
      <c r="P42" s="293"/>
      <c r="Q42" s="293"/>
      <c r="R42" s="293"/>
      <c r="S42" s="293"/>
      <c r="T42" s="293"/>
      <c r="U42" s="293"/>
      <c r="V42" s="293"/>
      <c r="W42" s="293"/>
      <c r="X42" s="293"/>
      <c r="Y42" s="293"/>
      <c r="Z42" s="293"/>
      <c r="AA42" s="293"/>
      <c r="AB42" s="293"/>
      <c r="AC42" s="293"/>
      <c r="AD42" s="293"/>
      <c r="AE42" s="293"/>
      <c r="AF42" s="293"/>
      <c r="AG42" s="293"/>
      <c r="AH42" s="293"/>
      <c r="AI42" s="293"/>
      <c r="AJ42" s="293"/>
      <c r="AK42" s="293"/>
      <c r="AL42" s="293"/>
      <c r="AM42" s="293"/>
      <c r="AN42" s="293"/>
      <c r="AO42" s="293"/>
      <c r="AP42" s="293"/>
      <c r="AQ42" s="293"/>
      <c r="AR42" s="293"/>
      <c r="AS42" s="293"/>
      <c r="AT42" s="293"/>
      <c r="AU42" s="293"/>
      <c r="AV42" s="293"/>
      <c r="AW42" s="293"/>
      <c r="AX42" s="293"/>
      <c r="AY42" s="293"/>
      <c r="AZ42" s="293"/>
      <c r="BA42" s="293"/>
      <c r="BB42" s="293"/>
      <c r="BC42" s="293"/>
      <c r="BD42" s="293"/>
      <c r="BE42" s="293"/>
      <c r="BF42" s="293"/>
      <c r="BG42" s="293"/>
      <c r="BH42" s="293"/>
    </row>
    <row r="43" spans="1:60" ht="15" hidden="1">
      <c r="A43" s="294" t="s">
        <v>142</v>
      </c>
      <c r="B43" s="294" t="s">
        <v>143</v>
      </c>
      <c r="C43" s="294" t="s">
        <v>1197</v>
      </c>
      <c r="D43" s="294" t="s">
        <v>1198</v>
      </c>
      <c r="E43" s="294"/>
      <c r="F43" s="294"/>
      <c r="G43" s="294"/>
      <c r="H43" s="294"/>
      <c r="I43" s="294"/>
      <c r="J43" s="294"/>
      <c r="K43" s="294"/>
      <c r="L43" s="294"/>
      <c r="M43" s="294"/>
      <c r="N43" s="294"/>
      <c r="O43" s="293"/>
      <c r="P43" s="293"/>
      <c r="Q43" s="293"/>
      <c r="R43" s="293"/>
      <c r="S43" s="293"/>
      <c r="T43" s="293"/>
      <c r="U43" s="293"/>
      <c r="V43" s="293"/>
      <c r="W43" s="293"/>
      <c r="X43" s="293"/>
      <c r="Y43" s="293"/>
      <c r="Z43" s="293">
        <v>5798016000</v>
      </c>
      <c r="AA43" s="293">
        <v>8359970000</v>
      </c>
      <c r="AB43" s="293">
        <v>9611696000</v>
      </c>
      <c r="AC43" s="293">
        <v>12088825000</v>
      </c>
      <c r="AD43" s="293">
        <v>16699019000</v>
      </c>
      <c r="AE43" s="293">
        <v>23719324000</v>
      </c>
      <c r="AF43" s="293">
        <v>35339512000</v>
      </c>
      <c r="AG43" s="293">
        <v>42438956000</v>
      </c>
      <c r="AH43" s="293">
        <v>44932462000</v>
      </c>
      <c r="AI43" s="293">
        <v>55301411000</v>
      </c>
      <c r="AJ43" s="293">
        <v>60259176000</v>
      </c>
      <c r="AK43" s="293">
        <v>72427953000</v>
      </c>
      <c r="AL43" s="293">
        <v>85927702000</v>
      </c>
      <c r="AM43" s="293">
        <v>100456856000</v>
      </c>
      <c r="AN43" s="293">
        <v>118089788000</v>
      </c>
      <c r="AO43" s="293">
        <v>128817086000</v>
      </c>
      <c r="AP43" s="293">
        <v>146696958000</v>
      </c>
      <c r="AQ43" s="293">
        <v>144006763000</v>
      </c>
      <c r="AR43" s="293">
        <v>148585022000</v>
      </c>
      <c r="AS43" s="293">
        <v>145666447000</v>
      </c>
      <c r="AT43" s="293">
        <v>184075276000</v>
      </c>
      <c r="AU43" s="293">
        <v>185214337000</v>
      </c>
      <c r="AV43" s="293">
        <v>206555683000</v>
      </c>
      <c r="AW43" s="293">
        <v>245763235000</v>
      </c>
      <c r="AX43" s="293">
        <v>283309820000</v>
      </c>
      <c r="AY43" s="293">
        <v>323134636000</v>
      </c>
      <c r="AZ43" s="293">
        <v>373457376000</v>
      </c>
      <c r="BA43" s="293">
        <v>380164840000</v>
      </c>
      <c r="BB43" s="293">
        <v>447662212000</v>
      </c>
      <c r="BC43" s="293">
        <v>734465434000</v>
      </c>
      <c r="BD43" s="293">
        <v>1044355045000</v>
      </c>
      <c r="BE43" s="293">
        <v>1138247396000</v>
      </c>
      <c r="BF43" s="293">
        <v>1471617817000</v>
      </c>
      <c r="BG43" s="293">
        <v>1770542954000</v>
      </c>
      <c r="BH43" s="293">
        <v>1418291086000</v>
      </c>
    </row>
    <row r="44" spans="1:60" ht="15" hidden="1">
      <c r="A44" s="294" t="s">
        <v>144</v>
      </c>
      <c r="B44" s="294" t="s">
        <v>145</v>
      </c>
      <c r="C44" s="294" t="s">
        <v>1197</v>
      </c>
      <c r="D44" s="294" t="s">
        <v>1198</v>
      </c>
      <c r="E44" s="294"/>
      <c r="F44" s="294"/>
      <c r="G44" s="294"/>
      <c r="H44" s="294"/>
      <c r="I44" s="294"/>
      <c r="J44" s="294"/>
      <c r="K44" s="294"/>
      <c r="L44" s="294"/>
      <c r="M44" s="294"/>
      <c r="N44" s="294"/>
      <c r="O44" s="293">
        <v>373533000</v>
      </c>
      <c r="P44" s="293">
        <v>514359000</v>
      </c>
      <c r="Q44" s="293">
        <v>579842000</v>
      </c>
      <c r="R44" s="293">
        <v>863196000</v>
      </c>
      <c r="S44" s="293">
        <v>1066224000</v>
      </c>
      <c r="T44" s="293">
        <v>1464556000</v>
      </c>
      <c r="U44" s="293">
        <v>1827780000</v>
      </c>
      <c r="V44" s="293">
        <v>2572850000</v>
      </c>
      <c r="W44" s="293">
        <v>3835978000</v>
      </c>
      <c r="X44" s="293">
        <v>4772168000</v>
      </c>
      <c r="Y44" s="293">
        <v>7462432000</v>
      </c>
      <c r="Z44" s="293">
        <v>8140841000</v>
      </c>
      <c r="AA44" s="293">
        <v>8961396000</v>
      </c>
      <c r="AB44" s="293">
        <v>8858430000</v>
      </c>
      <c r="AC44" s="293">
        <v>8545886000</v>
      </c>
      <c r="AD44" s="293">
        <v>9658940000</v>
      </c>
      <c r="AE44" s="293">
        <v>11449806000</v>
      </c>
      <c r="AF44" s="293">
        <v>13577092000</v>
      </c>
      <c r="AG44" s="293">
        <v>13342271000</v>
      </c>
      <c r="AH44" s="293">
        <v>14820646000</v>
      </c>
      <c r="AI44" s="293">
        <v>17251134000</v>
      </c>
      <c r="AJ44" s="293">
        <v>18174033000</v>
      </c>
      <c r="AK44" s="293">
        <v>18546515000</v>
      </c>
      <c r="AL44" s="293">
        <v>19070885000</v>
      </c>
      <c r="AM44" s="293">
        <v>17395165000</v>
      </c>
      <c r="AN44" s="293">
        <v>18898423000</v>
      </c>
      <c r="AO44" s="293">
        <v>19523631000</v>
      </c>
      <c r="AP44" s="293">
        <v>15608684000</v>
      </c>
      <c r="AQ44" s="293">
        <v>14851812000</v>
      </c>
      <c r="AR44" s="293">
        <v>13221902000</v>
      </c>
      <c r="AS44" s="293">
        <v>12059902000</v>
      </c>
      <c r="AT44" s="293">
        <v>11619286000</v>
      </c>
      <c r="AU44" s="293">
        <v>11705611000</v>
      </c>
      <c r="AV44" s="293">
        <v>11674624000</v>
      </c>
      <c r="AW44" s="293">
        <v>13171412000</v>
      </c>
      <c r="AX44" s="293">
        <v>12002387000</v>
      </c>
      <c r="AY44" s="293">
        <v>13634599000</v>
      </c>
      <c r="AZ44" s="293">
        <v>14375352000</v>
      </c>
      <c r="BA44" s="293">
        <v>12956740000</v>
      </c>
      <c r="BB44" s="293">
        <v>14885354000</v>
      </c>
      <c r="BC44" s="293">
        <v>11692615000</v>
      </c>
      <c r="BD44" s="293">
        <v>12779672000</v>
      </c>
      <c r="BE44" s="293">
        <v>9502167000</v>
      </c>
      <c r="BF44" s="293">
        <v>9725644000</v>
      </c>
      <c r="BG44" s="293">
        <v>9607571000</v>
      </c>
      <c r="BH44" s="293">
        <v>10028149000</v>
      </c>
    </row>
    <row r="45" spans="1:60" ht="15" hidden="1">
      <c r="A45" s="294" t="s">
        <v>146</v>
      </c>
      <c r="B45" s="294" t="s">
        <v>147</v>
      </c>
      <c r="C45" s="294" t="s">
        <v>1197</v>
      </c>
      <c r="D45" s="294" t="s">
        <v>1198</v>
      </c>
      <c r="E45" s="294"/>
      <c r="F45" s="294"/>
      <c r="G45" s="294"/>
      <c r="H45" s="294"/>
      <c r="I45" s="294"/>
      <c r="J45" s="294"/>
      <c r="K45" s="294"/>
      <c r="L45" s="294"/>
      <c r="M45" s="294"/>
      <c r="N45" s="294"/>
      <c r="O45" s="293">
        <v>145920000</v>
      </c>
      <c r="P45" s="293">
        <v>180104000</v>
      </c>
      <c r="Q45" s="293">
        <v>221564000</v>
      </c>
      <c r="R45" s="293">
        <v>265900000</v>
      </c>
      <c r="S45" s="293">
        <v>323576000</v>
      </c>
      <c r="T45" s="293">
        <v>441410000</v>
      </c>
      <c r="U45" s="293">
        <v>610921000</v>
      </c>
      <c r="V45" s="293">
        <v>1112891000</v>
      </c>
      <c r="W45" s="293">
        <v>1529109000</v>
      </c>
      <c r="X45" s="293">
        <v>2172014000</v>
      </c>
      <c r="Y45" s="293">
        <v>2572796000</v>
      </c>
      <c r="Z45" s="293">
        <v>2646361000</v>
      </c>
      <c r="AA45" s="293">
        <v>2802940000</v>
      </c>
      <c r="AB45" s="293">
        <v>2895591000</v>
      </c>
      <c r="AC45" s="293">
        <v>2895909000</v>
      </c>
      <c r="AD45" s="293">
        <v>3161494000</v>
      </c>
      <c r="AE45" s="293">
        <v>4137222000</v>
      </c>
      <c r="AF45" s="293">
        <v>4588507000</v>
      </c>
      <c r="AG45" s="293">
        <v>4812727000</v>
      </c>
      <c r="AH45" s="293">
        <v>5364591000</v>
      </c>
      <c r="AI45" s="293">
        <v>6562509000</v>
      </c>
      <c r="AJ45" s="293">
        <v>6767222000</v>
      </c>
      <c r="AK45" s="293">
        <v>7514927000</v>
      </c>
      <c r="AL45" s="293">
        <v>7745306000</v>
      </c>
      <c r="AM45" s="293">
        <v>9358521000</v>
      </c>
      <c r="AN45" s="293">
        <v>10953417000</v>
      </c>
      <c r="AO45" s="293">
        <v>11074514000</v>
      </c>
      <c r="AP45" s="293">
        <v>10751467000</v>
      </c>
      <c r="AQ45" s="293">
        <v>11317974000</v>
      </c>
      <c r="AR45" s="293">
        <v>10765386000</v>
      </c>
      <c r="AS45" s="293">
        <v>10561273000</v>
      </c>
      <c r="AT45" s="293">
        <v>9748845000</v>
      </c>
      <c r="AU45" s="293">
        <v>10285903000</v>
      </c>
      <c r="AV45" s="293">
        <v>11408146000</v>
      </c>
      <c r="AW45" s="293">
        <v>10855778000</v>
      </c>
      <c r="AX45" s="293">
        <v>7700087000</v>
      </c>
      <c r="AY45" s="293">
        <v>3418552000</v>
      </c>
      <c r="AZ45" s="293">
        <v>3088243000</v>
      </c>
      <c r="BA45" s="293">
        <v>2838406000</v>
      </c>
      <c r="BB45" s="293">
        <v>3240267000</v>
      </c>
      <c r="BC45" s="293">
        <v>3190956000</v>
      </c>
      <c r="BD45" s="293">
        <v>3094900000</v>
      </c>
      <c r="BE45" s="293">
        <v>3739420000</v>
      </c>
      <c r="BF45" s="293">
        <v>4915401000</v>
      </c>
      <c r="BG45" s="293">
        <v>5162263000</v>
      </c>
      <c r="BH45" s="293">
        <v>6557798000</v>
      </c>
    </row>
    <row r="46" spans="1:60" ht="15" hidden="1">
      <c r="A46" s="294" t="s">
        <v>148</v>
      </c>
      <c r="B46" s="294" t="s">
        <v>149</v>
      </c>
      <c r="C46" s="294" t="s">
        <v>1197</v>
      </c>
      <c r="D46" s="294" t="s">
        <v>1198</v>
      </c>
      <c r="E46" s="294"/>
      <c r="F46" s="294"/>
      <c r="G46" s="294"/>
      <c r="H46" s="294"/>
      <c r="I46" s="294"/>
      <c r="J46" s="294"/>
      <c r="K46" s="294"/>
      <c r="L46" s="294"/>
      <c r="M46" s="294"/>
      <c r="N46" s="294"/>
      <c r="O46" s="293">
        <v>345218000</v>
      </c>
      <c r="P46" s="293">
        <v>410052000</v>
      </c>
      <c r="Q46" s="293">
        <v>676590000</v>
      </c>
      <c r="R46" s="293">
        <v>1046503000</v>
      </c>
      <c r="S46" s="293">
        <v>1538496000</v>
      </c>
      <c r="T46" s="293">
        <v>2038616000</v>
      </c>
      <c r="U46" s="293">
        <v>2918442000</v>
      </c>
      <c r="V46" s="293">
        <v>3661972000</v>
      </c>
      <c r="W46" s="293">
        <v>4491698000</v>
      </c>
      <c r="X46" s="293">
        <v>4527131000</v>
      </c>
      <c r="Y46" s="293">
        <v>4770690000</v>
      </c>
      <c r="Z46" s="293">
        <v>5090777000</v>
      </c>
      <c r="AA46" s="293">
        <v>5078793000</v>
      </c>
      <c r="AB46" s="293">
        <v>5335732000</v>
      </c>
      <c r="AC46" s="293">
        <v>5289769000</v>
      </c>
      <c r="AD46" s="293">
        <v>6171264000</v>
      </c>
      <c r="AE46" s="293">
        <v>7190747000</v>
      </c>
      <c r="AF46" s="293">
        <v>8757682000</v>
      </c>
      <c r="AG46" s="293">
        <v>8562157000</v>
      </c>
      <c r="AH46" s="293">
        <v>9251497000</v>
      </c>
      <c r="AI46" s="293">
        <v>10258588000</v>
      </c>
      <c r="AJ46" s="293">
        <v>10840413000</v>
      </c>
      <c r="AK46" s="293">
        <v>11004125000</v>
      </c>
      <c r="AL46" s="293">
        <v>11273324000</v>
      </c>
      <c r="AM46" s="293">
        <v>12321601000</v>
      </c>
      <c r="AN46" s="293">
        <v>13239366000</v>
      </c>
      <c r="AO46" s="293">
        <v>12830258000</v>
      </c>
      <c r="AP46" s="293">
        <v>12337528000</v>
      </c>
      <c r="AQ46" s="293">
        <v>13202856000</v>
      </c>
      <c r="AR46" s="293">
        <v>12166588000</v>
      </c>
      <c r="AS46" s="293">
        <v>11815383000</v>
      </c>
      <c r="AT46" s="293">
        <v>11623275000</v>
      </c>
      <c r="AU46" s="293">
        <v>10062785000</v>
      </c>
      <c r="AV46" s="293">
        <v>11444750000</v>
      </c>
      <c r="AW46" s="293">
        <v>11535208000</v>
      </c>
      <c r="AX46" s="293">
        <v>10694719000</v>
      </c>
      <c r="AY46" s="293">
        <v>11336903000</v>
      </c>
      <c r="AZ46" s="293">
        <v>12469708000</v>
      </c>
      <c r="BA46" s="293">
        <v>12306290000</v>
      </c>
      <c r="BB46" s="293">
        <v>13102291000</v>
      </c>
      <c r="BC46" s="293">
        <v>6145384000</v>
      </c>
      <c r="BD46" s="293">
        <v>5507620000</v>
      </c>
      <c r="BE46" s="293">
        <v>5623972000</v>
      </c>
      <c r="BF46" s="293">
        <v>6177066000</v>
      </c>
      <c r="BG46" s="293">
        <v>5522884000</v>
      </c>
      <c r="BH46" s="293">
        <v>5435280000</v>
      </c>
    </row>
    <row r="47" spans="1:60" ht="15" hidden="1">
      <c r="A47" s="294" t="s">
        <v>150</v>
      </c>
      <c r="B47" s="294" t="s">
        <v>151</v>
      </c>
      <c r="C47" s="294" t="s">
        <v>1197</v>
      </c>
      <c r="D47" s="294" t="s">
        <v>1198</v>
      </c>
      <c r="E47" s="294"/>
      <c r="F47" s="294"/>
      <c r="G47" s="294"/>
      <c r="H47" s="294"/>
      <c r="I47" s="294"/>
      <c r="J47" s="294"/>
      <c r="K47" s="294"/>
      <c r="L47" s="294"/>
      <c r="M47" s="294"/>
      <c r="N47" s="294"/>
      <c r="O47" s="293">
        <v>118820000</v>
      </c>
      <c r="P47" s="293">
        <v>139976000</v>
      </c>
      <c r="Q47" s="293">
        <v>158184000</v>
      </c>
      <c r="R47" s="293">
        <v>189110000</v>
      </c>
      <c r="S47" s="293">
        <v>260489000</v>
      </c>
      <c r="T47" s="293">
        <v>357186000</v>
      </c>
      <c r="U47" s="293">
        <v>381344000</v>
      </c>
      <c r="V47" s="293">
        <v>578774000</v>
      </c>
      <c r="W47" s="293">
        <v>782936000</v>
      </c>
      <c r="X47" s="293">
        <v>1056886000</v>
      </c>
      <c r="Y47" s="293">
        <v>1527072000</v>
      </c>
      <c r="Z47" s="293">
        <v>1493610000</v>
      </c>
      <c r="AA47" s="293">
        <v>1959129000</v>
      </c>
      <c r="AB47" s="293">
        <v>2024889000</v>
      </c>
      <c r="AC47" s="293">
        <v>2062649000</v>
      </c>
      <c r="AD47" s="293">
        <v>3041332000</v>
      </c>
      <c r="AE47" s="293">
        <v>3504477000</v>
      </c>
      <c r="AF47" s="293">
        <v>4282642000</v>
      </c>
      <c r="AG47" s="293">
        <v>4050959000</v>
      </c>
      <c r="AH47" s="293">
        <v>4230147000</v>
      </c>
      <c r="AI47" s="293">
        <v>4916028000</v>
      </c>
      <c r="AJ47" s="293">
        <v>4786605000</v>
      </c>
      <c r="AK47" s="293">
        <v>4725654000</v>
      </c>
      <c r="AL47" s="293">
        <v>5092936000</v>
      </c>
      <c r="AM47" s="293">
        <v>5414062000</v>
      </c>
      <c r="AN47" s="293">
        <v>6009995000</v>
      </c>
      <c r="AO47" s="293">
        <v>5220899000</v>
      </c>
      <c r="AP47" s="293">
        <v>5032525000</v>
      </c>
      <c r="AQ47" s="293">
        <v>5100296000</v>
      </c>
      <c r="AR47" s="293">
        <v>5028225000</v>
      </c>
      <c r="AS47" s="293">
        <v>4675947000</v>
      </c>
      <c r="AT47" s="293">
        <v>4820672000</v>
      </c>
      <c r="AU47" s="293">
        <v>5012252000</v>
      </c>
      <c r="AV47" s="293">
        <v>5537625000</v>
      </c>
      <c r="AW47" s="293">
        <v>6834193000</v>
      </c>
      <c r="AX47" s="293">
        <v>6293457000</v>
      </c>
      <c r="AY47" s="293">
        <v>6679737000</v>
      </c>
      <c r="AZ47" s="293">
        <v>5276359000</v>
      </c>
      <c r="BA47" s="293">
        <v>5391060000</v>
      </c>
      <c r="BB47" s="293">
        <v>5032930000</v>
      </c>
      <c r="BC47" s="293">
        <v>2410094000</v>
      </c>
      <c r="BD47" s="293">
        <v>2632243000</v>
      </c>
      <c r="BE47" s="293">
        <v>2837320000</v>
      </c>
      <c r="BF47" s="293">
        <v>3449438000</v>
      </c>
      <c r="BG47" s="293">
        <v>3903050000</v>
      </c>
      <c r="BH47" s="293">
        <v>4203901000</v>
      </c>
    </row>
    <row r="48" spans="1:60" ht="15" hidden="1">
      <c r="A48" s="294" t="s">
        <v>152</v>
      </c>
      <c r="B48" s="294" t="s">
        <v>153</v>
      </c>
      <c r="C48" s="294" t="s">
        <v>1197</v>
      </c>
      <c r="D48" s="294" t="s">
        <v>1198</v>
      </c>
      <c r="E48" s="294"/>
      <c r="F48" s="294"/>
      <c r="G48" s="294"/>
      <c r="H48" s="294"/>
      <c r="I48" s="294"/>
      <c r="J48" s="294"/>
      <c r="K48" s="294"/>
      <c r="L48" s="294"/>
      <c r="M48" s="294"/>
      <c r="N48" s="294"/>
      <c r="O48" s="293">
        <v>2337074000</v>
      </c>
      <c r="P48" s="293">
        <v>2635938000</v>
      </c>
      <c r="Q48" s="293">
        <v>2964724000</v>
      </c>
      <c r="R48" s="293">
        <v>3326835000</v>
      </c>
      <c r="S48" s="293">
        <v>3515016000</v>
      </c>
      <c r="T48" s="293">
        <v>3934673000</v>
      </c>
      <c r="U48" s="293">
        <v>4123792000</v>
      </c>
      <c r="V48" s="293">
        <v>5232471000</v>
      </c>
      <c r="W48" s="293">
        <v>5286645000</v>
      </c>
      <c r="X48" s="293">
        <v>6056967000</v>
      </c>
      <c r="Y48" s="293">
        <v>7135606000</v>
      </c>
      <c r="Z48" s="293">
        <v>8925378000</v>
      </c>
      <c r="AA48" s="293">
        <v>10519982000</v>
      </c>
      <c r="AB48" s="293">
        <v>11639495000</v>
      </c>
      <c r="AC48" s="293">
        <v>12274127000</v>
      </c>
      <c r="AD48" s="293">
        <v>14474612000</v>
      </c>
      <c r="AE48" s="293">
        <v>15583215000</v>
      </c>
      <c r="AF48" s="293">
        <v>17237209000</v>
      </c>
      <c r="AG48" s="293">
        <v>17214281000</v>
      </c>
      <c r="AH48" s="293">
        <v>17075302000</v>
      </c>
      <c r="AI48" s="293">
        <v>17404181000</v>
      </c>
      <c r="AJ48" s="293">
        <v>17371252000</v>
      </c>
      <c r="AK48" s="293">
        <v>17451116000</v>
      </c>
      <c r="AL48" s="293">
        <v>19107295000</v>
      </c>
      <c r="AM48" s="293">
        <v>22097956000</v>
      </c>
      <c r="AN48" s="293">
        <v>25203862000</v>
      </c>
      <c r="AO48" s="293">
        <v>29057066000</v>
      </c>
      <c r="AP48" s="293">
        <v>32139648000</v>
      </c>
      <c r="AQ48" s="293">
        <v>33283764000</v>
      </c>
      <c r="AR48" s="293">
        <v>34775688000</v>
      </c>
      <c r="AS48" s="293">
        <v>34272265000</v>
      </c>
      <c r="AT48" s="293">
        <v>36568828000</v>
      </c>
      <c r="AU48" s="293">
        <v>33534031000</v>
      </c>
      <c r="AV48" s="293">
        <v>37273762000</v>
      </c>
      <c r="AW48" s="293">
        <v>38190545000</v>
      </c>
      <c r="AX48" s="293">
        <v>37465247000</v>
      </c>
      <c r="AY48" s="293">
        <v>38310599000</v>
      </c>
      <c r="AZ48" s="293">
        <v>43964490000</v>
      </c>
      <c r="BA48" s="293">
        <v>46688341000</v>
      </c>
      <c r="BB48" s="293">
        <v>53330961000</v>
      </c>
      <c r="BC48" s="293">
        <v>64096821000</v>
      </c>
      <c r="BD48" s="293">
        <v>73813023000</v>
      </c>
      <c r="BE48" s="293">
        <v>76781503000</v>
      </c>
      <c r="BF48" s="293">
        <v>89720470000</v>
      </c>
      <c r="BG48" s="293">
        <v>101375795000</v>
      </c>
      <c r="BH48" s="293">
        <v>111049740000</v>
      </c>
    </row>
    <row r="49" spans="1:60" ht="15" hidden="1">
      <c r="A49" s="294" t="s">
        <v>154</v>
      </c>
      <c r="B49" s="294" t="s">
        <v>155</v>
      </c>
      <c r="C49" s="294" t="s">
        <v>1197</v>
      </c>
      <c r="D49" s="294" t="s">
        <v>1198</v>
      </c>
      <c r="E49" s="294"/>
      <c r="F49" s="294"/>
      <c r="G49" s="294"/>
      <c r="H49" s="294"/>
      <c r="I49" s="294"/>
      <c r="J49" s="294"/>
      <c r="K49" s="294"/>
      <c r="L49" s="294"/>
      <c r="M49" s="294"/>
      <c r="N49" s="294"/>
      <c r="O49" s="293">
        <v>1172000</v>
      </c>
      <c r="P49" s="293">
        <v>1238000</v>
      </c>
      <c r="Q49" s="293">
        <v>1507000</v>
      </c>
      <c r="R49" s="293">
        <v>1693000</v>
      </c>
      <c r="S49" s="293">
        <v>4292000</v>
      </c>
      <c r="T49" s="293">
        <v>4722000</v>
      </c>
      <c r="U49" s="293">
        <v>18516000</v>
      </c>
      <c r="V49" s="293">
        <v>24523000</v>
      </c>
      <c r="W49" s="293">
        <v>29351000</v>
      </c>
      <c r="X49" s="293">
        <v>40110000</v>
      </c>
      <c r="Y49" s="293">
        <v>43977000</v>
      </c>
      <c r="Z49" s="293">
        <v>54853000</v>
      </c>
      <c r="AA49" s="293">
        <v>68942000</v>
      </c>
      <c r="AB49" s="293">
        <v>85801000</v>
      </c>
      <c r="AC49" s="293">
        <v>104791000</v>
      </c>
      <c r="AD49" s="293">
        <v>134215000</v>
      </c>
      <c r="AE49" s="293">
        <v>166564000</v>
      </c>
      <c r="AF49" s="293">
        <v>203347000</v>
      </c>
      <c r="AG49" s="293">
        <v>199821000</v>
      </c>
      <c r="AH49" s="293">
        <v>174681000</v>
      </c>
      <c r="AI49" s="293">
        <v>184829000</v>
      </c>
      <c r="AJ49" s="293">
        <v>179474000</v>
      </c>
      <c r="AK49" s="293">
        <v>187895000</v>
      </c>
      <c r="AL49" s="293">
        <v>187450000</v>
      </c>
      <c r="AM49" s="293">
        <v>199633000</v>
      </c>
      <c r="AN49" s="293">
        <v>211444000</v>
      </c>
      <c r="AO49" s="293">
        <v>223339000</v>
      </c>
      <c r="AP49" s="293">
        <v>224515000</v>
      </c>
      <c r="AQ49" s="293">
        <v>232229000</v>
      </c>
      <c r="AR49" s="293">
        <v>233861000</v>
      </c>
      <c r="AS49" s="293">
        <v>234497000</v>
      </c>
      <c r="AT49" s="293">
        <v>244900000</v>
      </c>
      <c r="AU49" s="293">
        <v>272866000</v>
      </c>
      <c r="AV49" s="293">
        <v>291527000</v>
      </c>
      <c r="AW49" s="293">
        <v>305882000</v>
      </c>
      <c r="AX49" s="293">
        <v>290052000</v>
      </c>
      <c r="AY49" s="293">
        <v>294926000</v>
      </c>
      <c r="AZ49" s="293">
        <v>289247000</v>
      </c>
      <c r="BA49" s="293">
        <v>277768000</v>
      </c>
      <c r="BB49" s="293">
        <v>288365000</v>
      </c>
      <c r="BC49" s="293">
        <v>280577000</v>
      </c>
      <c r="BD49" s="293">
        <v>277941000</v>
      </c>
      <c r="BE49" s="293">
        <v>255676000</v>
      </c>
      <c r="BF49" s="293">
        <v>151057000</v>
      </c>
      <c r="BG49" s="293">
        <v>145043000</v>
      </c>
      <c r="BH49" s="293">
        <v>133447000</v>
      </c>
    </row>
    <row r="50" spans="1:60" ht="15" hidden="1">
      <c r="A50" s="294" t="s">
        <v>156</v>
      </c>
      <c r="B50" s="294" t="s">
        <v>157</v>
      </c>
      <c r="C50" s="294" t="s">
        <v>1197</v>
      </c>
      <c r="D50" s="294" t="s">
        <v>1198</v>
      </c>
      <c r="E50" s="294"/>
      <c r="F50" s="294"/>
      <c r="G50" s="294"/>
      <c r="H50" s="294"/>
      <c r="I50" s="294"/>
      <c r="J50" s="294"/>
      <c r="K50" s="294"/>
      <c r="L50" s="294"/>
      <c r="M50" s="294"/>
      <c r="N50" s="294"/>
      <c r="O50" s="293"/>
      <c r="P50" s="293"/>
      <c r="Q50" s="293"/>
      <c r="R50" s="293"/>
      <c r="S50" s="293"/>
      <c r="T50" s="293"/>
      <c r="U50" s="293"/>
      <c r="V50" s="293"/>
      <c r="W50" s="293"/>
      <c r="X50" s="293"/>
      <c r="Y50" s="293"/>
      <c r="Z50" s="293">
        <v>39377000</v>
      </c>
      <c r="AA50" s="293">
        <v>59015000</v>
      </c>
      <c r="AB50" s="293">
        <v>71696000</v>
      </c>
      <c r="AC50" s="293">
        <v>76251000</v>
      </c>
      <c r="AD50" s="293">
        <v>94919000</v>
      </c>
      <c r="AE50" s="293">
        <v>113301000</v>
      </c>
      <c r="AF50" s="293">
        <v>129538000</v>
      </c>
      <c r="AG50" s="293">
        <v>124349000</v>
      </c>
      <c r="AH50" s="293">
        <v>126041000</v>
      </c>
      <c r="AI50" s="293">
        <v>133760000</v>
      </c>
      <c r="AJ50" s="293">
        <v>134242000</v>
      </c>
      <c r="AK50" s="293">
        <v>141994000</v>
      </c>
      <c r="AL50" s="293">
        <v>147574000</v>
      </c>
      <c r="AM50" s="293">
        <v>175923000</v>
      </c>
      <c r="AN50" s="293">
        <v>214117000</v>
      </c>
      <c r="AO50" s="293">
        <v>202637000</v>
      </c>
      <c r="AP50" s="293">
        <v>206531000</v>
      </c>
      <c r="AQ50" s="293">
        <v>246755000</v>
      </c>
      <c r="AR50" s="293">
        <v>328534000</v>
      </c>
      <c r="AS50" s="293">
        <v>319703000</v>
      </c>
      <c r="AT50" s="293">
        <v>345641000</v>
      </c>
      <c r="AU50" s="293">
        <v>387897000</v>
      </c>
      <c r="AV50" s="293">
        <v>441401000</v>
      </c>
      <c r="AW50" s="293">
        <v>464180000</v>
      </c>
      <c r="AX50" s="293">
        <v>477480000</v>
      </c>
      <c r="AY50" s="293">
        <v>524177000</v>
      </c>
      <c r="AZ50" s="293">
        <v>580581000</v>
      </c>
      <c r="BA50" s="293">
        <v>626141000</v>
      </c>
      <c r="BB50" s="293">
        <v>726701000</v>
      </c>
      <c r="BC50" s="293">
        <v>892424000</v>
      </c>
      <c r="BD50" s="293">
        <v>1038634000</v>
      </c>
      <c r="BE50" s="293">
        <v>1244897000</v>
      </c>
      <c r="BF50" s="293">
        <v>1487954000</v>
      </c>
      <c r="BG50" s="293">
        <v>1541959000</v>
      </c>
      <c r="BH50" s="293">
        <v>1520142000</v>
      </c>
    </row>
    <row r="51" spans="1:60" ht="15" hidden="1">
      <c r="A51" s="294" t="s">
        <v>158</v>
      </c>
      <c r="B51" s="294" t="s">
        <v>159</v>
      </c>
      <c r="C51" s="294" t="s">
        <v>1197</v>
      </c>
      <c r="D51" s="294" t="s">
        <v>1198</v>
      </c>
      <c r="E51" s="294"/>
      <c r="F51" s="294"/>
      <c r="G51" s="294"/>
      <c r="H51" s="294"/>
      <c r="I51" s="294"/>
      <c r="J51" s="294"/>
      <c r="K51" s="294"/>
      <c r="L51" s="294"/>
      <c r="M51" s="294"/>
      <c r="N51" s="294"/>
      <c r="O51" s="293">
        <v>320105000</v>
      </c>
      <c r="P51" s="293">
        <v>365557000</v>
      </c>
      <c r="Q51" s="293">
        <v>437426000</v>
      </c>
      <c r="R51" s="293">
        <v>520729000</v>
      </c>
      <c r="S51" s="293">
        <v>654054000</v>
      </c>
      <c r="T51" s="293">
        <v>874276000</v>
      </c>
      <c r="U51" s="293">
        <v>1075347000</v>
      </c>
      <c r="V51" s="293">
        <v>1415430000</v>
      </c>
      <c r="W51" s="293">
        <v>1784970000</v>
      </c>
      <c r="X51" s="293">
        <v>2233305000</v>
      </c>
      <c r="Y51" s="293">
        <v>2863520000</v>
      </c>
      <c r="Z51" s="293">
        <v>3427582000</v>
      </c>
      <c r="AA51" s="293">
        <v>3766618000</v>
      </c>
      <c r="AB51" s="293">
        <v>4304508000</v>
      </c>
      <c r="AC51" s="293">
        <v>4110803000</v>
      </c>
      <c r="AD51" s="293">
        <v>4515707000</v>
      </c>
      <c r="AE51" s="293">
        <v>4689767000</v>
      </c>
      <c r="AF51" s="293">
        <v>4831925000</v>
      </c>
      <c r="AG51" s="293">
        <v>4632686000</v>
      </c>
      <c r="AH51" s="293">
        <v>4686478000</v>
      </c>
      <c r="AI51" s="293">
        <v>3845940000</v>
      </c>
      <c r="AJ51" s="293">
        <v>4106614000</v>
      </c>
      <c r="AK51" s="293">
        <v>4014348000</v>
      </c>
      <c r="AL51" s="293">
        <v>3937432000</v>
      </c>
      <c r="AM51" s="293">
        <v>3971799000</v>
      </c>
      <c r="AN51" s="293">
        <v>3857688000</v>
      </c>
      <c r="AO51" s="293">
        <v>3528328000</v>
      </c>
      <c r="AP51" s="293">
        <v>3505531000</v>
      </c>
      <c r="AQ51" s="293">
        <v>3961187000</v>
      </c>
      <c r="AR51" s="293">
        <v>4215089000</v>
      </c>
      <c r="AS51" s="293">
        <v>4692408000</v>
      </c>
      <c r="AT51" s="293">
        <v>4886536000</v>
      </c>
      <c r="AU51" s="293">
        <v>5070864000</v>
      </c>
      <c r="AV51" s="293">
        <v>5650889000</v>
      </c>
      <c r="AW51" s="293">
        <v>5710644000</v>
      </c>
      <c r="AX51" s="293">
        <v>6485431000</v>
      </c>
      <c r="AY51" s="293">
        <v>6993564000</v>
      </c>
      <c r="AZ51" s="293">
        <v>8410940000</v>
      </c>
      <c r="BA51" s="293">
        <v>8838789000</v>
      </c>
      <c r="BB51" s="293">
        <v>7760170000</v>
      </c>
      <c r="BC51" s="293">
        <v>8154409000</v>
      </c>
      <c r="BD51" s="293">
        <v>10271452000</v>
      </c>
      <c r="BE51" s="293">
        <v>14310369000</v>
      </c>
      <c r="BF51" s="293">
        <v>17134572000</v>
      </c>
      <c r="BG51" s="293">
        <v>19639741000</v>
      </c>
      <c r="BH51" s="293">
        <v>23667498000</v>
      </c>
    </row>
    <row r="52" spans="1:60" ht="15" hidden="1">
      <c r="A52" s="294" t="s">
        <v>160</v>
      </c>
      <c r="B52" s="294" t="s">
        <v>161</v>
      </c>
      <c r="C52" s="294" t="s">
        <v>1197</v>
      </c>
      <c r="D52" s="294" t="s">
        <v>1198</v>
      </c>
      <c r="E52" s="294"/>
      <c r="F52" s="294"/>
      <c r="G52" s="294"/>
      <c r="H52" s="294"/>
      <c r="I52" s="294"/>
      <c r="J52" s="294"/>
      <c r="K52" s="294"/>
      <c r="L52" s="294"/>
      <c r="M52" s="294"/>
      <c r="N52" s="294"/>
      <c r="O52" s="293"/>
      <c r="P52" s="293"/>
      <c r="Q52" s="293"/>
      <c r="R52" s="293"/>
      <c r="S52" s="293"/>
      <c r="T52" s="293"/>
      <c r="U52" s="293"/>
      <c r="V52" s="293"/>
      <c r="W52" s="293"/>
      <c r="X52" s="293"/>
      <c r="Y52" s="293"/>
      <c r="Z52" s="293"/>
      <c r="AA52" s="293"/>
      <c r="AB52" s="293"/>
      <c r="AC52" s="293"/>
      <c r="AD52" s="293"/>
      <c r="AE52" s="293"/>
      <c r="AF52" s="293"/>
      <c r="AG52" s="293"/>
      <c r="AH52" s="293"/>
      <c r="AI52" s="293"/>
      <c r="AJ52" s="293"/>
      <c r="AK52" s="293"/>
      <c r="AL52" s="293"/>
      <c r="AM52" s="293"/>
      <c r="AN52" s="293"/>
      <c r="AO52" s="293"/>
      <c r="AP52" s="293"/>
      <c r="AQ52" s="293"/>
      <c r="AR52" s="293"/>
      <c r="AS52" s="293"/>
      <c r="AT52" s="293"/>
      <c r="AU52" s="293"/>
      <c r="AV52" s="293"/>
      <c r="AW52" s="293"/>
      <c r="AX52" s="293"/>
      <c r="AY52" s="293"/>
      <c r="AZ52" s="293"/>
      <c r="BA52" s="293"/>
      <c r="BB52" s="293"/>
      <c r="BC52" s="293"/>
      <c r="BD52" s="293"/>
      <c r="BE52" s="293"/>
      <c r="BF52" s="293"/>
      <c r="BG52" s="293"/>
      <c r="BH52" s="293"/>
    </row>
    <row r="53" spans="1:60" ht="15" hidden="1">
      <c r="A53" s="294" t="s">
        <v>162</v>
      </c>
      <c r="B53" s="294" t="s">
        <v>163</v>
      </c>
      <c r="C53" s="294" t="s">
        <v>1197</v>
      </c>
      <c r="D53" s="294" t="s">
        <v>1198</v>
      </c>
      <c r="E53" s="294"/>
      <c r="F53" s="294"/>
      <c r="G53" s="294"/>
      <c r="H53" s="294"/>
      <c r="I53" s="294"/>
      <c r="J53" s="294"/>
      <c r="K53" s="294"/>
      <c r="L53" s="294"/>
      <c r="M53" s="294"/>
      <c r="N53" s="294"/>
      <c r="O53" s="293"/>
      <c r="P53" s="293"/>
      <c r="Q53" s="293"/>
      <c r="R53" s="293"/>
      <c r="S53" s="293"/>
      <c r="T53" s="293"/>
      <c r="U53" s="293"/>
      <c r="V53" s="293"/>
      <c r="W53" s="293"/>
      <c r="X53" s="293"/>
      <c r="Y53" s="293"/>
      <c r="Z53" s="293"/>
      <c r="AA53" s="293"/>
      <c r="AB53" s="293"/>
      <c r="AC53" s="293"/>
      <c r="AD53" s="293"/>
      <c r="AE53" s="293"/>
      <c r="AF53" s="293"/>
      <c r="AG53" s="293"/>
      <c r="AH53" s="293"/>
      <c r="AI53" s="293"/>
      <c r="AJ53" s="293"/>
      <c r="AK53" s="293"/>
      <c r="AL53" s="293"/>
      <c r="AM53" s="293"/>
      <c r="AN53" s="293"/>
      <c r="AO53" s="293"/>
      <c r="AP53" s="293"/>
      <c r="AQ53" s="293"/>
      <c r="AR53" s="293"/>
      <c r="AS53" s="293"/>
      <c r="AT53" s="293"/>
      <c r="AU53" s="293"/>
      <c r="AV53" s="293"/>
      <c r="AW53" s="293"/>
      <c r="AX53" s="293"/>
      <c r="AY53" s="293"/>
      <c r="AZ53" s="293"/>
      <c r="BA53" s="293"/>
      <c r="BB53" s="293"/>
      <c r="BC53" s="293"/>
      <c r="BD53" s="293"/>
      <c r="BE53" s="293"/>
      <c r="BF53" s="293"/>
      <c r="BG53" s="293"/>
      <c r="BH53" s="293"/>
    </row>
    <row r="54" spans="1:60" ht="15" hidden="1">
      <c r="A54" s="294" t="s">
        <v>164</v>
      </c>
      <c r="B54" s="294" t="s">
        <v>165</v>
      </c>
      <c r="C54" s="294" t="s">
        <v>1197</v>
      </c>
      <c r="D54" s="294" t="s">
        <v>1198</v>
      </c>
      <c r="E54" s="294"/>
      <c r="F54" s="294"/>
      <c r="G54" s="294"/>
      <c r="H54" s="294"/>
      <c r="I54" s="294"/>
      <c r="J54" s="294"/>
      <c r="K54" s="294"/>
      <c r="L54" s="294"/>
      <c r="M54" s="294"/>
      <c r="N54" s="294"/>
      <c r="O54" s="293"/>
      <c r="P54" s="293"/>
      <c r="Q54" s="293"/>
      <c r="R54" s="293"/>
      <c r="S54" s="293"/>
      <c r="T54" s="293"/>
      <c r="U54" s="293"/>
      <c r="V54" s="293"/>
      <c r="W54" s="293"/>
      <c r="X54" s="293"/>
      <c r="Y54" s="293"/>
      <c r="Z54" s="293"/>
      <c r="AA54" s="293"/>
      <c r="AB54" s="293"/>
      <c r="AC54" s="293"/>
      <c r="AD54" s="293"/>
      <c r="AE54" s="293"/>
      <c r="AF54" s="293"/>
      <c r="AG54" s="293"/>
      <c r="AH54" s="293"/>
      <c r="AI54" s="293"/>
      <c r="AJ54" s="293"/>
      <c r="AK54" s="293"/>
      <c r="AL54" s="293"/>
      <c r="AM54" s="293"/>
      <c r="AN54" s="293"/>
      <c r="AO54" s="293"/>
      <c r="AP54" s="293"/>
      <c r="AQ54" s="293"/>
      <c r="AR54" s="293"/>
      <c r="AS54" s="293"/>
      <c r="AT54" s="293"/>
      <c r="AU54" s="293"/>
      <c r="AV54" s="293"/>
      <c r="AW54" s="293"/>
      <c r="AX54" s="293"/>
      <c r="AY54" s="293"/>
      <c r="AZ54" s="293"/>
      <c r="BA54" s="293"/>
      <c r="BB54" s="293"/>
      <c r="BC54" s="293"/>
      <c r="BD54" s="293"/>
      <c r="BE54" s="293"/>
      <c r="BF54" s="293"/>
      <c r="BG54" s="293"/>
      <c r="BH54" s="293"/>
    </row>
    <row r="55" spans="1:60" ht="15" hidden="1">
      <c r="A55" s="294" t="s">
        <v>166</v>
      </c>
      <c r="B55" s="294" t="s">
        <v>167</v>
      </c>
      <c r="C55" s="294" t="s">
        <v>1197</v>
      </c>
      <c r="D55" s="294" t="s">
        <v>1198</v>
      </c>
      <c r="E55" s="294"/>
      <c r="F55" s="294"/>
      <c r="G55" s="294"/>
      <c r="H55" s="294"/>
      <c r="I55" s="294"/>
      <c r="J55" s="294"/>
      <c r="K55" s="294"/>
      <c r="L55" s="294"/>
      <c r="M55" s="294"/>
      <c r="N55" s="294"/>
      <c r="O55" s="293"/>
      <c r="P55" s="293"/>
      <c r="Q55" s="293"/>
      <c r="R55" s="293"/>
      <c r="S55" s="293"/>
      <c r="T55" s="293"/>
      <c r="U55" s="293"/>
      <c r="V55" s="293"/>
      <c r="W55" s="293"/>
      <c r="X55" s="293"/>
      <c r="Y55" s="293"/>
      <c r="Z55" s="293"/>
      <c r="AA55" s="293"/>
      <c r="AB55" s="293"/>
      <c r="AC55" s="293"/>
      <c r="AD55" s="293"/>
      <c r="AE55" s="293"/>
      <c r="AF55" s="293"/>
      <c r="AG55" s="293"/>
      <c r="AH55" s="293"/>
      <c r="AI55" s="293"/>
      <c r="AJ55" s="293"/>
      <c r="AK55" s="293"/>
      <c r="AL55" s="293"/>
      <c r="AM55" s="293"/>
      <c r="AN55" s="293"/>
      <c r="AO55" s="293"/>
      <c r="AP55" s="293"/>
      <c r="AQ55" s="293"/>
      <c r="AR55" s="293"/>
      <c r="AS55" s="293"/>
      <c r="AT55" s="293"/>
      <c r="AU55" s="293"/>
      <c r="AV55" s="293"/>
      <c r="AW55" s="293"/>
      <c r="AX55" s="293"/>
      <c r="AY55" s="293"/>
      <c r="AZ55" s="293"/>
      <c r="BA55" s="293"/>
      <c r="BB55" s="293"/>
      <c r="BC55" s="293"/>
      <c r="BD55" s="293"/>
      <c r="BE55" s="293"/>
      <c r="BF55" s="293"/>
      <c r="BG55" s="293"/>
      <c r="BH55" s="293"/>
    </row>
    <row r="56" spans="1:60" ht="15" hidden="1">
      <c r="A56" s="294" t="s">
        <v>168</v>
      </c>
      <c r="B56" s="294" t="s">
        <v>169</v>
      </c>
      <c r="C56" s="294" t="s">
        <v>1197</v>
      </c>
      <c r="D56" s="294" t="s">
        <v>1198</v>
      </c>
      <c r="E56" s="294"/>
      <c r="F56" s="294"/>
      <c r="G56" s="294"/>
      <c r="H56" s="294"/>
      <c r="I56" s="294"/>
      <c r="J56" s="294"/>
      <c r="K56" s="294"/>
      <c r="L56" s="294"/>
      <c r="M56" s="294"/>
      <c r="N56" s="294"/>
      <c r="O56" s="293"/>
      <c r="P56" s="293"/>
      <c r="Q56" s="293"/>
      <c r="R56" s="293"/>
      <c r="S56" s="293"/>
      <c r="T56" s="293"/>
      <c r="U56" s="293"/>
      <c r="V56" s="293"/>
      <c r="W56" s="293"/>
      <c r="X56" s="293"/>
      <c r="Y56" s="293"/>
      <c r="Z56" s="293"/>
      <c r="AA56" s="293"/>
      <c r="AB56" s="293"/>
      <c r="AC56" s="293"/>
      <c r="AD56" s="293"/>
      <c r="AE56" s="293"/>
      <c r="AF56" s="293"/>
      <c r="AG56" s="293"/>
      <c r="AH56" s="293"/>
      <c r="AI56" s="293"/>
      <c r="AJ56" s="293"/>
      <c r="AK56" s="293"/>
      <c r="AL56" s="293"/>
      <c r="AM56" s="293"/>
      <c r="AN56" s="293"/>
      <c r="AO56" s="293"/>
      <c r="AP56" s="293"/>
      <c r="AQ56" s="293"/>
      <c r="AR56" s="293"/>
      <c r="AS56" s="293"/>
      <c r="AT56" s="293"/>
      <c r="AU56" s="293"/>
      <c r="AV56" s="293"/>
      <c r="AW56" s="293"/>
      <c r="AX56" s="293"/>
      <c r="AY56" s="293"/>
      <c r="AZ56" s="293"/>
      <c r="BA56" s="293"/>
      <c r="BB56" s="293"/>
      <c r="BC56" s="293"/>
      <c r="BD56" s="293"/>
      <c r="BE56" s="293"/>
      <c r="BF56" s="293"/>
      <c r="BG56" s="293"/>
      <c r="BH56" s="293"/>
    </row>
    <row r="57" spans="1:60" ht="15" hidden="1">
      <c r="A57" s="294" t="s">
        <v>170</v>
      </c>
      <c r="B57" s="294" t="s">
        <v>171</v>
      </c>
      <c r="C57" s="294" t="s">
        <v>1197</v>
      </c>
      <c r="D57" s="294" t="s">
        <v>1198</v>
      </c>
      <c r="E57" s="294"/>
      <c r="F57" s="294"/>
      <c r="G57" s="294"/>
      <c r="H57" s="294"/>
      <c r="I57" s="294"/>
      <c r="J57" s="294"/>
      <c r="K57" s="294"/>
      <c r="L57" s="294"/>
      <c r="M57" s="294"/>
      <c r="N57" s="294"/>
      <c r="O57" s="293"/>
      <c r="P57" s="293"/>
      <c r="Q57" s="293"/>
      <c r="R57" s="293"/>
      <c r="S57" s="293"/>
      <c r="T57" s="293"/>
      <c r="U57" s="293"/>
      <c r="V57" s="293"/>
      <c r="W57" s="293"/>
      <c r="X57" s="293"/>
      <c r="Y57" s="293"/>
      <c r="Z57" s="293"/>
      <c r="AA57" s="293"/>
      <c r="AB57" s="293"/>
      <c r="AC57" s="293"/>
      <c r="AD57" s="293"/>
      <c r="AE57" s="293"/>
      <c r="AF57" s="293"/>
      <c r="AG57" s="293"/>
      <c r="AH57" s="293"/>
      <c r="AI57" s="293"/>
      <c r="AJ57" s="293"/>
      <c r="AK57" s="293"/>
      <c r="AL57" s="293"/>
      <c r="AM57" s="293"/>
      <c r="AN57" s="293"/>
      <c r="AO57" s="293"/>
      <c r="AP57" s="293"/>
      <c r="AQ57" s="293"/>
      <c r="AR57" s="293"/>
      <c r="AS57" s="293"/>
      <c r="AT57" s="293"/>
      <c r="AU57" s="293"/>
      <c r="AV57" s="293"/>
      <c r="AW57" s="293"/>
      <c r="AX57" s="293"/>
      <c r="AY57" s="293"/>
      <c r="AZ57" s="293"/>
      <c r="BA57" s="293"/>
      <c r="BB57" s="293"/>
      <c r="BC57" s="293"/>
      <c r="BD57" s="293"/>
      <c r="BE57" s="293"/>
      <c r="BF57" s="293"/>
      <c r="BG57" s="293"/>
      <c r="BH57" s="293"/>
    </row>
    <row r="58" spans="1:60" ht="15" hidden="1">
      <c r="A58" s="294" t="s">
        <v>172</v>
      </c>
      <c r="B58" s="294" t="s">
        <v>173</v>
      </c>
      <c r="C58" s="294" t="s">
        <v>1197</v>
      </c>
      <c r="D58" s="294" t="s">
        <v>1198</v>
      </c>
      <c r="E58" s="294"/>
      <c r="F58" s="294"/>
      <c r="G58" s="294"/>
      <c r="H58" s="294"/>
      <c r="I58" s="294"/>
      <c r="J58" s="294"/>
      <c r="K58" s="294"/>
      <c r="L58" s="294"/>
      <c r="M58" s="294"/>
      <c r="N58" s="294"/>
      <c r="O58" s="293"/>
      <c r="P58" s="293"/>
      <c r="Q58" s="293"/>
      <c r="R58" s="293"/>
      <c r="S58" s="293"/>
      <c r="T58" s="293"/>
      <c r="U58" s="293"/>
      <c r="V58" s="293"/>
      <c r="W58" s="293"/>
      <c r="X58" s="293"/>
      <c r="Y58" s="293"/>
      <c r="Z58" s="293"/>
      <c r="AA58" s="293"/>
      <c r="AB58" s="293"/>
      <c r="AC58" s="293"/>
      <c r="AD58" s="293"/>
      <c r="AE58" s="293"/>
      <c r="AF58" s="293"/>
      <c r="AG58" s="293"/>
      <c r="AH58" s="293"/>
      <c r="AI58" s="293"/>
      <c r="AJ58" s="293"/>
      <c r="AK58" s="293"/>
      <c r="AL58" s="293"/>
      <c r="AM58" s="293"/>
      <c r="AN58" s="293"/>
      <c r="AO58" s="293"/>
      <c r="AP58" s="293"/>
      <c r="AQ58" s="293"/>
      <c r="AR58" s="293"/>
      <c r="AS58" s="293"/>
      <c r="AT58" s="293"/>
      <c r="AU58" s="293"/>
      <c r="AV58" s="293"/>
      <c r="AW58" s="293"/>
      <c r="AX58" s="293"/>
      <c r="AY58" s="293"/>
      <c r="AZ58" s="293"/>
      <c r="BA58" s="293"/>
      <c r="BB58" s="293"/>
      <c r="BC58" s="293"/>
      <c r="BD58" s="293"/>
      <c r="BE58" s="293"/>
      <c r="BF58" s="293"/>
      <c r="BG58" s="293"/>
      <c r="BH58" s="293"/>
    </row>
    <row r="59" spans="1:60" ht="15" hidden="1">
      <c r="A59" s="294" t="s">
        <v>174</v>
      </c>
      <c r="B59" s="294" t="s">
        <v>175</v>
      </c>
      <c r="C59" s="294" t="s">
        <v>1197</v>
      </c>
      <c r="D59" s="294" t="s">
        <v>1198</v>
      </c>
      <c r="E59" s="294"/>
      <c r="F59" s="294"/>
      <c r="G59" s="294"/>
      <c r="H59" s="294"/>
      <c r="I59" s="294"/>
      <c r="J59" s="294"/>
      <c r="K59" s="294"/>
      <c r="L59" s="294"/>
      <c r="M59" s="294"/>
      <c r="N59" s="294"/>
      <c r="O59" s="293">
        <v>2595000</v>
      </c>
      <c r="P59" s="293">
        <v>2637000</v>
      </c>
      <c r="Q59" s="293">
        <v>5369000</v>
      </c>
      <c r="R59" s="293">
        <v>6286000</v>
      </c>
      <c r="S59" s="293">
        <v>8216000</v>
      </c>
      <c r="T59" s="293">
        <v>12234000</v>
      </c>
      <c r="U59" s="293">
        <v>17255000</v>
      </c>
      <c r="V59" s="293">
        <v>19237000</v>
      </c>
      <c r="W59" s="293">
        <v>21045000</v>
      </c>
      <c r="X59" s="293">
        <v>20524000</v>
      </c>
      <c r="Y59" s="293">
        <v>25820000</v>
      </c>
      <c r="Z59" s="293">
        <v>19836000</v>
      </c>
      <c r="AA59" s="293">
        <v>24411000</v>
      </c>
      <c r="AB59" s="293">
        <v>33566000</v>
      </c>
      <c r="AC59" s="293">
        <v>62017000</v>
      </c>
      <c r="AD59" s="293">
        <v>95976000</v>
      </c>
      <c r="AE59" s="293">
        <v>119265000</v>
      </c>
      <c r="AF59" s="293">
        <v>154397000</v>
      </c>
      <c r="AG59" s="293">
        <v>158288000</v>
      </c>
      <c r="AH59" s="293">
        <v>131250000</v>
      </c>
      <c r="AI59" s="293">
        <v>155289000</v>
      </c>
      <c r="AJ59" s="293">
        <v>204847000</v>
      </c>
      <c r="AK59" s="293">
        <v>219981000</v>
      </c>
      <c r="AL59" s="293">
        <v>232492000</v>
      </c>
      <c r="AM59" s="293">
        <v>257656000</v>
      </c>
      <c r="AN59" s="293">
        <v>272438000</v>
      </c>
      <c r="AO59" s="293">
        <v>287625000</v>
      </c>
      <c r="AP59" s="293">
        <v>262660000</v>
      </c>
      <c r="AQ59" s="293">
        <v>279005000</v>
      </c>
      <c r="AR59" s="293">
        <v>269330000</v>
      </c>
      <c r="AS59" s="293">
        <v>297695000</v>
      </c>
      <c r="AT59" s="293">
        <v>299614000</v>
      </c>
      <c r="AU59" s="293">
        <v>358434000</v>
      </c>
      <c r="AV59" s="293">
        <v>395028000</v>
      </c>
      <c r="AW59" s="293">
        <v>459647000</v>
      </c>
      <c r="AX59" s="293">
        <v>486492000</v>
      </c>
      <c r="AY59" s="293">
        <v>566133000</v>
      </c>
      <c r="AZ59" s="293">
        <v>812247000</v>
      </c>
      <c r="BA59" s="293">
        <v>846327000</v>
      </c>
      <c r="BB59" s="293">
        <v>897022000</v>
      </c>
      <c r="BC59" s="293">
        <v>778534000</v>
      </c>
      <c r="BD59" s="293">
        <v>779098000</v>
      </c>
      <c r="BE59" s="293">
        <v>811674000</v>
      </c>
      <c r="BF59" s="293">
        <v>828276000</v>
      </c>
      <c r="BG59" s="293">
        <v>949533000</v>
      </c>
      <c r="BH59" s="293">
        <v>1222169000</v>
      </c>
    </row>
    <row r="60" spans="1:60" ht="15" hidden="1">
      <c r="A60" s="294" t="s">
        <v>176</v>
      </c>
      <c r="B60" s="294" t="s">
        <v>177</v>
      </c>
      <c r="C60" s="294" t="s">
        <v>1197</v>
      </c>
      <c r="D60" s="294" t="s">
        <v>1198</v>
      </c>
      <c r="E60" s="294"/>
      <c r="F60" s="294"/>
      <c r="G60" s="294"/>
      <c r="H60" s="294"/>
      <c r="I60" s="294"/>
      <c r="J60" s="294"/>
      <c r="K60" s="294"/>
      <c r="L60" s="294"/>
      <c r="M60" s="294"/>
      <c r="N60" s="294"/>
      <c r="O60" s="293"/>
      <c r="P60" s="293"/>
      <c r="Q60" s="293"/>
      <c r="R60" s="293"/>
      <c r="S60" s="293"/>
      <c r="T60" s="293"/>
      <c r="U60" s="293"/>
      <c r="V60" s="293"/>
      <c r="W60" s="293"/>
      <c r="X60" s="293"/>
      <c r="Y60" s="293"/>
      <c r="Z60" s="293">
        <v>14434000</v>
      </c>
      <c r="AA60" s="293">
        <v>20520000</v>
      </c>
      <c r="AB60" s="293">
        <v>39154000</v>
      </c>
      <c r="AC60" s="293">
        <v>51479000</v>
      </c>
      <c r="AD60" s="293">
        <v>58688000</v>
      </c>
      <c r="AE60" s="293">
        <v>61404000</v>
      </c>
      <c r="AF60" s="293">
        <v>75386000</v>
      </c>
      <c r="AG60" s="293">
        <v>76654000</v>
      </c>
      <c r="AH60" s="293">
        <v>80619000</v>
      </c>
      <c r="AI60" s="293">
        <v>90753000</v>
      </c>
      <c r="AJ60" s="293">
        <v>98103000</v>
      </c>
      <c r="AK60" s="293">
        <v>97712000</v>
      </c>
      <c r="AL60" s="293">
        <v>98251000</v>
      </c>
      <c r="AM60" s="293">
        <v>99702000</v>
      </c>
      <c r="AN60" s="293">
        <v>104870000</v>
      </c>
      <c r="AO60" s="293">
        <v>116471000</v>
      </c>
      <c r="AP60" s="293">
        <v>105115000</v>
      </c>
      <c r="AQ60" s="293">
        <v>113901000</v>
      </c>
      <c r="AR60" s="293">
        <v>134175000</v>
      </c>
      <c r="AS60" s="293">
        <v>183326000</v>
      </c>
      <c r="AT60" s="293">
        <v>232893000</v>
      </c>
      <c r="AU60" s="293">
        <v>248883000</v>
      </c>
      <c r="AV60" s="293">
        <v>307393000</v>
      </c>
      <c r="AW60" s="293">
        <v>324952000</v>
      </c>
      <c r="AX60" s="293">
        <v>294218000</v>
      </c>
      <c r="AY60" s="293">
        <v>272826000</v>
      </c>
      <c r="AZ60" s="293">
        <v>265528000</v>
      </c>
      <c r="BA60" s="293">
        <v>260472000</v>
      </c>
      <c r="BB60" s="293">
        <v>271883000</v>
      </c>
      <c r="BC60" s="293">
        <v>271398000</v>
      </c>
      <c r="BD60" s="293">
        <v>280446000</v>
      </c>
      <c r="BE60" s="293">
        <v>304780000</v>
      </c>
      <c r="BF60" s="293">
        <v>309858000</v>
      </c>
      <c r="BG60" s="293">
        <v>308228000</v>
      </c>
      <c r="BH60" s="293">
        <v>314211000</v>
      </c>
    </row>
    <row r="61" spans="1:60" ht="15" hidden="1">
      <c r="A61" s="294" t="s">
        <v>178</v>
      </c>
      <c r="B61" s="294" t="s">
        <v>179</v>
      </c>
      <c r="C61" s="294" t="s">
        <v>1197</v>
      </c>
      <c r="D61" s="294" t="s">
        <v>1198</v>
      </c>
      <c r="E61" s="294"/>
      <c r="F61" s="294"/>
      <c r="G61" s="294"/>
      <c r="H61" s="294"/>
      <c r="I61" s="294"/>
      <c r="J61" s="294"/>
      <c r="K61" s="294"/>
      <c r="L61" s="294"/>
      <c r="M61" s="294"/>
      <c r="N61" s="294"/>
      <c r="O61" s="293"/>
      <c r="P61" s="293"/>
      <c r="Q61" s="293"/>
      <c r="R61" s="293"/>
      <c r="S61" s="293"/>
      <c r="T61" s="293"/>
      <c r="U61" s="293"/>
      <c r="V61" s="293"/>
      <c r="W61" s="293"/>
      <c r="X61" s="293"/>
      <c r="Y61" s="293"/>
      <c r="Z61" s="293"/>
      <c r="AA61" s="293"/>
      <c r="AB61" s="293"/>
      <c r="AC61" s="293"/>
      <c r="AD61" s="293"/>
      <c r="AE61" s="293"/>
      <c r="AF61" s="293"/>
      <c r="AG61" s="293"/>
      <c r="AH61" s="293"/>
      <c r="AI61" s="293"/>
      <c r="AJ61" s="293"/>
      <c r="AK61" s="293"/>
      <c r="AL61" s="293"/>
      <c r="AM61" s="293"/>
      <c r="AN61" s="293"/>
      <c r="AO61" s="293"/>
      <c r="AP61" s="293"/>
      <c r="AQ61" s="293"/>
      <c r="AR61" s="293"/>
      <c r="AS61" s="293"/>
      <c r="AT61" s="293"/>
      <c r="AU61" s="293"/>
      <c r="AV61" s="293"/>
      <c r="AW61" s="293"/>
      <c r="AX61" s="293"/>
      <c r="AY61" s="293"/>
      <c r="AZ61" s="293"/>
      <c r="BA61" s="293"/>
      <c r="BB61" s="293"/>
      <c r="BC61" s="293"/>
      <c r="BD61" s="293"/>
      <c r="BE61" s="293"/>
      <c r="BF61" s="293"/>
      <c r="BG61" s="293"/>
      <c r="BH61" s="293"/>
    </row>
    <row r="62" spans="1:60" ht="15" hidden="1">
      <c r="A62" s="294" t="s">
        <v>180</v>
      </c>
      <c r="B62" s="294" t="s">
        <v>181</v>
      </c>
      <c r="C62" s="294" t="s">
        <v>1197</v>
      </c>
      <c r="D62" s="294" t="s">
        <v>1198</v>
      </c>
      <c r="E62" s="294"/>
      <c r="F62" s="294"/>
      <c r="G62" s="294"/>
      <c r="H62" s="294"/>
      <c r="I62" s="294"/>
      <c r="J62" s="294"/>
      <c r="K62" s="294"/>
      <c r="L62" s="294"/>
      <c r="M62" s="294"/>
      <c r="N62" s="294"/>
      <c r="O62" s="293">
        <v>389548000</v>
      </c>
      <c r="P62" s="293">
        <v>439941000</v>
      </c>
      <c r="Q62" s="293">
        <v>480997000</v>
      </c>
      <c r="R62" s="293">
        <v>516416000</v>
      </c>
      <c r="S62" s="293">
        <v>625955000</v>
      </c>
      <c r="T62" s="293">
        <v>729788000</v>
      </c>
      <c r="U62" s="293">
        <v>875533000</v>
      </c>
      <c r="V62" s="293">
        <v>1189250000</v>
      </c>
      <c r="W62" s="293">
        <v>1406647000</v>
      </c>
      <c r="X62" s="293">
        <v>1682577000</v>
      </c>
      <c r="Y62" s="293">
        <v>2081567000</v>
      </c>
      <c r="Z62" s="293">
        <v>2372036000</v>
      </c>
      <c r="AA62" s="293">
        <v>2598219000</v>
      </c>
      <c r="AB62" s="293">
        <v>3002658000</v>
      </c>
      <c r="AC62" s="293">
        <v>3184571000</v>
      </c>
      <c r="AD62" s="293">
        <v>3573467000</v>
      </c>
      <c r="AE62" s="293">
        <v>3762209000</v>
      </c>
      <c r="AF62" s="293">
        <v>4012436000</v>
      </c>
      <c r="AG62" s="293">
        <v>4072687000</v>
      </c>
      <c r="AH62" s="293">
        <v>4159661000</v>
      </c>
      <c r="AI62" s="293">
        <v>4484666000</v>
      </c>
      <c r="AJ62" s="293">
        <v>4599351000</v>
      </c>
      <c r="AK62" s="293">
        <v>4716246000</v>
      </c>
      <c r="AL62" s="293">
        <v>4957326000</v>
      </c>
      <c r="AM62" s="293">
        <v>4366322000</v>
      </c>
      <c r="AN62" s="293">
        <v>4532952000</v>
      </c>
      <c r="AO62" s="293">
        <v>4414761000</v>
      </c>
      <c r="AP62" s="293">
        <v>4309979000</v>
      </c>
      <c r="AQ62" s="293">
        <v>4473716000</v>
      </c>
      <c r="AR62" s="293">
        <v>4794694000</v>
      </c>
      <c r="AS62" s="293">
        <v>4617977000</v>
      </c>
      <c r="AT62" s="293">
        <v>5212381000</v>
      </c>
      <c r="AU62" s="293">
        <v>6574924000</v>
      </c>
      <c r="AV62" s="293">
        <v>7276844000</v>
      </c>
      <c r="AW62" s="293">
        <v>7818993000</v>
      </c>
      <c r="AX62" s="293">
        <v>7751823000</v>
      </c>
      <c r="AY62" s="293">
        <v>9219829000</v>
      </c>
      <c r="AZ62" s="293">
        <v>10747918000</v>
      </c>
      <c r="BA62" s="293">
        <v>10609349000</v>
      </c>
      <c r="BB62" s="293">
        <v>11853859000</v>
      </c>
      <c r="BC62" s="293">
        <v>13498619000</v>
      </c>
      <c r="BD62" s="293">
        <v>15097332000</v>
      </c>
      <c r="BE62" s="293">
        <v>22101551000</v>
      </c>
      <c r="BF62" s="293">
        <v>23957823000</v>
      </c>
      <c r="BG62" s="293">
        <v>26261983000</v>
      </c>
      <c r="BH62" s="293">
        <v>26631939000</v>
      </c>
    </row>
    <row r="63" spans="1:60" ht="15" hidden="1">
      <c r="A63" s="294" t="s">
        <v>182</v>
      </c>
      <c r="B63" s="294" t="s">
        <v>183</v>
      </c>
      <c r="C63" s="294" t="s">
        <v>1197</v>
      </c>
      <c r="D63" s="294" t="s">
        <v>1198</v>
      </c>
      <c r="E63" s="294"/>
      <c r="F63" s="294"/>
      <c r="G63" s="294"/>
      <c r="H63" s="294"/>
      <c r="I63" s="294"/>
      <c r="J63" s="294"/>
      <c r="K63" s="294"/>
      <c r="L63" s="294"/>
      <c r="M63" s="294"/>
      <c r="N63" s="294"/>
      <c r="O63" s="293">
        <v>939559000</v>
      </c>
      <c r="P63" s="293">
        <v>1260811000</v>
      </c>
      <c r="Q63" s="293">
        <v>1549797000</v>
      </c>
      <c r="R63" s="293">
        <v>2991380000</v>
      </c>
      <c r="S63" s="293">
        <v>3365978000</v>
      </c>
      <c r="T63" s="293">
        <v>4632813000</v>
      </c>
      <c r="U63" s="293">
        <v>6114380000</v>
      </c>
      <c r="V63" s="293">
        <v>10598950000</v>
      </c>
      <c r="W63" s="293">
        <v>15733603000</v>
      </c>
      <c r="X63" s="293">
        <v>18505558000</v>
      </c>
      <c r="Y63" s="293">
        <v>19363274000</v>
      </c>
      <c r="Z63" s="293">
        <v>18370310000</v>
      </c>
      <c r="AA63" s="293">
        <v>17639482000</v>
      </c>
      <c r="AB63" s="293">
        <v>16367460000</v>
      </c>
      <c r="AC63" s="293">
        <v>15890301000</v>
      </c>
      <c r="AD63" s="293">
        <v>18260736000</v>
      </c>
      <c r="AE63" s="293">
        <v>22649742000</v>
      </c>
      <c r="AF63" s="293">
        <v>24448828000</v>
      </c>
      <c r="AG63" s="293">
        <v>26101338000</v>
      </c>
      <c r="AH63" s="293">
        <v>27248507000</v>
      </c>
      <c r="AI63" s="293">
        <v>28153909000</v>
      </c>
      <c r="AJ63" s="293">
        <v>28489963000</v>
      </c>
      <c r="AK63" s="293">
        <v>27351236000</v>
      </c>
      <c r="AL63" s="293">
        <v>26274671000</v>
      </c>
      <c r="AM63" s="293">
        <v>30241912000</v>
      </c>
      <c r="AN63" s="293">
        <v>33051440000</v>
      </c>
      <c r="AO63" s="293">
        <v>33653884000</v>
      </c>
      <c r="AP63" s="293">
        <v>30902557000</v>
      </c>
      <c r="AQ63" s="293">
        <v>30692715000</v>
      </c>
      <c r="AR63" s="293">
        <v>28206747000</v>
      </c>
      <c r="AS63" s="293">
        <v>25476934000</v>
      </c>
      <c r="AT63" s="293">
        <v>22763886000</v>
      </c>
      <c r="AU63" s="293">
        <v>23045302000</v>
      </c>
      <c r="AV63" s="293">
        <v>23774850000</v>
      </c>
      <c r="AW63" s="293">
        <v>22426650000</v>
      </c>
      <c r="AX63" s="293">
        <v>17092402000</v>
      </c>
      <c r="AY63" s="293">
        <v>5910801000</v>
      </c>
      <c r="AZ63" s="293">
        <v>6134509000</v>
      </c>
      <c r="BA63" s="293">
        <v>6246392000</v>
      </c>
      <c r="BB63" s="293">
        <v>7420897000</v>
      </c>
      <c r="BC63" s="293">
        <v>7260316000</v>
      </c>
      <c r="BD63" s="293">
        <v>6064669000</v>
      </c>
      <c r="BE63" s="293">
        <v>5515626000</v>
      </c>
      <c r="BF63" s="293">
        <v>5245583000</v>
      </c>
      <c r="BG63" s="293">
        <v>5521298000</v>
      </c>
      <c r="BH63" s="293">
        <v>4676992000</v>
      </c>
    </row>
    <row r="64" spans="1:60" ht="15" hidden="1">
      <c r="A64" s="294" t="s">
        <v>184</v>
      </c>
      <c r="B64" s="294" t="s">
        <v>185</v>
      </c>
      <c r="C64" s="294" t="s">
        <v>1197</v>
      </c>
      <c r="D64" s="294" t="s">
        <v>1198</v>
      </c>
      <c r="E64" s="294"/>
      <c r="F64" s="294"/>
      <c r="G64" s="294"/>
      <c r="H64" s="294"/>
      <c r="I64" s="294"/>
      <c r="J64" s="294"/>
      <c r="K64" s="294"/>
      <c r="L64" s="294"/>
      <c r="M64" s="294"/>
      <c r="N64" s="294"/>
      <c r="O64" s="293">
        <v>7417813000</v>
      </c>
      <c r="P64" s="293">
        <v>9384138000</v>
      </c>
      <c r="Q64" s="293">
        <v>11257304000</v>
      </c>
      <c r="R64" s="293">
        <v>13222411000</v>
      </c>
      <c r="S64" s="293">
        <v>16263184000</v>
      </c>
      <c r="T64" s="293">
        <v>20634713000</v>
      </c>
      <c r="U64" s="293">
        <v>26192155000</v>
      </c>
      <c r="V64" s="293">
        <v>33042300000</v>
      </c>
      <c r="W64" s="293">
        <v>39981749000</v>
      </c>
      <c r="X64" s="293">
        <v>45915008000</v>
      </c>
      <c r="Y64" s="293">
        <v>56152824000</v>
      </c>
      <c r="Z64" s="293">
        <v>73073094000</v>
      </c>
      <c r="AA64" s="293">
        <v>88059020000</v>
      </c>
      <c r="AB64" s="293">
        <v>100667919000</v>
      </c>
      <c r="AC64" s="293">
        <v>107617536000</v>
      </c>
      <c r="AD64" s="293">
        <v>124215544000</v>
      </c>
      <c r="AE64" s="293">
        <v>142572009000</v>
      </c>
      <c r="AF64" s="293">
        <v>169479001000</v>
      </c>
      <c r="AG64" s="293">
        <v>174947879000</v>
      </c>
      <c r="AH64" s="293">
        <v>202122425000</v>
      </c>
      <c r="AI64" s="293">
        <v>232266090000</v>
      </c>
      <c r="AJ64" s="293">
        <v>262152762000</v>
      </c>
      <c r="AK64" s="293">
        <v>293318782000</v>
      </c>
      <c r="AL64" s="293">
        <v>327324365000</v>
      </c>
      <c r="AM64" s="293">
        <v>383315628000</v>
      </c>
      <c r="AN64" s="293">
        <v>454956695000</v>
      </c>
      <c r="AO64" s="293">
        <v>493421054000</v>
      </c>
      <c r="AP64" s="293">
        <v>525757654000</v>
      </c>
      <c r="AQ64" s="293">
        <v>532709501000</v>
      </c>
      <c r="AR64" s="293">
        <v>535703308000</v>
      </c>
      <c r="AS64" s="293">
        <v>497028763000</v>
      </c>
      <c r="AT64" s="293">
        <v>514201246000</v>
      </c>
      <c r="AU64" s="293">
        <v>513736748000</v>
      </c>
      <c r="AV64" s="293">
        <v>544780462000</v>
      </c>
      <c r="AW64" s="293">
        <v>598399169000</v>
      </c>
      <c r="AX64" s="293">
        <v>642848847000</v>
      </c>
      <c r="AY64" s="293">
        <v>685485124000</v>
      </c>
      <c r="AZ64" s="293">
        <v>769418105000</v>
      </c>
      <c r="BA64" s="293">
        <v>816502406000</v>
      </c>
      <c r="BB64" s="293">
        <v>939761810000</v>
      </c>
      <c r="BC64" s="293">
        <v>1314890434000</v>
      </c>
      <c r="BD64" s="293">
        <v>1682771543000</v>
      </c>
      <c r="BE64" s="293">
        <v>1904440052000</v>
      </c>
      <c r="BF64" s="293">
        <v>2261004374000</v>
      </c>
      <c r="BG64" s="293">
        <v>2612412960000</v>
      </c>
      <c r="BH64" s="293">
        <v>2273758364000</v>
      </c>
    </row>
    <row r="65" spans="1:60" ht="15" hidden="1">
      <c r="A65" s="294" t="s">
        <v>186</v>
      </c>
      <c r="B65" s="294" t="s">
        <v>187</v>
      </c>
      <c r="C65" s="294" t="s">
        <v>1197</v>
      </c>
      <c r="D65" s="294" t="s">
        <v>1198</v>
      </c>
      <c r="E65" s="294"/>
      <c r="F65" s="294"/>
      <c r="G65" s="294"/>
      <c r="H65" s="294"/>
      <c r="I65" s="294"/>
      <c r="J65" s="294"/>
      <c r="K65" s="294"/>
      <c r="L65" s="294"/>
      <c r="M65" s="294"/>
      <c r="N65" s="294"/>
      <c r="O65" s="293"/>
      <c r="P65" s="293"/>
      <c r="Q65" s="293"/>
      <c r="R65" s="293"/>
      <c r="S65" s="293"/>
      <c r="T65" s="293"/>
      <c r="U65" s="293"/>
      <c r="V65" s="293"/>
      <c r="W65" s="293"/>
      <c r="X65" s="293"/>
      <c r="Y65" s="293"/>
      <c r="Z65" s="293"/>
      <c r="AA65" s="293"/>
      <c r="AB65" s="293"/>
      <c r="AC65" s="293"/>
      <c r="AD65" s="293"/>
      <c r="AE65" s="293"/>
      <c r="AF65" s="293"/>
      <c r="AG65" s="293"/>
      <c r="AH65" s="293"/>
      <c r="AI65" s="293"/>
      <c r="AJ65" s="293"/>
      <c r="AK65" s="293"/>
      <c r="AL65" s="293"/>
      <c r="AM65" s="293"/>
      <c r="AN65" s="293"/>
      <c r="AO65" s="293"/>
      <c r="AP65" s="293"/>
      <c r="AQ65" s="293"/>
      <c r="AR65" s="293"/>
      <c r="AS65" s="293"/>
      <c r="AT65" s="293"/>
      <c r="AU65" s="293"/>
      <c r="AV65" s="293"/>
      <c r="AW65" s="293"/>
      <c r="AX65" s="293"/>
      <c r="AY65" s="293"/>
      <c r="AZ65" s="293"/>
      <c r="BA65" s="293"/>
      <c r="BB65" s="293"/>
      <c r="BC65" s="293"/>
      <c r="BD65" s="293"/>
      <c r="BE65" s="293"/>
      <c r="BF65" s="293"/>
      <c r="BG65" s="293"/>
      <c r="BH65" s="293"/>
    </row>
    <row r="66" spans="1:60" ht="15" hidden="1">
      <c r="A66" s="294" t="s">
        <v>188</v>
      </c>
      <c r="B66" s="294" t="s">
        <v>189</v>
      </c>
      <c r="C66" s="294" t="s">
        <v>1197</v>
      </c>
      <c r="D66" s="294" t="s">
        <v>1198</v>
      </c>
      <c r="E66" s="294"/>
      <c r="F66" s="294"/>
      <c r="G66" s="294"/>
      <c r="H66" s="294"/>
      <c r="I66" s="294"/>
      <c r="J66" s="294"/>
      <c r="K66" s="294"/>
      <c r="L66" s="294"/>
      <c r="M66" s="294"/>
      <c r="N66" s="294"/>
      <c r="O66" s="293"/>
      <c r="P66" s="293"/>
      <c r="Q66" s="293"/>
      <c r="R66" s="293"/>
      <c r="S66" s="293"/>
      <c r="T66" s="293"/>
      <c r="U66" s="293"/>
      <c r="V66" s="293"/>
      <c r="W66" s="293"/>
      <c r="X66" s="293"/>
      <c r="Y66" s="293"/>
      <c r="Z66" s="293"/>
      <c r="AA66" s="293"/>
      <c r="AB66" s="293"/>
      <c r="AC66" s="293"/>
      <c r="AD66" s="293"/>
      <c r="AE66" s="293"/>
      <c r="AF66" s="293"/>
      <c r="AG66" s="293"/>
      <c r="AH66" s="293"/>
      <c r="AI66" s="293"/>
      <c r="AJ66" s="293"/>
      <c r="AK66" s="293"/>
      <c r="AL66" s="293"/>
      <c r="AM66" s="293"/>
      <c r="AN66" s="293"/>
      <c r="AO66" s="293"/>
      <c r="AP66" s="293"/>
      <c r="AQ66" s="293"/>
      <c r="AR66" s="293"/>
      <c r="AS66" s="293"/>
      <c r="AT66" s="293"/>
      <c r="AU66" s="293"/>
      <c r="AV66" s="293"/>
      <c r="AW66" s="293"/>
      <c r="AX66" s="293"/>
      <c r="AY66" s="293"/>
      <c r="AZ66" s="293"/>
      <c r="BA66" s="293"/>
      <c r="BB66" s="293"/>
      <c r="BC66" s="293"/>
      <c r="BD66" s="293"/>
      <c r="BE66" s="293"/>
      <c r="BF66" s="293"/>
      <c r="BG66" s="293"/>
      <c r="BH66" s="293"/>
    </row>
    <row r="67" spans="1:60" ht="15" hidden="1">
      <c r="A67" s="294" t="s">
        <v>190</v>
      </c>
      <c r="B67" s="294" t="s">
        <v>191</v>
      </c>
      <c r="C67" s="294" t="s">
        <v>1197</v>
      </c>
      <c r="D67" s="294" t="s">
        <v>1198</v>
      </c>
      <c r="E67" s="294"/>
      <c r="F67" s="294"/>
      <c r="G67" s="294"/>
      <c r="H67" s="294"/>
      <c r="I67" s="294"/>
      <c r="J67" s="294"/>
      <c r="K67" s="294"/>
      <c r="L67" s="294"/>
      <c r="M67" s="294"/>
      <c r="N67" s="294"/>
      <c r="O67" s="293">
        <v>5075878000</v>
      </c>
      <c r="P67" s="293">
        <v>6402530000</v>
      </c>
      <c r="Q67" s="293">
        <v>7517340000</v>
      </c>
      <c r="R67" s="293">
        <v>9111160000</v>
      </c>
      <c r="S67" s="293">
        <v>10412313000</v>
      </c>
      <c r="T67" s="293">
        <v>11896426000</v>
      </c>
      <c r="U67" s="293">
        <v>14843496000</v>
      </c>
      <c r="V67" s="293">
        <v>22344264000</v>
      </c>
      <c r="W67" s="293">
        <v>28356225000</v>
      </c>
      <c r="X67" s="293">
        <v>35493143000</v>
      </c>
      <c r="Y67" s="293">
        <v>47388039000</v>
      </c>
      <c r="Z67" s="293">
        <v>51107782000</v>
      </c>
      <c r="AA67" s="293">
        <v>50937972000</v>
      </c>
      <c r="AB67" s="293">
        <v>51673015000</v>
      </c>
      <c r="AC67" s="293">
        <v>51597200000</v>
      </c>
      <c r="AD67" s="293">
        <v>59126185000</v>
      </c>
      <c r="AE67" s="293">
        <v>67285909000</v>
      </c>
      <c r="AF67" s="293">
        <v>78261072000</v>
      </c>
      <c r="AG67" s="293">
        <v>74074900000</v>
      </c>
      <c r="AH67" s="293">
        <v>71873927000</v>
      </c>
      <c r="AI67" s="293">
        <v>79246466000</v>
      </c>
      <c r="AJ67" s="293">
        <v>81758080000</v>
      </c>
      <c r="AK67" s="293">
        <v>169208462000</v>
      </c>
      <c r="AL67" s="293">
        <v>221584215000</v>
      </c>
      <c r="AM67" s="293">
        <v>231815382000</v>
      </c>
      <c r="AN67" s="293">
        <v>245510156000</v>
      </c>
      <c r="AO67" s="293">
        <v>260737101000</v>
      </c>
      <c r="AP67" s="293">
        <v>274157010000</v>
      </c>
      <c r="AQ67" s="293">
        <v>341474590000</v>
      </c>
      <c r="AR67" s="293">
        <v>360007153000</v>
      </c>
      <c r="AS67" s="293">
        <v>350034913000</v>
      </c>
      <c r="AT67" s="293">
        <v>353308859000</v>
      </c>
      <c r="AU67" s="293">
        <v>377714319000</v>
      </c>
      <c r="AV67" s="293">
        <v>460935485000</v>
      </c>
      <c r="AW67" s="293">
        <v>534105534000</v>
      </c>
      <c r="AX67" s="293">
        <v>611125657000</v>
      </c>
      <c r="AY67" s="293">
        <v>794056673000</v>
      </c>
      <c r="AZ67" s="293">
        <v>1063191763000</v>
      </c>
      <c r="BA67" s="293">
        <v>1169385999000</v>
      </c>
      <c r="BB67" s="293">
        <v>1190578170000</v>
      </c>
      <c r="BC67" s="293">
        <v>1260712295000</v>
      </c>
      <c r="BD67" s="293">
        <v>1422121160000</v>
      </c>
      <c r="BE67" s="293">
        <v>1525896957000</v>
      </c>
      <c r="BF67" s="293">
        <v>1703935896000</v>
      </c>
      <c r="BG67" s="293">
        <v>1573736279000</v>
      </c>
      <c r="BH67" s="293">
        <v>1448985769000</v>
      </c>
    </row>
    <row r="68" spans="1:60" ht="15" hidden="1">
      <c r="A68" s="294" t="s">
        <v>192</v>
      </c>
      <c r="B68" s="294" t="s">
        <v>193</v>
      </c>
      <c r="C68" s="294" t="s">
        <v>1197</v>
      </c>
      <c r="D68" s="294" t="s">
        <v>1198</v>
      </c>
      <c r="E68" s="294"/>
      <c r="F68" s="294"/>
      <c r="G68" s="294"/>
      <c r="H68" s="294"/>
      <c r="I68" s="294"/>
      <c r="J68" s="294"/>
      <c r="K68" s="294"/>
      <c r="L68" s="294"/>
      <c r="M68" s="294"/>
      <c r="N68" s="294"/>
      <c r="O68" s="293"/>
      <c r="P68" s="293"/>
      <c r="Q68" s="293"/>
      <c r="R68" s="293"/>
      <c r="S68" s="293"/>
      <c r="T68" s="293"/>
      <c r="U68" s="293"/>
      <c r="V68" s="293"/>
      <c r="W68" s="293"/>
      <c r="X68" s="293"/>
      <c r="Y68" s="293"/>
      <c r="Z68" s="293"/>
      <c r="AA68" s="293"/>
      <c r="AB68" s="293"/>
      <c r="AC68" s="293"/>
      <c r="AD68" s="293"/>
      <c r="AE68" s="293"/>
      <c r="AF68" s="293"/>
      <c r="AG68" s="293"/>
      <c r="AH68" s="293"/>
      <c r="AI68" s="293"/>
      <c r="AJ68" s="293"/>
      <c r="AK68" s="293"/>
      <c r="AL68" s="293"/>
      <c r="AM68" s="293"/>
      <c r="AN68" s="293"/>
      <c r="AO68" s="293"/>
      <c r="AP68" s="293"/>
      <c r="AQ68" s="293"/>
      <c r="AR68" s="293"/>
      <c r="AS68" s="293"/>
      <c r="AT68" s="293"/>
      <c r="AU68" s="293"/>
      <c r="AV68" s="293"/>
      <c r="AW68" s="293"/>
      <c r="AX68" s="293"/>
      <c r="AY68" s="293"/>
      <c r="AZ68" s="293"/>
      <c r="BA68" s="293"/>
      <c r="BB68" s="293"/>
      <c r="BC68" s="293"/>
      <c r="BD68" s="293"/>
      <c r="BE68" s="293"/>
      <c r="BF68" s="293"/>
      <c r="BG68" s="293"/>
      <c r="BH68" s="293"/>
    </row>
    <row r="69" spans="1:60" ht="15" hidden="1">
      <c r="A69" s="294" t="s">
        <v>194</v>
      </c>
      <c r="B69" s="294" t="s">
        <v>195</v>
      </c>
      <c r="C69" s="294" t="s">
        <v>1197</v>
      </c>
      <c r="D69" s="294" t="s">
        <v>1198</v>
      </c>
      <c r="E69" s="294"/>
      <c r="F69" s="294"/>
      <c r="G69" s="294"/>
      <c r="H69" s="294"/>
      <c r="I69" s="294"/>
      <c r="J69" s="294"/>
      <c r="K69" s="294"/>
      <c r="L69" s="294"/>
      <c r="M69" s="294"/>
      <c r="N69" s="294"/>
      <c r="O69" s="293">
        <v>402121000</v>
      </c>
      <c r="P69" s="293">
        <v>432362000</v>
      </c>
      <c r="Q69" s="293">
        <v>535905000</v>
      </c>
      <c r="R69" s="293">
        <v>573941000</v>
      </c>
      <c r="S69" s="293">
        <v>708699000</v>
      </c>
      <c r="T69" s="293">
        <v>993880000</v>
      </c>
      <c r="U69" s="293">
        <v>1214106000</v>
      </c>
      <c r="V69" s="293">
        <v>2485662000</v>
      </c>
      <c r="W69" s="293">
        <v>4088903000</v>
      </c>
      <c r="X69" s="293">
        <v>4637392000</v>
      </c>
      <c r="Y69" s="293">
        <v>6108963000</v>
      </c>
      <c r="Z69" s="293">
        <v>7772614000</v>
      </c>
      <c r="AA69" s="293">
        <v>7807597000</v>
      </c>
      <c r="AB69" s="293">
        <v>7692946000</v>
      </c>
      <c r="AC69" s="293">
        <v>8400085000</v>
      </c>
      <c r="AD69" s="293">
        <v>8792331000</v>
      </c>
      <c r="AE69" s="293">
        <v>9418380000</v>
      </c>
      <c r="AF69" s="293">
        <v>10553610000</v>
      </c>
      <c r="AG69" s="293">
        <v>10808844000</v>
      </c>
      <c r="AH69" s="293">
        <v>11376124000</v>
      </c>
      <c r="AI69" s="293">
        <v>12162489000</v>
      </c>
      <c r="AJ69" s="293">
        <v>12520884000</v>
      </c>
      <c r="AK69" s="293">
        <v>12262381000</v>
      </c>
      <c r="AL69" s="293">
        <v>14119671000</v>
      </c>
      <c r="AM69" s="293">
        <v>18104798000</v>
      </c>
      <c r="AN69" s="293">
        <v>17001803000</v>
      </c>
      <c r="AO69" s="293">
        <v>17448114000</v>
      </c>
      <c r="AP69" s="293">
        <v>18355389000</v>
      </c>
      <c r="AQ69" s="293">
        <v>18544445000</v>
      </c>
      <c r="AR69" s="293">
        <v>19159134000</v>
      </c>
      <c r="AS69" s="293">
        <v>19637257000</v>
      </c>
      <c r="AT69" s="293">
        <v>20380179000</v>
      </c>
      <c r="AU69" s="293">
        <v>22114662000</v>
      </c>
      <c r="AV69" s="293">
        <v>22467673000</v>
      </c>
      <c r="AW69" s="293">
        <v>23086451000</v>
      </c>
      <c r="AX69" s="293">
        <v>22761456000</v>
      </c>
      <c r="AY69" s="293">
        <v>22483627000</v>
      </c>
      <c r="AZ69" s="293">
        <v>22966362000</v>
      </c>
      <c r="BA69" s="293">
        <v>20733021000</v>
      </c>
      <c r="BB69" s="293">
        <v>14793066000</v>
      </c>
      <c r="BC69" s="293">
        <v>16247758000</v>
      </c>
      <c r="BD69" s="293">
        <v>16860384000</v>
      </c>
      <c r="BE69" s="293">
        <v>17121611000</v>
      </c>
      <c r="BF69" s="293">
        <v>19099537000</v>
      </c>
      <c r="BG69" s="293">
        <v>24398722000</v>
      </c>
      <c r="BH69" s="293">
        <v>27272532000</v>
      </c>
    </row>
    <row r="70" spans="1:60" ht="15" hidden="1">
      <c r="A70" s="294" t="s">
        <v>196</v>
      </c>
      <c r="B70" s="294" t="s">
        <v>197</v>
      </c>
      <c r="C70" s="294" t="s">
        <v>1197</v>
      </c>
      <c r="D70" s="294" t="s">
        <v>1198</v>
      </c>
      <c r="E70" s="294"/>
      <c r="F70" s="294"/>
      <c r="G70" s="294"/>
      <c r="H70" s="294"/>
      <c r="I70" s="294"/>
      <c r="J70" s="294"/>
      <c r="K70" s="294"/>
      <c r="L70" s="294"/>
      <c r="M70" s="294"/>
      <c r="N70" s="294"/>
      <c r="O70" s="293">
        <v>1801616000</v>
      </c>
      <c r="P70" s="293">
        <v>2049120000</v>
      </c>
      <c r="Q70" s="293">
        <v>1952426000</v>
      </c>
      <c r="R70" s="293">
        <v>1991612000</v>
      </c>
      <c r="S70" s="293">
        <v>2209482000</v>
      </c>
      <c r="T70" s="293">
        <v>4835412000</v>
      </c>
      <c r="U70" s="293">
        <v>6357335000</v>
      </c>
      <c r="V70" s="293">
        <v>11733543000</v>
      </c>
      <c r="W70" s="293">
        <v>12857845000</v>
      </c>
      <c r="X70" s="293">
        <v>14905846000</v>
      </c>
      <c r="Y70" s="293">
        <v>19130728000</v>
      </c>
      <c r="Z70" s="293">
        <v>22077856000</v>
      </c>
      <c r="AA70" s="293">
        <v>27323625000</v>
      </c>
      <c r="AB70" s="293">
        <v>30213009000</v>
      </c>
      <c r="AC70" s="293">
        <v>32187452000</v>
      </c>
      <c r="AD70" s="293">
        <v>36124648000</v>
      </c>
      <c r="AE70" s="293">
        <v>39891261000</v>
      </c>
      <c r="AF70" s="293">
        <v>44151537000</v>
      </c>
      <c r="AG70" s="293">
        <v>46148552000</v>
      </c>
      <c r="AH70" s="293">
        <v>45676108000</v>
      </c>
      <c r="AI70" s="293">
        <v>33015763000</v>
      </c>
      <c r="AJ70" s="293">
        <v>32604278000</v>
      </c>
      <c r="AK70" s="293">
        <v>31168992000</v>
      </c>
      <c r="AL70" s="293">
        <v>30651246000</v>
      </c>
      <c r="AM70" s="293">
        <v>32499135000</v>
      </c>
      <c r="AN70" s="293">
        <v>33475211000</v>
      </c>
      <c r="AO70" s="293">
        <v>31512675000</v>
      </c>
      <c r="AP70" s="293">
        <v>29952923000</v>
      </c>
      <c r="AQ70" s="293">
        <v>32295513000</v>
      </c>
      <c r="AR70" s="293">
        <v>31078495000</v>
      </c>
      <c r="AS70" s="293">
        <v>29193741000</v>
      </c>
      <c r="AT70" s="293">
        <v>28295604000</v>
      </c>
      <c r="AU70" s="293">
        <v>29629938000</v>
      </c>
      <c r="AV70" s="293">
        <v>30419007000</v>
      </c>
      <c r="AW70" s="293">
        <v>31352519000</v>
      </c>
      <c r="AX70" s="293">
        <v>30533246000</v>
      </c>
      <c r="AY70" s="293">
        <v>30979487000</v>
      </c>
      <c r="AZ70" s="293">
        <v>34545529000</v>
      </c>
      <c r="BA70" s="293">
        <v>33866879000</v>
      </c>
      <c r="BB70" s="293">
        <v>35359841000</v>
      </c>
      <c r="BC70" s="293">
        <v>36742168000</v>
      </c>
      <c r="BD70" s="293">
        <v>35145105000</v>
      </c>
      <c r="BE70" s="293">
        <v>40003308000</v>
      </c>
      <c r="BF70" s="293">
        <v>46472951000</v>
      </c>
      <c r="BG70" s="293">
        <v>41676766000</v>
      </c>
      <c r="BH70" s="293">
        <v>46584669000</v>
      </c>
    </row>
    <row r="71" spans="1:60" ht="15" hidden="1">
      <c r="A71" s="294" t="s">
        <v>198</v>
      </c>
      <c r="B71" s="294" t="s">
        <v>199</v>
      </c>
      <c r="C71" s="294" t="s">
        <v>1197</v>
      </c>
      <c r="D71" s="294" t="s">
        <v>1198</v>
      </c>
      <c r="E71" s="294"/>
      <c r="F71" s="294"/>
      <c r="G71" s="294"/>
      <c r="H71" s="294"/>
      <c r="I71" s="294"/>
      <c r="J71" s="294"/>
      <c r="K71" s="294"/>
      <c r="L71" s="294"/>
      <c r="M71" s="294"/>
      <c r="N71" s="294"/>
      <c r="O71" s="293"/>
      <c r="P71" s="293"/>
      <c r="Q71" s="293"/>
      <c r="R71" s="293"/>
      <c r="S71" s="293"/>
      <c r="T71" s="293"/>
      <c r="U71" s="293"/>
      <c r="V71" s="293"/>
      <c r="W71" s="293"/>
      <c r="X71" s="293"/>
      <c r="Y71" s="293"/>
      <c r="Z71" s="293"/>
      <c r="AA71" s="293"/>
      <c r="AB71" s="293"/>
      <c r="AC71" s="293"/>
      <c r="AD71" s="293"/>
      <c r="AE71" s="293"/>
      <c r="AF71" s="293"/>
      <c r="AG71" s="293"/>
      <c r="AH71" s="293"/>
      <c r="AI71" s="293"/>
      <c r="AJ71" s="293"/>
      <c r="AK71" s="293"/>
      <c r="AL71" s="293"/>
      <c r="AM71" s="293"/>
      <c r="AN71" s="293"/>
      <c r="AO71" s="293"/>
      <c r="AP71" s="293"/>
      <c r="AQ71" s="293"/>
      <c r="AR71" s="293"/>
      <c r="AS71" s="293"/>
      <c r="AT71" s="293"/>
      <c r="AU71" s="293"/>
      <c r="AV71" s="293"/>
      <c r="AW71" s="293"/>
      <c r="AX71" s="293"/>
      <c r="AY71" s="293"/>
      <c r="AZ71" s="293"/>
      <c r="BA71" s="293"/>
      <c r="BB71" s="293"/>
      <c r="BC71" s="293"/>
      <c r="BD71" s="293"/>
      <c r="BE71" s="293"/>
      <c r="BF71" s="293"/>
      <c r="BG71" s="293"/>
      <c r="BH71" s="293"/>
    </row>
    <row r="72" spans="1:60" ht="15" hidden="1">
      <c r="A72" s="294" t="s">
        <v>200</v>
      </c>
      <c r="B72" s="294" t="s">
        <v>201</v>
      </c>
      <c r="C72" s="294" t="s">
        <v>1197</v>
      </c>
      <c r="D72" s="294" t="s">
        <v>1198</v>
      </c>
      <c r="E72" s="294"/>
      <c r="F72" s="294"/>
      <c r="G72" s="294"/>
      <c r="H72" s="294"/>
      <c r="I72" s="294"/>
      <c r="J72" s="294"/>
      <c r="K72" s="294"/>
      <c r="L72" s="294"/>
      <c r="M72" s="294"/>
      <c r="N72" s="294"/>
      <c r="O72" s="293"/>
      <c r="P72" s="293"/>
      <c r="Q72" s="293"/>
      <c r="R72" s="293"/>
      <c r="S72" s="293"/>
      <c r="T72" s="293"/>
      <c r="U72" s="293"/>
      <c r="V72" s="293"/>
      <c r="W72" s="293"/>
      <c r="X72" s="293"/>
      <c r="Y72" s="293"/>
      <c r="Z72" s="293"/>
      <c r="AA72" s="293"/>
      <c r="AB72" s="293"/>
      <c r="AC72" s="293"/>
      <c r="AD72" s="293"/>
      <c r="AE72" s="293"/>
      <c r="AF72" s="293"/>
      <c r="AG72" s="293"/>
      <c r="AH72" s="293"/>
      <c r="AI72" s="293"/>
      <c r="AJ72" s="293"/>
      <c r="AK72" s="293"/>
      <c r="AL72" s="293"/>
      <c r="AM72" s="293">
        <v>29057000</v>
      </c>
      <c r="AN72" s="293">
        <v>36689000</v>
      </c>
      <c r="AO72" s="293">
        <v>44287000</v>
      </c>
      <c r="AP72" s="293">
        <v>75455000</v>
      </c>
      <c r="AQ72" s="293">
        <v>146135000</v>
      </c>
      <c r="AR72" s="293">
        <v>273363000</v>
      </c>
      <c r="AS72" s="293">
        <v>329695000</v>
      </c>
      <c r="AT72" s="293">
        <v>432797000</v>
      </c>
      <c r="AU72" s="293">
        <v>540750000</v>
      </c>
      <c r="AV72" s="293">
        <v>656093000</v>
      </c>
      <c r="AW72" s="293">
        <v>760244000</v>
      </c>
      <c r="AX72" s="293">
        <v>757209000</v>
      </c>
      <c r="AY72" s="293">
        <v>822736000</v>
      </c>
      <c r="AZ72" s="293">
        <v>896726000</v>
      </c>
      <c r="BA72" s="293">
        <v>997784000</v>
      </c>
      <c r="BB72" s="293">
        <v>1050652000</v>
      </c>
      <c r="BC72" s="293">
        <v>1041547000</v>
      </c>
      <c r="BD72" s="293">
        <v>1055238000</v>
      </c>
      <c r="BE72" s="293">
        <v>994095000</v>
      </c>
      <c r="BF72" s="293">
        <v>945386000</v>
      </c>
      <c r="BG72" s="293">
        <v>907681000</v>
      </c>
      <c r="BH72" s="293">
        <v>873145000</v>
      </c>
    </row>
    <row r="73" spans="1:60" ht="15" hidden="1">
      <c r="A73" s="294" t="s">
        <v>202</v>
      </c>
      <c r="B73" s="294" t="s">
        <v>203</v>
      </c>
      <c r="C73" s="294" t="s">
        <v>1197</v>
      </c>
      <c r="D73" s="294" t="s">
        <v>1198</v>
      </c>
      <c r="E73" s="294"/>
      <c r="F73" s="294"/>
      <c r="G73" s="294"/>
      <c r="H73" s="294"/>
      <c r="I73" s="294"/>
      <c r="J73" s="294"/>
      <c r="K73" s="294"/>
      <c r="L73" s="294"/>
      <c r="M73" s="294"/>
      <c r="N73" s="294"/>
      <c r="O73" s="293"/>
      <c r="P73" s="293"/>
      <c r="Q73" s="293"/>
      <c r="R73" s="293"/>
      <c r="S73" s="293"/>
      <c r="T73" s="293"/>
      <c r="U73" s="293"/>
      <c r="V73" s="293"/>
      <c r="W73" s="293"/>
      <c r="X73" s="293"/>
      <c r="Y73" s="293"/>
      <c r="Z73" s="293"/>
      <c r="AA73" s="293"/>
      <c r="AB73" s="293"/>
      <c r="AC73" s="293"/>
      <c r="AD73" s="293"/>
      <c r="AE73" s="293"/>
      <c r="AF73" s="293"/>
      <c r="AG73" s="293"/>
      <c r="AH73" s="293"/>
      <c r="AI73" s="293"/>
      <c r="AJ73" s="293"/>
      <c r="AK73" s="293"/>
      <c r="AL73" s="293"/>
      <c r="AM73" s="293"/>
      <c r="AN73" s="293"/>
      <c r="AO73" s="293"/>
      <c r="AP73" s="293"/>
      <c r="AQ73" s="293"/>
      <c r="AR73" s="293"/>
      <c r="AS73" s="293"/>
      <c r="AT73" s="293"/>
      <c r="AU73" s="293"/>
      <c r="AV73" s="293"/>
      <c r="AW73" s="293"/>
      <c r="AX73" s="293"/>
      <c r="AY73" s="293"/>
      <c r="AZ73" s="293"/>
      <c r="BA73" s="293"/>
      <c r="BB73" s="293"/>
      <c r="BC73" s="293"/>
      <c r="BD73" s="293"/>
      <c r="BE73" s="293"/>
      <c r="BF73" s="293"/>
      <c r="BG73" s="293"/>
      <c r="BH73" s="293"/>
    </row>
    <row r="74" spans="1:60" ht="15" hidden="1">
      <c r="A74" s="294" t="s">
        <v>204</v>
      </c>
      <c r="B74" s="294" t="s">
        <v>205</v>
      </c>
      <c r="C74" s="294" t="s">
        <v>1197</v>
      </c>
      <c r="D74" s="294" t="s">
        <v>1198</v>
      </c>
      <c r="E74" s="294"/>
      <c r="F74" s="294"/>
      <c r="G74" s="294"/>
      <c r="H74" s="294"/>
      <c r="I74" s="294"/>
      <c r="J74" s="294"/>
      <c r="K74" s="294"/>
      <c r="L74" s="294"/>
      <c r="M74" s="294"/>
      <c r="N74" s="294"/>
      <c r="O74" s="293"/>
      <c r="P74" s="293"/>
      <c r="Q74" s="293"/>
      <c r="R74" s="293"/>
      <c r="S74" s="293"/>
      <c r="T74" s="293"/>
      <c r="U74" s="293"/>
      <c r="V74" s="293"/>
      <c r="W74" s="293"/>
      <c r="X74" s="293"/>
      <c r="Y74" s="293"/>
      <c r="Z74" s="293"/>
      <c r="AA74" s="293"/>
      <c r="AB74" s="293"/>
      <c r="AC74" s="293"/>
      <c r="AD74" s="293"/>
      <c r="AE74" s="293"/>
      <c r="AF74" s="293"/>
      <c r="AG74" s="293"/>
      <c r="AH74" s="293"/>
      <c r="AI74" s="293"/>
      <c r="AJ74" s="293"/>
      <c r="AK74" s="293"/>
      <c r="AL74" s="293"/>
      <c r="AM74" s="293"/>
      <c r="AN74" s="293"/>
      <c r="AO74" s="293"/>
      <c r="AP74" s="293"/>
      <c r="AQ74" s="293"/>
      <c r="AR74" s="293"/>
      <c r="AS74" s="293"/>
      <c r="AT74" s="293"/>
      <c r="AU74" s="293"/>
      <c r="AV74" s="293"/>
      <c r="AW74" s="293"/>
      <c r="AX74" s="293"/>
      <c r="AY74" s="293"/>
      <c r="AZ74" s="293"/>
      <c r="BA74" s="293"/>
      <c r="BB74" s="293"/>
      <c r="BC74" s="293"/>
      <c r="BD74" s="293"/>
      <c r="BE74" s="293"/>
      <c r="BF74" s="293"/>
      <c r="BG74" s="293"/>
      <c r="BH74" s="293"/>
    </row>
    <row r="75" spans="1:60" ht="15" hidden="1">
      <c r="A75" s="294" t="s">
        <v>206</v>
      </c>
      <c r="B75" s="294" t="s">
        <v>207</v>
      </c>
      <c r="C75" s="294" t="s">
        <v>1197</v>
      </c>
      <c r="D75" s="294" t="s">
        <v>1198</v>
      </c>
      <c r="E75" s="294"/>
      <c r="F75" s="294"/>
      <c r="G75" s="294"/>
      <c r="H75" s="294"/>
      <c r="I75" s="294"/>
      <c r="J75" s="294"/>
      <c r="K75" s="294"/>
      <c r="L75" s="294"/>
      <c r="M75" s="294"/>
      <c r="N75" s="294"/>
      <c r="O75" s="293">
        <v>169292000</v>
      </c>
      <c r="P75" s="293">
        <v>204419000</v>
      </c>
      <c r="Q75" s="293">
        <v>226991000</v>
      </c>
      <c r="R75" s="293">
        <v>256402000</v>
      </c>
      <c r="S75" s="293">
        <v>283127000</v>
      </c>
      <c r="T75" s="293">
        <v>343671000</v>
      </c>
      <c r="U75" s="293">
        <v>402643000</v>
      </c>
      <c r="V75" s="293">
        <v>500729000</v>
      </c>
      <c r="W75" s="293">
        <v>567286000</v>
      </c>
      <c r="X75" s="293">
        <v>740068000</v>
      </c>
      <c r="Y75" s="293">
        <v>823664000</v>
      </c>
      <c r="Z75" s="293">
        <v>1841817000</v>
      </c>
      <c r="AA75" s="293">
        <v>3279544000</v>
      </c>
      <c r="AB75" s="293">
        <v>3845184000</v>
      </c>
      <c r="AC75" s="293">
        <v>4222439000</v>
      </c>
      <c r="AD75" s="293">
        <v>5212470000</v>
      </c>
      <c r="AE75" s="293">
        <v>6144435000</v>
      </c>
      <c r="AF75" s="293">
        <v>7377390000</v>
      </c>
      <c r="AG75" s="293">
        <v>7717005000</v>
      </c>
      <c r="AH75" s="293">
        <v>7855590000</v>
      </c>
      <c r="AI75" s="293">
        <v>8645221000</v>
      </c>
      <c r="AJ75" s="293">
        <v>9133604000</v>
      </c>
      <c r="AK75" s="293">
        <v>9355556000</v>
      </c>
      <c r="AL75" s="293">
        <v>9717487000</v>
      </c>
      <c r="AM75" s="293">
        <v>10079644000</v>
      </c>
      <c r="AN75" s="293">
        <v>10324069000</v>
      </c>
      <c r="AO75" s="293">
        <v>10091746000</v>
      </c>
      <c r="AP75" s="293">
        <v>10090611000</v>
      </c>
      <c r="AQ75" s="293">
        <v>10360525000</v>
      </c>
      <c r="AR75" s="293">
        <v>5572315000</v>
      </c>
      <c r="AS75" s="293">
        <v>5516257000</v>
      </c>
      <c r="AT75" s="293">
        <v>5745842000</v>
      </c>
      <c r="AU75" s="293">
        <v>6552441000</v>
      </c>
      <c r="AV75" s="293">
        <v>7281810000</v>
      </c>
      <c r="AW75" s="293">
        <v>6624003000</v>
      </c>
      <c r="AX75" s="293">
        <v>6229313000</v>
      </c>
      <c r="AY75" s="293">
        <v>2280741000</v>
      </c>
      <c r="AZ75" s="293">
        <v>2655245000</v>
      </c>
      <c r="BA75" s="293">
        <v>2904266000</v>
      </c>
      <c r="BB75" s="293">
        <v>5416187000</v>
      </c>
      <c r="BC75" s="293">
        <v>7334516000</v>
      </c>
      <c r="BD75" s="293">
        <v>8609553000</v>
      </c>
      <c r="BE75" s="293">
        <v>10461406000</v>
      </c>
      <c r="BF75" s="293">
        <v>12574630000</v>
      </c>
      <c r="BG75" s="293">
        <v>16589174000</v>
      </c>
      <c r="BH75" s="293">
        <v>20413666000</v>
      </c>
    </row>
    <row r="76" spans="1:60" ht="15" hidden="1">
      <c r="A76" s="294" t="s">
        <v>208</v>
      </c>
      <c r="B76" s="294" t="s">
        <v>209</v>
      </c>
      <c r="C76" s="294" t="s">
        <v>1197</v>
      </c>
      <c r="D76" s="294" t="s">
        <v>1198</v>
      </c>
      <c r="E76" s="294"/>
      <c r="F76" s="294"/>
      <c r="G76" s="294"/>
      <c r="H76" s="294"/>
      <c r="I76" s="294"/>
      <c r="J76" s="294"/>
      <c r="K76" s="294"/>
      <c r="L76" s="294"/>
      <c r="M76" s="294"/>
      <c r="N76" s="294"/>
      <c r="O76" s="293"/>
      <c r="P76" s="293"/>
      <c r="Q76" s="293"/>
      <c r="R76" s="293"/>
      <c r="S76" s="293"/>
      <c r="T76" s="293"/>
      <c r="U76" s="293"/>
      <c r="V76" s="293"/>
      <c r="W76" s="293"/>
      <c r="X76" s="293"/>
      <c r="Y76" s="293"/>
      <c r="Z76" s="293"/>
      <c r="AA76" s="293"/>
      <c r="AB76" s="293"/>
      <c r="AC76" s="293"/>
      <c r="AD76" s="293"/>
      <c r="AE76" s="293"/>
      <c r="AF76" s="293"/>
      <c r="AG76" s="293"/>
      <c r="AH76" s="293"/>
      <c r="AI76" s="293"/>
      <c r="AJ76" s="293"/>
      <c r="AK76" s="293"/>
      <c r="AL76" s="293"/>
      <c r="AM76" s="293"/>
      <c r="AN76" s="293"/>
      <c r="AO76" s="293"/>
      <c r="AP76" s="293"/>
      <c r="AQ76" s="293"/>
      <c r="AR76" s="293"/>
      <c r="AS76" s="293"/>
      <c r="AT76" s="293"/>
      <c r="AU76" s="293"/>
      <c r="AV76" s="293"/>
      <c r="AW76" s="293"/>
      <c r="AX76" s="293"/>
      <c r="AY76" s="293"/>
      <c r="AZ76" s="293"/>
      <c r="BA76" s="293"/>
      <c r="BB76" s="293"/>
      <c r="BC76" s="293"/>
      <c r="BD76" s="293"/>
      <c r="BE76" s="293"/>
      <c r="BF76" s="293"/>
      <c r="BG76" s="293"/>
      <c r="BH76" s="293"/>
    </row>
    <row r="77" spans="1:60" ht="15" hidden="1">
      <c r="A77" s="294" t="s">
        <v>210</v>
      </c>
      <c r="B77" s="294" t="s">
        <v>211</v>
      </c>
      <c r="C77" s="294" t="s">
        <v>1197</v>
      </c>
      <c r="D77" s="294" t="s">
        <v>1198</v>
      </c>
      <c r="E77" s="294"/>
      <c r="F77" s="294"/>
      <c r="G77" s="294"/>
      <c r="H77" s="294"/>
      <c r="I77" s="294"/>
      <c r="J77" s="294"/>
      <c r="K77" s="294"/>
      <c r="L77" s="294"/>
      <c r="M77" s="294"/>
      <c r="N77" s="294"/>
      <c r="O77" s="293"/>
      <c r="P77" s="293"/>
      <c r="Q77" s="293"/>
      <c r="R77" s="293"/>
      <c r="S77" s="293"/>
      <c r="T77" s="293"/>
      <c r="U77" s="293"/>
      <c r="V77" s="293"/>
      <c r="W77" s="293"/>
      <c r="X77" s="293"/>
      <c r="Y77" s="293"/>
      <c r="Z77" s="293"/>
      <c r="AA77" s="293"/>
      <c r="AB77" s="293"/>
      <c r="AC77" s="293"/>
      <c r="AD77" s="293"/>
      <c r="AE77" s="293"/>
      <c r="AF77" s="293"/>
      <c r="AG77" s="293"/>
      <c r="AH77" s="293"/>
      <c r="AI77" s="293"/>
      <c r="AJ77" s="293"/>
      <c r="AK77" s="293"/>
      <c r="AL77" s="293"/>
      <c r="AM77" s="293"/>
      <c r="AN77" s="293"/>
      <c r="AO77" s="293"/>
      <c r="AP77" s="293"/>
      <c r="AQ77" s="293"/>
      <c r="AR77" s="293"/>
      <c r="AS77" s="293"/>
      <c r="AT77" s="293"/>
      <c r="AU77" s="293"/>
      <c r="AV77" s="293"/>
      <c r="AW77" s="293"/>
      <c r="AX77" s="293"/>
      <c r="AY77" s="293"/>
      <c r="AZ77" s="293"/>
      <c r="BA77" s="293"/>
      <c r="BB77" s="293"/>
      <c r="BC77" s="293"/>
      <c r="BD77" s="293"/>
      <c r="BE77" s="293"/>
      <c r="BF77" s="293"/>
      <c r="BG77" s="293"/>
      <c r="BH77" s="293"/>
    </row>
    <row r="78" spans="1:60" ht="15" hidden="1">
      <c r="A78" s="294" t="s">
        <v>212</v>
      </c>
      <c r="B78" s="294" t="s">
        <v>213</v>
      </c>
      <c r="C78" s="294" t="s">
        <v>1197</v>
      </c>
      <c r="D78" s="294" t="s">
        <v>1198</v>
      </c>
      <c r="E78" s="294"/>
      <c r="F78" s="294"/>
      <c r="G78" s="294"/>
      <c r="H78" s="294"/>
      <c r="I78" s="294"/>
      <c r="J78" s="294"/>
      <c r="K78" s="294"/>
      <c r="L78" s="294"/>
      <c r="M78" s="294"/>
      <c r="N78" s="294"/>
      <c r="O78" s="293"/>
      <c r="P78" s="293"/>
      <c r="Q78" s="293"/>
      <c r="R78" s="293"/>
      <c r="S78" s="293"/>
      <c r="T78" s="293"/>
      <c r="U78" s="293"/>
      <c r="V78" s="293"/>
      <c r="W78" s="293"/>
      <c r="X78" s="293"/>
      <c r="Y78" s="293"/>
      <c r="Z78" s="293"/>
      <c r="AA78" s="293"/>
      <c r="AB78" s="293"/>
      <c r="AC78" s="293"/>
      <c r="AD78" s="293"/>
      <c r="AE78" s="293"/>
      <c r="AF78" s="293"/>
      <c r="AG78" s="293"/>
      <c r="AH78" s="293"/>
      <c r="AI78" s="293"/>
      <c r="AJ78" s="293"/>
      <c r="AK78" s="293"/>
      <c r="AL78" s="293"/>
      <c r="AM78" s="293"/>
      <c r="AN78" s="293"/>
      <c r="AO78" s="293"/>
      <c r="AP78" s="293"/>
      <c r="AQ78" s="293"/>
      <c r="AR78" s="293"/>
      <c r="AS78" s="293"/>
      <c r="AT78" s="293"/>
      <c r="AU78" s="293"/>
      <c r="AV78" s="293"/>
      <c r="AW78" s="293"/>
      <c r="AX78" s="293"/>
      <c r="AY78" s="293"/>
      <c r="AZ78" s="293"/>
      <c r="BA78" s="293"/>
      <c r="BB78" s="293"/>
      <c r="BC78" s="293"/>
      <c r="BD78" s="293"/>
      <c r="BE78" s="293"/>
      <c r="BF78" s="293"/>
      <c r="BG78" s="293"/>
      <c r="BH78" s="293"/>
    </row>
    <row r="79" spans="1:60" ht="15" hidden="1">
      <c r="A79" s="294" t="s">
        <v>214</v>
      </c>
      <c r="B79" s="294" t="s">
        <v>215</v>
      </c>
      <c r="C79" s="294" t="s">
        <v>1197</v>
      </c>
      <c r="D79" s="294" t="s">
        <v>1198</v>
      </c>
      <c r="E79" s="294"/>
      <c r="F79" s="294"/>
      <c r="G79" s="294"/>
      <c r="H79" s="294"/>
      <c r="I79" s="294"/>
      <c r="J79" s="294"/>
      <c r="K79" s="294"/>
      <c r="L79" s="294"/>
      <c r="M79" s="294"/>
      <c r="N79" s="294"/>
      <c r="O79" s="293">
        <v>11666000</v>
      </c>
      <c r="P79" s="293">
        <v>14812000</v>
      </c>
      <c r="Q79" s="293">
        <v>20722000</v>
      </c>
      <c r="R79" s="293">
        <v>47199000</v>
      </c>
      <c r="S79" s="293">
        <v>54508000</v>
      </c>
      <c r="T79" s="293">
        <v>59301000</v>
      </c>
      <c r="U79" s="293">
        <v>63897000</v>
      </c>
      <c r="V79" s="293">
        <v>120597000</v>
      </c>
      <c r="W79" s="293">
        <v>103214000</v>
      </c>
      <c r="X79" s="293">
        <v>141677000</v>
      </c>
      <c r="Y79" s="293">
        <v>216320000</v>
      </c>
      <c r="Z79" s="293">
        <v>276433000</v>
      </c>
      <c r="AA79" s="293">
        <v>302392000</v>
      </c>
      <c r="AB79" s="293">
        <v>332406000</v>
      </c>
      <c r="AC79" s="293">
        <v>314557000</v>
      </c>
      <c r="AD79" s="293">
        <v>335680000</v>
      </c>
      <c r="AE79" s="293">
        <v>339616000</v>
      </c>
      <c r="AF79" s="293">
        <v>364679000</v>
      </c>
      <c r="AG79" s="293">
        <v>370909000</v>
      </c>
      <c r="AH79" s="293">
        <v>316403000</v>
      </c>
      <c r="AI79" s="293">
        <v>318025000</v>
      </c>
      <c r="AJ79" s="293">
        <v>282094000</v>
      </c>
      <c r="AK79" s="293">
        <v>257426000</v>
      </c>
      <c r="AL79" s="293">
        <v>246249000</v>
      </c>
      <c r="AM79" s="293">
        <v>196860000</v>
      </c>
      <c r="AN79" s="293">
        <v>183415000</v>
      </c>
      <c r="AO79" s="293">
        <v>165769000</v>
      </c>
      <c r="AP79" s="293">
        <v>158133000</v>
      </c>
      <c r="AQ79" s="293">
        <v>140363000</v>
      </c>
      <c r="AR79" s="293">
        <v>203849000</v>
      </c>
      <c r="AS79" s="293">
        <v>194528000</v>
      </c>
      <c r="AT79" s="293">
        <v>181390000</v>
      </c>
      <c r="AU79" s="293">
        <v>211376000</v>
      </c>
      <c r="AV79" s="293">
        <v>258130000</v>
      </c>
      <c r="AW79" s="293">
        <v>263742000</v>
      </c>
      <c r="AX79" s="293">
        <v>302667000</v>
      </c>
      <c r="AY79" s="293">
        <v>365663000</v>
      </c>
      <c r="AZ79" s="293">
        <v>379282000</v>
      </c>
      <c r="BA79" s="293">
        <v>388601000</v>
      </c>
      <c r="BB79" s="293">
        <v>521935000</v>
      </c>
      <c r="BC79" s="293">
        <v>570189000</v>
      </c>
      <c r="BD79" s="293">
        <v>847365000</v>
      </c>
      <c r="BE79" s="293">
        <v>744595000</v>
      </c>
      <c r="BF79" s="293">
        <v>794102000</v>
      </c>
      <c r="BG79" s="293">
        <v>866441000</v>
      </c>
      <c r="BH79" s="293">
        <v>871282000</v>
      </c>
    </row>
    <row r="80" spans="1:60" ht="15" hidden="1">
      <c r="A80" s="294" t="s">
        <v>216</v>
      </c>
      <c r="B80" s="294" t="s">
        <v>217</v>
      </c>
      <c r="C80" s="294" t="s">
        <v>1197</v>
      </c>
      <c r="D80" s="294" t="s">
        <v>1198</v>
      </c>
      <c r="E80" s="294"/>
      <c r="F80" s="294"/>
      <c r="G80" s="294"/>
      <c r="H80" s="294"/>
      <c r="I80" s="294"/>
      <c r="J80" s="294"/>
      <c r="K80" s="294"/>
      <c r="L80" s="294"/>
      <c r="M80" s="294"/>
      <c r="N80" s="294"/>
      <c r="O80" s="293"/>
      <c r="P80" s="293"/>
      <c r="Q80" s="293"/>
      <c r="R80" s="293"/>
      <c r="S80" s="293"/>
      <c r="T80" s="293"/>
      <c r="U80" s="293"/>
      <c r="V80" s="293"/>
      <c r="W80" s="293"/>
      <c r="X80" s="293"/>
      <c r="Y80" s="293"/>
      <c r="Z80" s="293"/>
      <c r="AA80" s="293"/>
      <c r="AB80" s="293"/>
      <c r="AC80" s="293"/>
      <c r="AD80" s="293"/>
      <c r="AE80" s="293"/>
      <c r="AF80" s="293"/>
      <c r="AG80" s="293"/>
      <c r="AH80" s="293"/>
      <c r="AI80" s="293"/>
      <c r="AJ80" s="293"/>
      <c r="AK80" s="293"/>
      <c r="AL80" s="293"/>
      <c r="AM80" s="293"/>
      <c r="AN80" s="293"/>
      <c r="AO80" s="293"/>
      <c r="AP80" s="293"/>
      <c r="AQ80" s="293"/>
      <c r="AR80" s="293"/>
      <c r="AS80" s="293"/>
      <c r="AT80" s="293"/>
      <c r="AU80" s="293"/>
      <c r="AV80" s="293"/>
      <c r="AW80" s="293"/>
      <c r="AX80" s="293"/>
      <c r="AY80" s="293"/>
      <c r="AZ80" s="293"/>
      <c r="BA80" s="293"/>
      <c r="BB80" s="293"/>
      <c r="BC80" s="293"/>
      <c r="BD80" s="293"/>
      <c r="BE80" s="293"/>
      <c r="BF80" s="293"/>
      <c r="BG80" s="293"/>
      <c r="BH80" s="293"/>
    </row>
    <row r="81" spans="1:60" ht="15" hidden="1">
      <c r="A81" s="294" t="s">
        <v>218</v>
      </c>
      <c r="B81" s="294" t="s">
        <v>219</v>
      </c>
      <c r="C81" s="294" t="s">
        <v>1197</v>
      </c>
      <c r="D81" s="294" t="s">
        <v>1198</v>
      </c>
      <c r="E81" s="294"/>
      <c r="F81" s="294"/>
      <c r="G81" s="294"/>
      <c r="H81" s="294"/>
      <c r="I81" s="294"/>
      <c r="J81" s="294"/>
      <c r="K81" s="294"/>
      <c r="L81" s="294"/>
      <c r="M81" s="294"/>
      <c r="N81" s="294"/>
      <c r="O81" s="293"/>
      <c r="P81" s="293"/>
      <c r="Q81" s="293"/>
      <c r="R81" s="293"/>
      <c r="S81" s="293"/>
      <c r="T81" s="293"/>
      <c r="U81" s="293"/>
      <c r="V81" s="293"/>
      <c r="W81" s="293"/>
      <c r="X81" s="293"/>
      <c r="Y81" s="293"/>
      <c r="Z81" s="293"/>
      <c r="AA81" s="293"/>
      <c r="AB81" s="293"/>
      <c r="AC81" s="293"/>
      <c r="AD81" s="293"/>
      <c r="AE81" s="293"/>
      <c r="AF81" s="293"/>
      <c r="AG81" s="293"/>
      <c r="AH81" s="293"/>
      <c r="AI81" s="293"/>
      <c r="AJ81" s="293"/>
      <c r="AK81" s="293"/>
      <c r="AL81" s="293"/>
      <c r="AM81" s="293"/>
      <c r="AN81" s="293"/>
      <c r="AO81" s="293"/>
      <c r="AP81" s="293"/>
      <c r="AQ81" s="293"/>
      <c r="AR81" s="293"/>
      <c r="AS81" s="293"/>
      <c r="AT81" s="293"/>
      <c r="AU81" s="293"/>
      <c r="AV81" s="293"/>
      <c r="AW81" s="293"/>
      <c r="AX81" s="293"/>
      <c r="AY81" s="293"/>
      <c r="AZ81" s="293"/>
      <c r="BA81" s="293"/>
      <c r="BB81" s="293"/>
      <c r="BC81" s="293"/>
      <c r="BD81" s="293"/>
      <c r="BE81" s="293"/>
      <c r="BF81" s="293"/>
      <c r="BG81" s="293"/>
      <c r="BH81" s="293"/>
    </row>
    <row r="82" spans="1:60" ht="15" hidden="1">
      <c r="A82" s="294" t="s">
        <v>220</v>
      </c>
      <c r="B82" s="294" t="s">
        <v>221</v>
      </c>
      <c r="C82" s="294" t="s">
        <v>1197</v>
      </c>
      <c r="D82" s="294" t="s">
        <v>1198</v>
      </c>
      <c r="E82" s="294"/>
      <c r="F82" s="294"/>
      <c r="G82" s="294"/>
      <c r="H82" s="294"/>
      <c r="I82" s="294"/>
      <c r="J82" s="294"/>
      <c r="K82" s="294"/>
      <c r="L82" s="294"/>
      <c r="M82" s="294"/>
      <c r="N82" s="294"/>
      <c r="O82" s="293"/>
      <c r="P82" s="293"/>
      <c r="Q82" s="293"/>
      <c r="R82" s="293"/>
      <c r="S82" s="293"/>
      <c r="T82" s="293"/>
      <c r="U82" s="293"/>
      <c r="V82" s="293"/>
      <c r="W82" s="293"/>
      <c r="X82" s="293"/>
      <c r="Y82" s="293"/>
      <c r="Z82" s="293"/>
      <c r="AA82" s="293"/>
      <c r="AB82" s="293"/>
      <c r="AC82" s="293"/>
      <c r="AD82" s="293"/>
      <c r="AE82" s="293"/>
      <c r="AF82" s="293"/>
      <c r="AG82" s="293"/>
      <c r="AH82" s="293"/>
      <c r="AI82" s="293"/>
      <c r="AJ82" s="293"/>
      <c r="AK82" s="293"/>
      <c r="AL82" s="293"/>
      <c r="AM82" s="293"/>
      <c r="AN82" s="293"/>
      <c r="AO82" s="293"/>
      <c r="AP82" s="293"/>
      <c r="AQ82" s="293"/>
      <c r="AR82" s="293"/>
      <c r="AS82" s="293"/>
      <c r="AT82" s="293"/>
      <c r="AU82" s="293"/>
      <c r="AV82" s="293"/>
      <c r="AW82" s="293"/>
      <c r="AX82" s="293"/>
      <c r="AY82" s="293"/>
      <c r="AZ82" s="293"/>
      <c r="BA82" s="293"/>
      <c r="BB82" s="293"/>
      <c r="BC82" s="293"/>
      <c r="BD82" s="293"/>
      <c r="BE82" s="293"/>
      <c r="BF82" s="293"/>
      <c r="BG82" s="293"/>
      <c r="BH82" s="293"/>
    </row>
    <row r="83" spans="1:60" ht="15" hidden="1">
      <c r="A83" s="294" t="s">
        <v>222</v>
      </c>
      <c r="B83" s="294" t="s">
        <v>223</v>
      </c>
      <c r="C83" s="294" t="s">
        <v>1197</v>
      </c>
      <c r="D83" s="294" t="s">
        <v>1198</v>
      </c>
      <c r="E83" s="294"/>
      <c r="F83" s="294"/>
      <c r="G83" s="294"/>
      <c r="H83" s="294"/>
      <c r="I83" s="294"/>
      <c r="J83" s="294"/>
      <c r="K83" s="294"/>
      <c r="L83" s="294"/>
      <c r="M83" s="294"/>
      <c r="N83" s="294"/>
      <c r="O83" s="293">
        <v>103816000</v>
      </c>
      <c r="P83" s="293">
        <v>145537000</v>
      </c>
      <c r="Q83" s="293">
        <v>229642000</v>
      </c>
      <c r="R83" s="293">
        <v>396229000</v>
      </c>
      <c r="S83" s="293">
        <v>528007000</v>
      </c>
      <c r="T83" s="293">
        <v>882648000</v>
      </c>
      <c r="U83" s="293">
        <v>1234274000</v>
      </c>
      <c r="V83" s="293">
        <v>1476400000</v>
      </c>
      <c r="W83" s="293">
        <v>1512806000</v>
      </c>
      <c r="X83" s="293">
        <v>1722579000</v>
      </c>
      <c r="Y83" s="293">
        <v>1514019000</v>
      </c>
      <c r="Z83" s="293">
        <v>1135599000</v>
      </c>
      <c r="AA83" s="293">
        <v>1000630000</v>
      </c>
      <c r="AB83" s="293">
        <v>914895000</v>
      </c>
      <c r="AC83" s="293">
        <v>919428000</v>
      </c>
      <c r="AD83" s="293">
        <v>1206161000</v>
      </c>
      <c r="AE83" s="293">
        <v>1943577000</v>
      </c>
      <c r="AF83" s="293">
        <v>2618911000</v>
      </c>
      <c r="AG83" s="293">
        <v>2844960000</v>
      </c>
      <c r="AH83" s="293">
        <v>3350490000</v>
      </c>
      <c r="AI83" s="293">
        <v>3982878000</v>
      </c>
      <c r="AJ83" s="293">
        <v>4222973000</v>
      </c>
      <c r="AK83" s="293">
        <v>3849992000</v>
      </c>
      <c r="AL83" s="293">
        <v>3861395000</v>
      </c>
      <c r="AM83" s="293">
        <v>4171608000</v>
      </c>
      <c r="AN83" s="293">
        <v>4360765000</v>
      </c>
      <c r="AO83" s="293">
        <v>4311298000</v>
      </c>
      <c r="AP83" s="293">
        <v>4280153000</v>
      </c>
      <c r="AQ83" s="293">
        <v>4428251000</v>
      </c>
      <c r="AR83" s="293">
        <v>4004025000</v>
      </c>
      <c r="AS83" s="293">
        <v>3920057000</v>
      </c>
      <c r="AT83" s="293">
        <v>3436503000</v>
      </c>
      <c r="AU83" s="293">
        <v>3491991000</v>
      </c>
      <c r="AV83" s="293">
        <v>3770531000</v>
      </c>
      <c r="AW83" s="293">
        <v>4083319000</v>
      </c>
      <c r="AX83" s="293">
        <v>3896909000</v>
      </c>
      <c r="AY83" s="293">
        <v>4203328000</v>
      </c>
      <c r="AZ83" s="293">
        <v>4859772000</v>
      </c>
      <c r="BA83" s="293">
        <v>2152837000</v>
      </c>
      <c r="BB83" s="293">
        <v>2324465000</v>
      </c>
      <c r="BC83" s="293">
        <v>2523865000</v>
      </c>
      <c r="BD83" s="293">
        <v>2798393000</v>
      </c>
      <c r="BE83" s="293">
        <v>2869665000</v>
      </c>
      <c r="BF83" s="293">
        <v>4323199000</v>
      </c>
      <c r="BG83" s="293">
        <v>4303405000</v>
      </c>
      <c r="BH83" s="293">
        <v>5097295000</v>
      </c>
    </row>
    <row r="84" spans="1:60" ht="15" hidden="1">
      <c r="A84" s="294" t="s">
        <v>224</v>
      </c>
      <c r="B84" s="294" t="s">
        <v>225</v>
      </c>
      <c r="C84" s="294" t="s">
        <v>1197</v>
      </c>
      <c r="D84" s="294" t="s">
        <v>1198</v>
      </c>
      <c r="E84" s="294"/>
      <c r="F84" s="294"/>
      <c r="G84" s="294"/>
      <c r="H84" s="294"/>
      <c r="I84" s="294"/>
      <c r="J84" s="294"/>
      <c r="K84" s="294"/>
      <c r="L84" s="294"/>
      <c r="M84" s="294"/>
      <c r="N84" s="294"/>
      <c r="O84" s="293"/>
      <c r="P84" s="293"/>
      <c r="Q84" s="293"/>
      <c r="R84" s="293"/>
      <c r="S84" s="293"/>
      <c r="T84" s="293"/>
      <c r="U84" s="293"/>
      <c r="V84" s="293"/>
      <c r="W84" s="293"/>
      <c r="X84" s="293"/>
      <c r="Y84" s="293"/>
      <c r="Z84" s="293"/>
      <c r="AA84" s="293"/>
      <c r="AB84" s="293"/>
      <c r="AC84" s="293"/>
      <c r="AD84" s="293"/>
      <c r="AE84" s="293"/>
      <c r="AF84" s="293"/>
      <c r="AG84" s="293"/>
      <c r="AH84" s="293"/>
      <c r="AI84" s="293"/>
      <c r="AJ84" s="293"/>
      <c r="AK84" s="293"/>
      <c r="AL84" s="293"/>
      <c r="AM84" s="293"/>
      <c r="AN84" s="293"/>
      <c r="AO84" s="293"/>
      <c r="AP84" s="293"/>
      <c r="AQ84" s="293"/>
      <c r="AR84" s="293"/>
      <c r="AS84" s="293"/>
      <c r="AT84" s="293"/>
      <c r="AU84" s="293"/>
      <c r="AV84" s="293"/>
      <c r="AW84" s="293"/>
      <c r="AX84" s="293"/>
      <c r="AY84" s="293"/>
      <c r="AZ84" s="293"/>
      <c r="BA84" s="293"/>
      <c r="BB84" s="293"/>
      <c r="BC84" s="293"/>
      <c r="BD84" s="293"/>
      <c r="BE84" s="293"/>
      <c r="BF84" s="293"/>
      <c r="BG84" s="293"/>
      <c r="BH84" s="293"/>
    </row>
    <row r="85" spans="1:60" ht="15" hidden="1">
      <c r="A85" s="294" t="s">
        <v>226</v>
      </c>
      <c r="B85" s="294" t="s">
        <v>227</v>
      </c>
      <c r="C85" s="294" t="s">
        <v>1197</v>
      </c>
      <c r="D85" s="294" t="s">
        <v>1198</v>
      </c>
      <c r="E85" s="294"/>
      <c r="F85" s="294"/>
      <c r="G85" s="294"/>
      <c r="H85" s="294"/>
      <c r="I85" s="294"/>
      <c r="J85" s="294"/>
      <c r="K85" s="294"/>
      <c r="L85" s="294"/>
      <c r="M85" s="294"/>
      <c r="N85" s="294"/>
      <c r="O85" s="293"/>
      <c r="P85" s="293"/>
      <c r="Q85" s="293"/>
      <c r="R85" s="293"/>
      <c r="S85" s="293"/>
      <c r="T85" s="293"/>
      <c r="U85" s="293"/>
      <c r="V85" s="293"/>
      <c r="W85" s="293"/>
      <c r="X85" s="293"/>
      <c r="Y85" s="293"/>
      <c r="Z85" s="293"/>
      <c r="AA85" s="293"/>
      <c r="AB85" s="293"/>
      <c r="AC85" s="293"/>
      <c r="AD85" s="293"/>
      <c r="AE85" s="293"/>
      <c r="AF85" s="293"/>
      <c r="AG85" s="293"/>
      <c r="AH85" s="293"/>
      <c r="AI85" s="293"/>
      <c r="AJ85" s="293"/>
      <c r="AK85" s="293">
        <v>79312000</v>
      </c>
      <c r="AL85" s="293">
        <v>558987000</v>
      </c>
      <c r="AM85" s="293">
        <v>1450018000</v>
      </c>
      <c r="AN85" s="293">
        <v>1240357000</v>
      </c>
      <c r="AO85" s="293">
        <v>1361321000</v>
      </c>
      <c r="AP85" s="293">
        <v>1465765000</v>
      </c>
      <c r="AQ85" s="293">
        <v>1648136000</v>
      </c>
      <c r="AR85" s="293">
        <v>1851042000</v>
      </c>
      <c r="AS85" s="293">
        <v>1825516000</v>
      </c>
      <c r="AT85" s="293">
        <v>1909486000</v>
      </c>
      <c r="AU85" s="293">
        <v>2034422000</v>
      </c>
      <c r="AV85" s="293">
        <v>2148631000</v>
      </c>
      <c r="AW85" s="293">
        <v>2316620000</v>
      </c>
      <c r="AX85" s="293">
        <v>2151259000</v>
      </c>
      <c r="AY85" s="293">
        <v>2573388000</v>
      </c>
      <c r="AZ85" s="293">
        <v>2986951000</v>
      </c>
      <c r="BA85" s="293">
        <v>7721514000</v>
      </c>
      <c r="BB85" s="293">
        <v>8672797000</v>
      </c>
      <c r="BC85" s="293">
        <v>9656499000</v>
      </c>
      <c r="BD85" s="293">
        <v>11360381000</v>
      </c>
      <c r="BE85" s="293">
        <v>12398446000</v>
      </c>
      <c r="BF85" s="293">
        <v>13467329000</v>
      </c>
      <c r="BG85" s="293">
        <v>14035070000</v>
      </c>
      <c r="BH85" s="293">
        <v>14853531000</v>
      </c>
    </row>
    <row r="86" spans="1:60" ht="15" hidden="1">
      <c r="A86" s="294" t="s">
        <v>228</v>
      </c>
      <c r="B86" s="294" t="s">
        <v>229</v>
      </c>
      <c r="C86" s="294" t="s">
        <v>1197</v>
      </c>
      <c r="D86" s="294" t="s">
        <v>1198</v>
      </c>
      <c r="E86" s="294"/>
      <c r="F86" s="294"/>
      <c r="G86" s="294"/>
      <c r="H86" s="294"/>
      <c r="I86" s="294"/>
      <c r="J86" s="294"/>
      <c r="K86" s="294"/>
      <c r="L86" s="294"/>
      <c r="M86" s="294"/>
      <c r="N86" s="294"/>
      <c r="O86" s="293">
        <v>572133000</v>
      </c>
      <c r="P86" s="293">
        <v>542384000</v>
      </c>
      <c r="Q86" s="293">
        <v>601811000</v>
      </c>
      <c r="R86" s="293">
        <v>756432000</v>
      </c>
      <c r="S86" s="293">
        <v>730062000</v>
      </c>
      <c r="T86" s="293">
        <v>720586000</v>
      </c>
      <c r="U86" s="293">
        <v>710689000</v>
      </c>
      <c r="V86" s="293">
        <v>1066621000</v>
      </c>
      <c r="W86" s="293">
        <v>1278643000</v>
      </c>
      <c r="X86" s="293">
        <v>1281957000</v>
      </c>
      <c r="Y86" s="293">
        <v>1398362000</v>
      </c>
      <c r="Z86" s="293">
        <v>1538841000</v>
      </c>
      <c r="AA86" s="293">
        <v>1484228000</v>
      </c>
      <c r="AB86" s="293">
        <v>1666170000</v>
      </c>
      <c r="AC86" s="293">
        <v>1963070000</v>
      </c>
      <c r="AD86" s="293">
        <v>2256459000</v>
      </c>
      <c r="AE86" s="293">
        <v>2766883000</v>
      </c>
      <c r="AF86" s="293">
        <v>3313213000</v>
      </c>
      <c r="AG86" s="293">
        <v>3131102000</v>
      </c>
      <c r="AH86" s="293">
        <v>3402452000</v>
      </c>
      <c r="AI86" s="293">
        <v>3880930000</v>
      </c>
      <c r="AJ86" s="293">
        <v>4380167000</v>
      </c>
      <c r="AK86" s="293">
        <v>4508058000</v>
      </c>
      <c r="AL86" s="293">
        <v>4886541000</v>
      </c>
      <c r="AM86" s="293">
        <v>5469146000</v>
      </c>
      <c r="AN86" s="293">
        <v>5935784000</v>
      </c>
      <c r="AO86" s="293">
        <v>6442987000</v>
      </c>
      <c r="AP86" s="293">
        <v>6347318000</v>
      </c>
      <c r="AQ86" s="293">
        <v>6969087000</v>
      </c>
      <c r="AR86" s="293">
        <v>7103698000</v>
      </c>
      <c r="AS86" s="293">
        <v>6743347000</v>
      </c>
      <c r="AT86" s="293">
        <v>6860996000</v>
      </c>
      <c r="AU86" s="293">
        <v>7640293000</v>
      </c>
      <c r="AV86" s="293">
        <v>8301007000</v>
      </c>
      <c r="AW86" s="293">
        <v>7239724000</v>
      </c>
      <c r="AX86" s="293">
        <v>7334163000</v>
      </c>
      <c r="AY86" s="293">
        <v>3697633000</v>
      </c>
      <c r="AZ86" s="293">
        <v>5041282000</v>
      </c>
      <c r="BA86" s="293">
        <v>5461776000</v>
      </c>
      <c r="BB86" s="293">
        <v>7385000000</v>
      </c>
      <c r="BC86" s="293">
        <v>9114078000</v>
      </c>
      <c r="BD86" s="293">
        <v>11225843000</v>
      </c>
      <c r="BE86" s="293">
        <v>12837474000</v>
      </c>
      <c r="BF86" s="293">
        <v>16626329000</v>
      </c>
      <c r="BG86" s="293">
        <v>18363228000</v>
      </c>
      <c r="BH86" s="293">
        <v>20676785000</v>
      </c>
    </row>
    <row r="87" spans="1:60" ht="15" hidden="1">
      <c r="A87" s="294" t="s">
        <v>230</v>
      </c>
      <c r="B87" s="294" t="s">
        <v>231</v>
      </c>
      <c r="C87" s="294" t="s">
        <v>1197</v>
      </c>
      <c r="D87" s="294" t="s">
        <v>1198</v>
      </c>
      <c r="E87" s="294"/>
      <c r="F87" s="294"/>
      <c r="G87" s="294"/>
      <c r="H87" s="294"/>
      <c r="I87" s="294"/>
      <c r="J87" s="294"/>
      <c r="K87" s="294"/>
      <c r="L87" s="294"/>
      <c r="M87" s="294"/>
      <c r="N87" s="294"/>
      <c r="O87" s="293"/>
      <c r="P87" s="293"/>
      <c r="Q87" s="293"/>
      <c r="R87" s="293"/>
      <c r="S87" s="293"/>
      <c r="T87" s="293"/>
      <c r="U87" s="293"/>
      <c r="V87" s="293"/>
      <c r="W87" s="293"/>
      <c r="X87" s="293"/>
      <c r="Y87" s="293"/>
      <c r="Z87" s="293"/>
      <c r="AA87" s="293"/>
      <c r="AB87" s="293"/>
      <c r="AC87" s="293"/>
      <c r="AD87" s="293"/>
      <c r="AE87" s="293"/>
      <c r="AF87" s="293"/>
      <c r="AG87" s="293"/>
      <c r="AH87" s="293"/>
      <c r="AI87" s="293"/>
      <c r="AJ87" s="293"/>
      <c r="AK87" s="293"/>
      <c r="AL87" s="293"/>
      <c r="AM87" s="293"/>
      <c r="AN87" s="293"/>
      <c r="AO87" s="293"/>
      <c r="AP87" s="293"/>
      <c r="AQ87" s="293"/>
      <c r="AR87" s="293"/>
      <c r="AS87" s="293"/>
      <c r="AT87" s="293"/>
      <c r="AU87" s="293"/>
      <c r="AV87" s="293"/>
      <c r="AW87" s="293"/>
      <c r="AX87" s="293"/>
      <c r="AY87" s="293"/>
      <c r="AZ87" s="293"/>
      <c r="BA87" s="293"/>
      <c r="BB87" s="293"/>
      <c r="BC87" s="293"/>
      <c r="BD87" s="293"/>
      <c r="BE87" s="293"/>
      <c r="BF87" s="293"/>
      <c r="BG87" s="293"/>
      <c r="BH87" s="293"/>
    </row>
    <row r="88" spans="1:60" ht="15" hidden="1">
      <c r="A88" s="294" t="s">
        <v>232</v>
      </c>
      <c r="B88" s="294" t="s">
        <v>233</v>
      </c>
      <c r="C88" s="294" t="s">
        <v>1197</v>
      </c>
      <c r="D88" s="294" t="s">
        <v>1198</v>
      </c>
      <c r="E88" s="294"/>
      <c r="F88" s="294"/>
      <c r="G88" s="294"/>
      <c r="H88" s="294"/>
      <c r="I88" s="294"/>
      <c r="J88" s="294"/>
      <c r="K88" s="294"/>
      <c r="L88" s="294"/>
      <c r="M88" s="294"/>
      <c r="N88" s="294"/>
      <c r="O88" s="293">
        <v>336535000</v>
      </c>
      <c r="P88" s="293">
        <v>450889000</v>
      </c>
      <c r="Q88" s="293">
        <v>525060000</v>
      </c>
      <c r="R88" s="293">
        <v>633743000</v>
      </c>
      <c r="S88" s="293">
        <v>756099000</v>
      </c>
      <c r="T88" s="293">
        <v>786318000</v>
      </c>
      <c r="U88" s="293">
        <v>836378000</v>
      </c>
      <c r="V88" s="293">
        <v>930313000</v>
      </c>
      <c r="W88" s="293">
        <v>1053336000</v>
      </c>
      <c r="X88" s="293">
        <v>1171291000</v>
      </c>
      <c r="Y88" s="293">
        <v>1138757000</v>
      </c>
      <c r="Z88" s="293">
        <v>1375339000</v>
      </c>
      <c r="AA88" s="293">
        <v>1369542000</v>
      </c>
      <c r="AB88" s="293">
        <v>1350734000</v>
      </c>
      <c r="AC88" s="293">
        <v>1259931000</v>
      </c>
      <c r="AD88" s="293">
        <v>1468869000</v>
      </c>
      <c r="AE88" s="293">
        <v>1767437000</v>
      </c>
      <c r="AF88" s="293">
        <v>2074946000</v>
      </c>
      <c r="AG88" s="293">
        <v>2267578000</v>
      </c>
      <c r="AH88" s="293">
        <v>2178936000</v>
      </c>
      <c r="AI88" s="293">
        <v>2489726000</v>
      </c>
      <c r="AJ88" s="293">
        <v>2626663000</v>
      </c>
      <c r="AK88" s="293">
        <v>2654764000</v>
      </c>
      <c r="AL88" s="293">
        <v>2848581000</v>
      </c>
      <c r="AM88" s="293">
        <v>3115204000</v>
      </c>
      <c r="AN88" s="293">
        <v>3255474000</v>
      </c>
      <c r="AO88" s="293">
        <v>3250552000</v>
      </c>
      <c r="AP88" s="293">
        <v>3522157000</v>
      </c>
      <c r="AQ88" s="293">
        <v>3555861000</v>
      </c>
      <c r="AR88" s="293">
        <v>3209826000</v>
      </c>
      <c r="AS88" s="293">
        <v>3091800000</v>
      </c>
      <c r="AT88" s="293">
        <v>2924009000</v>
      </c>
      <c r="AU88" s="293">
        <v>3168691000</v>
      </c>
      <c r="AV88" s="293">
        <v>3177907000</v>
      </c>
      <c r="AW88" s="293">
        <v>3402605000</v>
      </c>
      <c r="AX88" s="293">
        <v>3362510000</v>
      </c>
      <c r="AY88" s="293">
        <v>3437989000</v>
      </c>
      <c r="AZ88" s="293">
        <v>3574536000</v>
      </c>
      <c r="BA88" s="293">
        <v>3411875000</v>
      </c>
      <c r="BB88" s="293">
        <v>3414558000</v>
      </c>
      <c r="BC88" s="293">
        <v>3381294000</v>
      </c>
      <c r="BD88" s="293">
        <v>3329478000</v>
      </c>
      <c r="BE88" s="293">
        <v>1380755000</v>
      </c>
      <c r="BF88" s="293">
        <v>1404395000</v>
      </c>
      <c r="BG88" s="293">
        <v>1419739000</v>
      </c>
      <c r="BH88" s="293">
        <v>1389380000</v>
      </c>
    </row>
    <row r="89" spans="1:60" ht="15" hidden="1">
      <c r="A89" s="294" t="s">
        <v>234</v>
      </c>
      <c r="B89" s="294" t="s">
        <v>235</v>
      </c>
      <c r="C89" s="294" t="s">
        <v>1197</v>
      </c>
      <c r="D89" s="294" t="s">
        <v>1198</v>
      </c>
      <c r="E89" s="294"/>
      <c r="F89" s="294"/>
      <c r="G89" s="294"/>
      <c r="H89" s="294"/>
      <c r="I89" s="294"/>
      <c r="J89" s="294"/>
      <c r="K89" s="294"/>
      <c r="L89" s="294"/>
      <c r="M89" s="294"/>
      <c r="N89" s="294"/>
      <c r="O89" s="293">
        <v>5076000</v>
      </c>
      <c r="P89" s="293">
        <v>5479000</v>
      </c>
      <c r="Q89" s="293">
        <v>7363000</v>
      </c>
      <c r="R89" s="293">
        <v>8860000</v>
      </c>
      <c r="S89" s="293">
        <v>12225000</v>
      </c>
      <c r="T89" s="293">
        <v>13415000</v>
      </c>
      <c r="U89" s="293">
        <v>15429000</v>
      </c>
      <c r="V89" s="293">
        <v>38016000</v>
      </c>
      <c r="W89" s="293">
        <v>49814000</v>
      </c>
      <c r="X89" s="293">
        <v>81192000</v>
      </c>
      <c r="Y89" s="293">
        <v>136799000</v>
      </c>
      <c r="Z89" s="293">
        <v>176028000</v>
      </c>
      <c r="AA89" s="293">
        <v>207088000</v>
      </c>
      <c r="AB89" s="293">
        <v>211730000</v>
      </c>
      <c r="AC89" s="293">
        <v>230292000</v>
      </c>
      <c r="AD89" s="293">
        <v>245075000</v>
      </c>
      <c r="AE89" s="293">
        <v>270136000</v>
      </c>
      <c r="AF89" s="293">
        <v>326672000</v>
      </c>
      <c r="AG89" s="293">
        <v>325156000</v>
      </c>
      <c r="AH89" s="293">
        <v>337736000</v>
      </c>
      <c r="AI89" s="293">
        <v>369110000</v>
      </c>
      <c r="AJ89" s="293">
        <v>383163000</v>
      </c>
      <c r="AK89" s="293">
        <v>403396000</v>
      </c>
      <c r="AL89" s="293">
        <v>425977000</v>
      </c>
      <c r="AM89" s="293">
        <v>422977000</v>
      </c>
      <c r="AN89" s="293">
        <v>426068000</v>
      </c>
      <c r="AO89" s="293">
        <v>451987000</v>
      </c>
      <c r="AP89" s="293">
        <v>424643000</v>
      </c>
      <c r="AQ89" s="293">
        <v>459520000</v>
      </c>
      <c r="AR89" s="293">
        <v>471742000</v>
      </c>
      <c r="AS89" s="293">
        <v>490098000</v>
      </c>
      <c r="AT89" s="293">
        <v>494466000</v>
      </c>
      <c r="AU89" s="293">
        <v>583708000</v>
      </c>
      <c r="AV89" s="293">
        <v>643385000</v>
      </c>
      <c r="AW89" s="293">
        <v>681058000</v>
      </c>
      <c r="AX89" s="293">
        <v>667072000</v>
      </c>
      <c r="AY89" s="293">
        <v>717773000</v>
      </c>
      <c r="AZ89" s="293">
        <v>700066000</v>
      </c>
      <c r="BA89" s="293">
        <v>400955000</v>
      </c>
      <c r="BB89" s="293">
        <v>528549000</v>
      </c>
      <c r="BC89" s="293">
        <v>550541000</v>
      </c>
      <c r="BD89" s="293">
        <v>512650000</v>
      </c>
      <c r="BE89" s="293">
        <v>548148000</v>
      </c>
      <c r="BF89" s="293">
        <v>553424000</v>
      </c>
      <c r="BG89" s="293">
        <v>524205000</v>
      </c>
      <c r="BH89" s="293">
        <v>526775000</v>
      </c>
    </row>
    <row r="90" spans="1:60" ht="15" hidden="1">
      <c r="A90" s="294" t="s">
        <v>236</v>
      </c>
      <c r="B90" s="294" t="s">
        <v>237</v>
      </c>
      <c r="C90" s="294" t="s">
        <v>1197</v>
      </c>
      <c r="D90" s="294" t="s">
        <v>1198</v>
      </c>
      <c r="E90" s="294"/>
      <c r="F90" s="294"/>
      <c r="G90" s="294"/>
      <c r="H90" s="294"/>
      <c r="I90" s="294"/>
      <c r="J90" s="294"/>
      <c r="K90" s="294"/>
      <c r="L90" s="294"/>
      <c r="M90" s="294"/>
      <c r="N90" s="294"/>
      <c r="O90" s="293">
        <v>0</v>
      </c>
      <c r="P90" s="293">
        <v>0</v>
      </c>
      <c r="Q90" s="293">
        <v>0</v>
      </c>
      <c r="R90" s="293">
        <v>0</v>
      </c>
      <c r="S90" s="293">
        <v>0</v>
      </c>
      <c r="T90" s="293">
        <v>7904000</v>
      </c>
      <c r="U90" s="293">
        <v>16173000</v>
      </c>
      <c r="V90" s="293">
        <v>25849000</v>
      </c>
      <c r="W90" s="293">
        <v>51399000</v>
      </c>
      <c r="X90" s="293">
        <v>69510000</v>
      </c>
      <c r="Y90" s="293">
        <v>137332000</v>
      </c>
      <c r="Z90" s="293">
        <v>149446000</v>
      </c>
      <c r="AA90" s="293">
        <v>170158000</v>
      </c>
      <c r="AB90" s="293">
        <v>198811000</v>
      </c>
      <c r="AC90" s="293">
        <v>254000000</v>
      </c>
      <c r="AD90" s="293">
        <v>319397000</v>
      </c>
      <c r="AE90" s="293">
        <v>372966000</v>
      </c>
      <c r="AF90" s="293">
        <v>482398000</v>
      </c>
      <c r="AG90" s="293">
        <v>566147000</v>
      </c>
      <c r="AH90" s="293">
        <v>595501000</v>
      </c>
      <c r="AI90" s="293">
        <v>694508000</v>
      </c>
      <c r="AJ90" s="293">
        <v>747551000</v>
      </c>
      <c r="AK90" s="293">
        <v>761631000</v>
      </c>
      <c r="AL90" s="293">
        <v>786804000</v>
      </c>
      <c r="AM90" s="293">
        <v>849543000</v>
      </c>
      <c r="AN90" s="293">
        <v>893867000</v>
      </c>
      <c r="AO90" s="293">
        <v>935794000</v>
      </c>
      <c r="AP90" s="293">
        <v>921085000</v>
      </c>
      <c r="AQ90" s="293">
        <v>970399000</v>
      </c>
      <c r="AR90" s="293">
        <v>940380000</v>
      </c>
      <c r="AS90" s="293">
        <v>948835000</v>
      </c>
      <c r="AT90" s="293">
        <v>903109000</v>
      </c>
      <c r="AU90" s="293">
        <v>977942000</v>
      </c>
      <c r="AV90" s="293">
        <v>1065436000</v>
      </c>
      <c r="AW90" s="293">
        <v>1114790000</v>
      </c>
      <c r="AX90" s="293">
        <v>1022676000</v>
      </c>
      <c r="AY90" s="293">
        <v>1047370000</v>
      </c>
      <c r="AZ90" s="293">
        <v>1092303000</v>
      </c>
      <c r="BA90" s="293">
        <v>1099285000</v>
      </c>
      <c r="BB90" s="293">
        <v>1150022000</v>
      </c>
      <c r="BC90" s="293">
        <v>1129514000</v>
      </c>
      <c r="BD90" s="293">
        <v>283671000</v>
      </c>
      <c r="BE90" s="293">
        <v>279453000</v>
      </c>
      <c r="BF90" s="293">
        <v>277396000</v>
      </c>
      <c r="BG90" s="293">
        <v>271385000</v>
      </c>
      <c r="BH90" s="293">
        <v>314876000</v>
      </c>
    </row>
    <row r="91" spans="1:60" ht="15" hidden="1">
      <c r="A91" s="294" t="s">
        <v>238</v>
      </c>
      <c r="B91" s="294" t="s">
        <v>239</v>
      </c>
      <c r="C91" s="294" t="s">
        <v>1197</v>
      </c>
      <c r="D91" s="294" t="s">
        <v>1198</v>
      </c>
      <c r="E91" s="294"/>
      <c r="F91" s="294"/>
      <c r="G91" s="294"/>
      <c r="H91" s="294"/>
      <c r="I91" s="294"/>
      <c r="J91" s="294"/>
      <c r="K91" s="294"/>
      <c r="L91" s="294"/>
      <c r="M91" s="294"/>
      <c r="N91" s="294"/>
      <c r="O91" s="293"/>
      <c r="P91" s="293"/>
      <c r="Q91" s="293"/>
      <c r="R91" s="293"/>
      <c r="S91" s="293"/>
      <c r="T91" s="293"/>
      <c r="U91" s="293"/>
      <c r="V91" s="293"/>
      <c r="W91" s="293"/>
      <c r="X91" s="293"/>
      <c r="Y91" s="293"/>
      <c r="Z91" s="293"/>
      <c r="AA91" s="293"/>
      <c r="AB91" s="293"/>
      <c r="AC91" s="293"/>
      <c r="AD91" s="293"/>
      <c r="AE91" s="293"/>
      <c r="AF91" s="293"/>
      <c r="AG91" s="293"/>
      <c r="AH91" s="293"/>
      <c r="AI91" s="293"/>
      <c r="AJ91" s="293"/>
      <c r="AK91" s="293"/>
      <c r="AL91" s="293"/>
      <c r="AM91" s="293"/>
      <c r="AN91" s="293"/>
      <c r="AO91" s="293"/>
      <c r="AP91" s="293"/>
      <c r="AQ91" s="293"/>
      <c r="AR91" s="293"/>
      <c r="AS91" s="293"/>
      <c r="AT91" s="293"/>
      <c r="AU91" s="293"/>
      <c r="AV91" s="293"/>
      <c r="AW91" s="293"/>
      <c r="AX91" s="293"/>
      <c r="AY91" s="293"/>
      <c r="AZ91" s="293"/>
      <c r="BA91" s="293"/>
      <c r="BB91" s="293"/>
      <c r="BC91" s="293"/>
      <c r="BD91" s="293"/>
      <c r="BE91" s="293"/>
      <c r="BF91" s="293"/>
      <c r="BG91" s="293"/>
      <c r="BH91" s="293"/>
    </row>
    <row r="92" spans="1:60" ht="15" hidden="1">
      <c r="A92" s="294" t="s">
        <v>240</v>
      </c>
      <c r="B92" s="294" t="s">
        <v>241</v>
      </c>
      <c r="C92" s="294" t="s">
        <v>1197</v>
      </c>
      <c r="D92" s="294" t="s">
        <v>1198</v>
      </c>
      <c r="E92" s="294"/>
      <c r="F92" s="294"/>
      <c r="G92" s="294"/>
      <c r="H92" s="294"/>
      <c r="I92" s="294"/>
      <c r="J92" s="294"/>
      <c r="K92" s="294"/>
      <c r="L92" s="294"/>
      <c r="M92" s="294"/>
      <c r="N92" s="294"/>
      <c r="O92" s="293"/>
      <c r="P92" s="293"/>
      <c r="Q92" s="293"/>
      <c r="R92" s="293"/>
      <c r="S92" s="293"/>
      <c r="T92" s="293"/>
      <c r="U92" s="293"/>
      <c r="V92" s="293"/>
      <c r="W92" s="293"/>
      <c r="X92" s="293"/>
      <c r="Y92" s="293"/>
      <c r="Z92" s="293"/>
      <c r="AA92" s="293"/>
      <c r="AB92" s="293"/>
      <c r="AC92" s="293"/>
      <c r="AD92" s="293"/>
      <c r="AE92" s="293"/>
      <c r="AF92" s="293"/>
      <c r="AG92" s="293"/>
      <c r="AH92" s="293"/>
      <c r="AI92" s="293"/>
      <c r="AJ92" s="293"/>
      <c r="AK92" s="293"/>
      <c r="AL92" s="293"/>
      <c r="AM92" s="293"/>
      <c r="AN92" s="293"/>
      <c r="AO92" s="293"/>
      <c r="AP92" s="293"/>
      <c r="AQ92" s="293"/>
      <c r="AR92" s="293"/>
      <c r="AS92" s="293"/>
      <c r="AT92" s="293"/>
      <c r="AU92" s="293"/>
      <c r="AV92" s="293"/>
      <c r="AW92" s="293"/>
      <c r="AX92" s="293"/>
      <c r="AY92" s="293"/>
      <c r="AZ92" s="293"/>
      <c r="BA92" s="293"/>
      <c r="BB92" s="293"/>
      <c r="BC92" s="293"/>
      <c r="BD92" s="293"/>
      <c r="BE92" s="293"/>
      <c r="BF92" s="293"/>
      <c r="BG92" s="293"/>
      <c r="BH92" s="293"/>
    </row>
    <row r="93" spans="1:60" ht="15" hidden="1">
      <c r="A93" s="294" t="s">
        <v>242</v>
      </c>
      <c r="B93" s="294" t="s">
        <v>243</v>
      </c>
      <c r="C93" s="294" t="s">
        <v>1197</v>
      </c>
      <c r="D93" s="294" t="s">
        <v>1198</v>
      </c>
      <c r="E93" s="294"/>
      <c r="F93" s="294"/>
      <c r="G93" s="294"/>
      <c r="H93" s="294"/>
      <c r="I93" s="294"/>
      <c r="J93" s="294"/>
      <c r="K93" s="294"/>
      <c r="L93" s="294"/>
      <c r="M93" s="294"/>
      <c r="N93" s="294"/>
      <c r="O93" s="293">
        <v>16048000</v>
      </c>
      <c r="P93" s="293">
        <v>9107000</v>
      </c>
      <c r="Q93" s="293">
        <v>8930000</v>
      </c>
      <c r="R93" s="293">
        <v>8982000</v>
      </c>
      <c r="S93" s="293">
        <v>9276000</v>
      </c>
      <c r="T93" s="293">
        <v>10527000</v>
      </c>
      <c r="U93" s="293">
        <v>10643000</v>
      </c>
      <c r="V93" s="293">
        <v>14398000</v>
      </c>
      <c r="W93" s="293">
        <v>19120000</v>
      </c>
      <c r="X93" s="293">
        <v>22361000</v>
      </c>
      <c r="Y93" s="293">
        <v>21536000</v>
      </c>
      <c r="Z93" s="293">
        <v>34019000</v>
      </c>
      <c r="AA93" s="293">
        <v>45420000</v>
      </c>
      <c r="AB93" s="293">
        <v>58503000</v>
      </c>
      <c r="AC93" s="293">
        <v>55599000</v>
      </c>
      <c r="AD93" s="293">
        <v>59763000</v>
      </c>
      <c r="AE93" s="293">
        <v>65314000</v>
      </c>
      <c r="AF93" s="293">
        <v>80337000</v>
      </c>
      <c r="AG93" s="293">
        <v>90750000</v>
      </c>
      <c r="AH93" s="293">
        <v>91652000</v>
      </c>
      <c r="AI93" s="293">
        <v>112886000</v>
      </c>
      <c r="AJ93" s="293">
        <v>124505000</v>
      </c>
      <c r="AK93" s="293">
        <v>117301000</v>
      </c>
      <c r="AL93" s="293">
        <v>149341000</v>
      </c>
      <c r="AM93" s="293">
        <v>130258000</v>
      </c>
      <c r="AN93" s="293">
        <v>128150000</v>
      </c>
      <c r="AO93" s="293">
        <v>140693000</v>
      </c>
      <c r="AP93" s="293">
        <v>116644000</v>
      </c>
      <c r="AQ93" s="293">
        <v>172157000</v>
      </c>
      <c r="AR93" s="293">
        <v>137900000</v>
      </c>
      <c r="AS93" s="293">
        <v>199420000</v>
      </c>
      <c r="AT93" s="293">
        <v>235654000</v>
      </c>
      <c r="AU93" s="293">
        <v>372085000</v>
      </c>
      <c r="AV93" s="293">
        <v>369077000</v>
      </c>
      <c r="AW93" s="293">
        <v>429595000</v>
      </c>
      <c r="AX93" s="293">
        <v>408439000</v>
      </c>
      <c r="AY93" s="293">
        <v>498587000</v>
      </c>
      <c r="AZ93" s="293">
        <v>533683000</v>
      </c>
      <c r="BA93" s="293">
        <v>584886000</v>
      </c>
      <c r="BB93" s="293">
        <v>602542000</v>
      </c>
      <c r="BC93" s="293">
        <v>606245000</v>
      </c>
      <c r="BD93" s="293">
        <v>578035000</v>
      </c>
      <c r="BE93" s="293">
        <v>636323000</v>
      </c>
      <c r="BF93" s="293">
        <v>612518000</v>
      </c>
      <c r="BG93" s="293">
        <v>663733000</v>
      </c>
      <c r="BH93" s="293">
        <v>685793000</v>
      </c>
    </row>
    <row r="94" spans="1:60" ht="15" hidden="1">
      <c r="A94" s="294" t="s">
        <v>244</v>
      </c>
      <c r="B94" s="294" t="s">
        <v>245</v>
      </c>
      <c r="C94" s="294" t="s">
        <v>1197</v>
      </c>
      <c r="D94" s="294" t="s">
        <v>1198</v>
      </c>
      <c r="E94" s="294"/>
      <c r="F94" s="294"/>
      <c r="G94" s="294"/>
      <c r="H94" s="294"/>
      <c r="I94" s="294"/>
      <c r="J94" s="294"/>
      <c r="K94" s="294"/>
      <c r="L94" s="294"/>
      <c r="M94" s="294"/>
      <c r="N94" s="294"/>
      <c r="O94" s="293"/>
      <c r="P94" s="293"/>
      <c r="Q94" s="293"/>
      <c r="R94" s="293"/>
      <c r="S94" s="293"/>
      <c r="T94" s="293"/>
      <c r="U94" s="293"/>
      <c r="V94" s="293"/>
      <c r="W94" s="293"/>
      <c r="X94" s="293"/>
      <c r="Y94" s="293"/>
      <c r="Z94" s="293"/>
      <c r="AA94" s="293"/>
      <c r="AB94" s="293"/>
      <c r="AC94" s="293"/>
      <c r="AD94" s="293"/>
      <c r="AE94" s="293"/>
      <c r="AF94" s="293"/>
      <c r="AG94" s="293"/>
      <c r="AH94" s="293"/>
      <c r="AI94" s="293"/>
      <c r="AJ94" s="293"/>
      <c r="AK94" s="293"/>
      <c r="AL94" s="293"/>
      <c r="AM94" s="293"/>
      <c r="AN94" s="293"/>
      <c r="AO94" s="293"/>
      <c r="AP94" s="293"/>
      <c r="AQ94" s="293"/>
      <c r="AR94" s="293"/>
      <c r="AS94" s="293"/>
      <c r="AT94" s="293"/>
      <c r="AU94" s="293"/>
      <c r="AV94" s="293"/>
      <c r="AW94" s="293"/>
      <c r="AX94" s="293"/>
      <c r="AY94" s="293"/>
      <c r="AZ94" s="293"/>
      <c r="BA94" s="293"/>
      <c r="BB94" s="293"/>
      <c r="BC94" s="293"/>
      <c r="BD94" s="293"/>
      <c r="BE94" s="293"/>
      <c r="BF94" s="293"/>
      <c r="BG94" s="293"/>
      <c r="BH94" s="293"/>
    </row>
    <row r="95" spans="1:60" ht="15" hidden="1">
      <c r="A95" s="294" t="s">
        <v>246</v>
      </c>
      <c r="B95" s="294" t="s">
        <v>247</v>
      </c>
      <c r="C95" s="294" t="s">
        <v>1197</v>
      </c>
      <c r="D95" s="294" t="s">
        <v>1198</v>
      </c>
      <c r="E95" s="294"/>
      <c r="F95" s="294"/>
      <c r="G95" s="294"/>
      <c r="H95" s="294"/>
      <c r="I95" s="294"/>
      <c r="J95" s="294"/>
      <c r="K95" s="294"/>
      <c r="L95" s="294"/>
      <c r="M95" s="294"/>
      <c r="N95" s="294"/>
      <c r="O95" s="293">
        <v>192905000</v>
      </c>
      <c r="P95" s="293">
        <v>219103000</v>
      </c>
      <c r="Q95" s="293">
        <v>234065000</v>
      </c>
      <c r="R95" s="293">
        <v>280352000</v>
      </c>
      <c r="S95" s="293">
        <v>325354000</v>
      </c>
      <c r="T95" s="293">
        <v>396868000</v>
      </c>
      <c r="U95" s="293">
        <v>465475000</v>
      </c>
      <c r="V95" s="293">
        <v>744635000</v>
      </c>
      <c r="W95" s="293">
        <v>909888000</v>
      </c>
      <c r="X95" s="293">
        <v>1142204000</v>
      </c>
      <c r="Y95" s="293">
        <v>1269754000</v>
      </c>
      <c r="Z95" s="293">
        <v>1368802000</v>
      </c>
      <c r="AA95" s="293">
        <v>1654445000</v>
      </c>
      <c r="AB95" s="293">
        <v>1925688000</v>
      </c>
      <c r="AC95" s="293">
        <v>2486022000</v>
      </c>
      <c r="AD95" s="293">
        <v>2787415000</v>
      </c>
      <c r="AE95" s="293">
        <v>2915606000</v>
      </c>
      <c r="AF95" s="293">
        <v>2891485000</v>
      </c>
      <c r="AG95" s="293">
        <v>2707895000</v>
      </c>
      <c r="AH95" s="293">
        <v>2701289000</v>
      </c>
      <c r="AI95" s="293">
        <v>2911022000</v>
      </c>
      <c r="AJ95" s="293">
        <v>2867142000</v>
      </c>
      <c r="AK95" s="293">
        <v>2822949000</v>
      </c>
      <c r="AL95" s="293">
        <v>2945014000</v>
      </c>
      <c r="AM95" s="293">
        <v>3162187000</v>
      </c>
      <c r="AN95" s="293">
        <v>3335546000</v>
      </c>
      <c r="AO95" s="293">
        <v>3414092000</v>
      </c>
      <c r="AP95" s="293">
        <v>3513160000</v>
      </c>
      <c r="AQ95" s="293">
        <v>3691418000</v>
      </c>
      <c r="AR95" s="293">
        <v>3873235000</v>
      </c>
      <c r="AS95" s="293">
        <v>3948028000</v>
      </c>
      <c r="AT95" s="293">
        <v>4381822000</v>
      </c>
      <c r="AU95" s="293">
        <v>4527094000</v>
      </c>
      <c r="AV95" s="293">
        <v>5157578000</v>
      </c>
      <c r="AW95" s="293">
        <v>8094354000</v>
      </c>
      <c r="AX95" s="293">
        <v>9506427000</v>
      </c>
      <c r="AY95" s="293">
        <v>10946173000</v>
      </c>
      <c r="AZ95" s="293">
        <v>12676434000</v>
      </c>
      <c r="BA95" s="293">
        <v>13820990000</v>
      </c>
      <c r="BB95" s="293">
        <v>14821985000</v>
      </c>
      <c r="BC95" s="293">
        <v>15038689000</v>
      </c>
      <c r="BD95" s="293">
        <v>16276587000</v>
      </c>
      <c r="BE95" s="293">
        <v>15130398000</v>
      </c>
      <c r="BF95" s="293">
        <v>17262791000</v>
      </c>
      <c r="BG95" s="293">
        <v>19286280000</v>
      </c>
      <c r="BH95" s="293">
        <v>20181918000</v>
      </c>
    </row>
    <row r="96" spans="1:60" ht="15" hidden="1">
      <c r="A96" s="294" t="s">
        <v>248</v>
      </c>
      <c r="B96" s="294" t="s">
        <v>249</v>
      </c>
      <c r="C96" s="294" t="s">
        <v>1197</v>
      </c>
      <c r="D96" s="294" t="s">
        <v>1198</v>
      </c>
      <c r="E96" s="294"/>
      <c r="F96" s="294"/>
      <c r="G96" s="294"/>
      <c r="H96" s="294"/>
      <c r="I96" s="294"/>
      <c r="J96" s="294"/>
      <c r="K96" s="294"/>
      <c r="L96" s="294"/>
      <c r="M96" s="294"/>
      <c r="N96" s="294"/>
      <c r="O96" s="293"/>
      <c r="P96" s="293"/>
      <c r="Q96" s="293"/>
      <c r="R96" s="293"/>
      <c r="S96" s="293"/>
      <c r="T96" s="293"/>
      <c r="U96" s="293"/>
      <c r="V96" s="293"/>
      <c r="W96" s="293"/>
      <c r="X96" s="293"/>
      <c r="Y96" s="293"/>
      <c r="Z96" s="293"/>
      <c r="AA96" s="293"/>
      <c r="AB96" s="293"/>
      <c r="AC96" s="293"/>
      <c r="AD96" s="293"/>
      <c r="AE96" s="293"/>
      <c r="AF96" s="293"/>
      <c r="AG96" s="293"/>
      <c r="AH96" s="293"/>
      <c r="AI96" s="293"/>
      <c r="AJ96" s="293"/>
      <c r="AK96" s="293"/>
      <c r="AL96" s="293"/>
      <c r="AM96" s="293"/>
      <c r="AN96" s="293"/>
      <c r="AO96" s="293"/>
      <c r="AP96" s="293"/>
      <c r="AQ96" s="293"/>
      <c r="AR96" s="293"/>
      <c r="AS96" s="293"/>
      <c r="AT96" s="293"/>
      <c r="AU96" s="293"/>
      <c r="AV96" s="293"/>
      <c r="AW96" s="293"/>
      <c r="AX96" s="293"/>
      <c r="AY96" s="293"/>
      <c r="AZ96" s="293"/>
      <c r="BA96" s="293"/>
      <c r="BB96" s="293"/>
      <c r="BC96" s="293"/>
      <c r="BD96" s="293"/>
      <c r="BE96" s="293"/>
      <c r="BF96" s="293"/>
      <c r="BG96" s="293"/>
      <c r="BH96" s="293"/>
    </row>
    <row r="97" spans="1:60" ht="15" hidden="1">
      <c r="A97" s="294" t="s">
        <v>250</v>
      </c>
      <c r="B97" s="294" t="s">
        <v>251</v>
      </c>
      <c r="C97" s="294" t="s">
        <v>1197</v>
      </c>
      <c r="D97" s="294" t="s">
        <v>1198</v>
      </c>
      <c r="E97" s="294"/>
      <c r="F97" s="294"/>
      <c r="G97" s="294"/>
      <c r="H97" s="294"/>
      <c r="I97" s="294"/>
      <c r="J97" s="294"/>
      <c r="K97" s="294"/>
      <c r="L97" s="294"/>
      <c r="M97" s="294"/>
      <c r="N97" s="294"/>
      <c r="O97" s="293">
        <v>82702000</v>
      </c>
      <c r="P97" s="293">
        <v>156518000</v>
      </c>
      <c r="Q97" s="293">
        <v>158272000</v>
      </c>
      <c r="R97" s="293">
        <v>178347000</v>
      </c>
      <c r="S97" s="293">
        <v>220850000</v>
      </c>
      <c r="T97" s="293">
        <v>328515000</v>
      </c>
      <c r="U97" s="293">
        <v>426535000</v>
      </c>
      <c r="V97" s="293">
        <v>526378000</v>
      </c>
      <c r="W97" s="293">
        <v>610959000</v>
      </c>
      <c r="X97" s="293">
        <v>686675000</v>
      </c>
      <c r="Y97" s="293">
        <v>842486000</v>
      </c>
      <c r="Z97" s="293">
        <v>916736000</v>
      </c>
      <c r="AA97" s="293">
        <v>1006137000</v>
      </c>
      <c r="AB97" s="293">
        <v>1254032000</v>
      </c>
      <c r="AC97" s="293">
        <v>1313769000</v>
      </c>
      <c r="AD97" s="293">
        <v>1526060000</v>
      </c>
      <c r="AE97" s="293">
        <v>1663707000</v>
      </c>
      <c r="AF97" s="293">
        <v>1765608000</v>
      </c>
      <c r="AG97" s="293">
        <v>1893970000</v>
      </c>
      <c r="AH97" s="293">
        <v>1660091000</v>
      </c>
      <c r="AI97" s="293">
        <v>1963016000</v>
      </c>
      <c r="AJ97" s="293">
        <v>1977501000</v>
      </c>
      <c r="AK97" s="293">
        <v>1913418000</v>
      </c>
      <c r="AL97" s="293">
        <v>1967648000</v>
      </c>
      <c r="AM97" s="293">
        <v>2051773000</v>
      </c>
      <c r="AN97" s="293">
        <v>2118365000</v>
      </c>
      <c r="AO97" s="293">
        <v>1607219000</v>
      </c>
      <c r="AP97" s="293">
        <v>1590392000</v>
      </c>
      <c r="AQ97" s="293">
        <v>1480769000</v>
      </c>
      <c r="AR97" s="293">
        <v>1433423000</v>
      </c>
      <c r="AS97" s="293">
        <v>1374370000</v>
      </c>
      <c r="AT97" s="293">
        <v>1327497000</v>
      </c>
      <c r="AU97" s="293">
        <v>1390050000</v>
      </c>
      <c r="AV97" s="293">
        <v>1454033000</v>
      </c>
      <c r="AW97" s="293">
        <v>1368287000</v>
      </c>
      <c r="AX97" s="293">
        <v>1238712000</v>
      </c>
      <c r="AY97" s="293">
        <v>1163026000</v>
      </c>
      <c r="AZ97" s="293">
        <v>848521000</v>
      </c>
      <c r="BA97" s="293">
        <v>990392000</v>
      </c>
      <c r="BB97" s="293">
        <v>1427811000</v>
      </c>
      <c r="BC97" s="293">
        <v>1408289000</v>
      </c>
      <c r="BD97" s="293">
        <v>2006563000</v>
      </c>
      <c r="BE97" s="293">
        <v>1974118000</v>
      </c>
      <c r="BF97" s="293">
        <v>2301906000</v>
      </c>
      <c r="BG97" s="293">
        <v>2342780000</v>
      </c>
      <c r="BH97" s="293">
        <v>1638981000</v>
      </c>
    </row>
    <row r="98" spans="1:60" ht="15" hidden="1">
      <c r="A98" s="294" t="s">
        <v>252</v>
      </c>
      <c r="B98" s="294" t="s">
        <v>253</v>
      </c>
      <c r="C98" s="294" t="s">
        <v>1197</v>
      </c>
      <c r="D98" s="294" t="s">
        <v>1198</v>
      </c>
      <c r="E98" s="294"/>
      <c r="F98" s="294"/>
      <c r="G98" s="294"/>
      <c r="H98" s="294"/>
      <c r="I98" s="294"/>
      <c r="J98" s="294"/>
      <c r="K98" s="294"/>
      <c r="L98" s="294"/>
      <c r="M98" s="294"/>
      <c r="N98" s="294"/>
      <c r="O98" s="293"/>
      <c r="P98" s="293"/>
      <c r="Q98" s="293"/>
      <c r="R98" s="293"/>
      <c r="S98" s="293"/>
      <c r="T98" s="293"/>
      <c r="U98" s="293"/>
      <c r="V98" s="293"/>
      <c r="W98" s="293"/>
      <c r="X98" s="293"/>
      <c r="Y98" s="293"/>
      <c r="Z98" s="293"/>
      <c r="AA98" s="293"/>
      <c r="AB98" s="293"/>
      <c r="AC98" s="293"/>
      <c r="AD98" s="293"/>
      <c r="AE98" s="293"/>
      <c r="AF98" s="293"/>
      <c r="AG98" s="293"/>
      <c r="AH98" s="293"/>
      <c r="AI98" s="293"/>
      <c r="AJ98" s="293"/>
      <c r="AK98" s="293"/>
      <c r="AL98" s="293"/>
      <c r="AM98" s="293"/>
      <c r="AN98" s="293"/>
      <c r="AO98" s="293"/>
      <c r="AP98" s="293"/>
      <c r="AQ98" s="293"/>
      <c r="AR98" s="293"/>
      <c r="AS98" s="293"/>
      <c r="AT98" s="293"/>
      <c r="AU98" s="293"/>
      <c r="AV98" s="293"/>
      <c r="AW98" s="293"/>
      <c r="AX98" s="293"/>
      <c r="AY98" s="293"/>
      <c r="AZ98" s="293"/>
      <c r="BA98" s="293"/>
      <c r="BB98" s="293"/>
      <c r="BC98" s="293"/>
      <c r="BD98" s="293"/>
      <c r="BE98" s="293"/>
      <c r="BF98" s="293"/>
      <c r="BG98" s="293"/>
      <c r="BH98" s="293"/>
    </row>
    <row r="99" spans="1:60" ht="15" hidden="1">
      <c r="A99" s="294" t="s">
        <v>254</v>
      </c>
      <c r="B99" s="294" t="s">
        <v>255</v>
      </c>
      <c r="C99" s="294" t="s">
        <v>1197</v>
      </c>
      <c r="D99" s="294" t="s">
        <v>1198</v>
      </c>
      <c r="E99" s="294"/>
      <c r="F99" s="294"/>
      <c r="G99" s="294"/>
      <c r="H99" s="294"/>
      <c r="I99" s="294"/>
      <c r="J99" s="294"/>
      <c r="K99" s="294"/>
      <c r="L99" s="294"/>
      <c r="M99" s="294"/>
      <c r="N99" s="294"/>
      <c r="O99" s="293"/>
      <c r="P99" s="293"/>
      <c r="Q99" s="293"/>
      <c r="R99" s="293"/>
      <c r="S99" s="293"/>
      <c r="T99" s="293"/>
      <c r="U99" s="293"/>
      <c r="V99" s="293"/>
      <c r="W99" s="293"/>
      <c r="X99" s="293"/>
      <c r="Y99" s="293"/>
      <c r="Z99" s="293"/>
      <c r="AA99" s="293"/>
      <c r="AB99" s="293"/>
      <c r="AC99" s="293"/>
      <c r="AD99" s="293"/>
      <c r="AE99" s="293"/>
      <c r="AF99" s="293"/>
      <c r="AG99" s="293"/>
      <c r="AH99" s="293"/>
      <c r="AI99" s="293"/>
      <c r="AJ99" s="293"/>
      <c r="AK99" s="293"/>
      <c r="AL99" s="293"/>
      <c r="AM99" s="293"/>
      <c r="AN99" s="293"/>
      <c r="AO99" s="293"/>
      <c r="AP99" s="293"/>
      <c r="AQ99" s="293"/>
      <c r="AR99" s="293"/>
      <c r="AS99" s="293"/>
      <c r="AT99" s="293"/>
      <c r="AU99" s="293"/>
      <c r="AV99" s="293"/>
      <c r="AW99" s="293"/>
      <c r="AX99" s="293"/>
      <c r="AY99" s="293"/>
      <c r="AZ99" s="293"/>
      <c r="BA99" s="293"/>
      <c r="BB99" s="293"/>
      <c r="BC99" s="293"/>
      <c r="BD99" s="293"/>
      <c r="BE99" s="293"/>
      <c r="BF99" s="293"/>
      <c r="BG99" s="293"/>
      <c r="BH99" s="293"/>
    </row>
    <row r="100" spans="1:60" ht="15" hidden="1">
      <c r="A100" s="294" t="s">
        <v>256</v>
      </c>
      <c r="B100" s="294" t="s">
        <v>257</v>
      </c>
      <c r="C100" s="294" t="s">
        <v>1197</v>
      </c>
      <c r="D100" s="294" t="s">
        <v>1198</v>
      </c>
      <c r="E100" s="294"/>
      <c r="F100" s="294"/>
      <c r="G100" s="294"/>
      <c r="H100" s="294"/>
      <c r="I100" s="294"/>
      <c r="J100" s="294"/>
      <c r="K100" s="294"/>
      <c r="L100" s="294"/>
      <c r="M100" s="294"/>
      <c r="N100" s="294"/>
      <c r="O100" s="293">
        <v>158332000</v>
      </c>
      <c r="P100" s="293">
        <v>195526000</v>
      </c>
      <c r="Q100" s="293">
        <v>221180000</v>
      </c>
      <c r="R100" s="293">
        <v>256096000</v>
      </c>
      <c r="S100" s="293">
        <v>351485000</v>
      </c>
      <c r="T100" s="293">
        <v>451043000</v>
      </c>
      <c r="U100" s="293">
        <v>442651000</v>
      </c>
      <c r="V100" s="293">
        <v>837190000</v>
      </c>
      <c r="W100" s="293">
        <v>1024363000</v>
      </c>
      <c r="X100" s="293">
        <v>1278415000</v>
      </c>
      <c r="Y100" s="293">
        <v>1572743000</v>
      </c>
      <c r="Z100" s="293">
        <v>1806703000</v>
      </c>
      <c r="AA100" s="293">
        <v>1948504000</v>
      </c>
      <c r="AB100" s="293">
        <v>2237518000</v>
      </c>
      <c r="AC100" s="293">
        <v>2407553000</v>
      </c>
      <c r="AD100" s="293">
        <v>2856022000</v>
      </c>
      <c r="AE100" s="293">
        <v>3098894000</v>
      </c>
      <c r="AF100" s="293">
        <v>3419826000</v>
      </c>
      <c r="AG100" s="293">
        <v>3426285000</v>
      </c>
      <c r="AH100" s="293">
        <v>3492340000</v>
      </c>
      <c r="AI100" s="293">
        <v>3816726000</v>
      </c>
      <c r="AJ100" s="293">
        <v>3483449000</v>
      </c>
      <c r="AK100" s="293">
        <v>3970305000</v>
      </c>
      <c r="AL100" s="293">
        <v>4432303000</v>
      </c>
      <c r="AM100" s="293">
        <v>4792475000</v>
      </c>
      <c r="AN100" s="293">
        <v>4910017000</v>
      </c>
      <c r="AO100" s="293">
        <v>4806148000</v>
      </c>
      <c r="AP100" s="293">
        <v>4942994000</v>
      </c>
      <c r="AQ100" s="293">
        <v>5099265000</v>
      </c>
      <c r="AR100" s="293">
        <v>5582559000</v>
      </c>
      <c r="AS100" s="293">
        <v>5614351000</v>
      </c>
      <c r="AT100" s="293">
        <v>5158149000</v>
      </c>
      <c r="AU100" s="293">
        <v>5491476000</v>
      </c>
      <c r="AV100" s="293">
        <v>5656933000</v>
      </c>
      <c r="AW100" s="293">
        <v>6205543000</v>
      </c>
      <c r="AX100" s="293">
        <v>5170225000</v>
      </c>
      <c r="AY100" s="293">
        <v>3987696000</v>
      </c>
      <c r="AZ100" s="293">
        <v>2999794000</v>
      </c>
      <c r="BA100" s="293">
        <v>3489096000</v>
      </c>
      <c r="BB100" s="293">
        <v>3805641000</v>
      </c>
      <c r="BC100" s="293">
        <v>3976633000</v>
      </c>
      <c r="BD100" s="293">
        <v>4387607000</v>
      </c>
      <c r="BE100" s="293">
        <v>5054988000</v>
      </c>
      <c r="BF100" s="293">
        <v>6830943000</v>
      </c>
      <c r="BG100" s="293">
        <v>7328731000</v>
      </c>
      <c r="BH100" s="293">
        <v>7584337000</v>
      </c>
    </row>
    <row r="101" spans="1:60" ht="15" hidden="1">
      <c r="A101" s="294" t="s">
        <v>258</v>
      </c>
      <c r="B101" s="294" t="s">
        <v>259</v>
      </c>
      <c r="C101" s="294" t="s">
        <v>1197</v>
      </c>
      <c r="D101" s="294" t="s">
        <v>1198</v>
      </c>
      <c r="E101" s="294"/>
      <c r="F101" s="294"/>
      <c r="G101" s="294"/>
      <c r="H101" s="294"/>
      <c r="I101" s="294"/>
      <c r="J101" s="294"/>
      <c r="K101" s="294"/>
      <c r="L101" s="294"/>
      <c r="M101" s="294"/>
      <c r="N101" s="294"/>
      <c r="O101" s="293"/>
      <c r="P101" s="293"/>
      <c r="Q101" s="293"/>
      <c r="R101" s="293"/>
      <c r="S101" s="293"/>
      <c r="T101" s="293"/>
      <c r="U101" s="293"/>
      <c r="V101" s="293"/>
      <c r="W101" s="293"/>
      <c r="X101" s="293"/>
      <c r="Y101" s="293"/>
      <c r="Z101" s="293"/>
      <c r="AA101" s="293"/>
      <c r="AB101" s="293"/>
      <c r="AC101" s="293"/>
      <c r="AD101" s="293"/>
      <c r="AE101" s="293"/>
      <c r="AF101" s="293"/>
      <c r="AG101" s="293"/>
      <c r="AH101" s="293"/>
      <c r="AI101" s="293"/>
      <c r="AJ101" s="293"/>
      <c r="AK101" s="293"/>
      <c r="AL101" s="293"/>
      <c r="AM101" s="293"/>
      <c r="AN101" s="293"/>
      <c r="AO101" s="293"/>
      <c r="AP101" s="293"/>
      <c r="AQ101" s="293"/>
      <c r="AR101" s="293"/>
      <c r="AS101" s="293"/>
      <c r="AT101" s="293"/>
      <c r="AU101" s="293"/>
      <c r="AV101" s="293"/>
      <c r="AW101" s="293"/>
      <c r="AX101" s="293"/>
      <c r="AY101" s="293"/>
      <c r="AZ101" s="293"/>
      <c r="BA101" s="293"/>
      <c r="BB101" s="293"/>
      <c r="BC101" s="293"/>
      <c r="BD101" s="293"/>
      <c r="BE101" s="293"/>
      <c r="BF101" s="293"/>
      <c r="BG101" s="293"/>
      <c r="BH101" s="293"/>
    </row>
    <row r="102" spans="1:60" ht="15" hidden="1">
      <c r="A102" s="294" t="s">
        <v>260</v>
      </c>
      <c r="B102" s="294" t="s">
        <v>261</v>
      </c>
      <c r="C102" s="294" t="s">
        <v>1197</v>
      </c>
      <c r="D102" s="294" t="s">
        <v>1198</v>
      </c>
      <c r="E102" s="294"/>
      <c r="F102" s="294"/>
      <c r="G102" s="294"/>
      <c r="H102" s="294"/>
      <c r="I102" s="294"/>
      <c r="J102" s="294"/>
      <c r="K102" s="294"/>
      <c r="L102" s="294"/>
      <c r="M102" s="294"/>
      <c r="N102" s="294"/>
      <c r="O102" s="293"/>
      <c r="P102" s="293"/>
      <c r="Q102" s="293"/>
      <c r="R102" s="293"/>
      <c r="S102" s="293"/>
      <c r="T102" s="293"/>
      <c r="U102" s="293"/>
      <c r="V102" s="293"/>
      <c r="W102" s="293"/>
      <c r="X102" s="293"/>
      <c r="Y102" s="293"/>
      <c r="Z102" s="293"/>
      <c r="AA102" s="293"/>
      <c r="AB102" s="293"/>
      <c r="AC102" s="293"/>
      <c r="AD102" s="293"/>
      <c r="AE102" s="293"/>
      <c r="AF102" s="293"/>
      <c r="AG102" s="293"/>
      <c r="AH102" s="293"/>
      <c r="AI102" s="293"/>
      <c r="AJ102" s="293"/>
      <c r="AK102" s="293"/>
      <c r="AL102" s="293"/>
      <c r="AM102" s="293"/>
      <c r="AN102" s="293"/>
      <c r="AO102" s="293"/>
      <c r="AP102" s="293"/>
      <c r="AQ102" s="293"/>
      <c r="AR102" s="293"/>
      <c r="AS102" s="293"/>
      <c r="AT102" s="293"/>
      <c r="AU102" s="293"/>
      <c r="AV102" s="293"/>
      <c r="AW102" s="293"/>
      <c r="AX102" s="293"/>
      <c r="AY102" s="293"/>
      <c r="AZ102" s="293"/>
      <c r="BA102" s="293"/>
      <c r="BB102" s="293"/>
      <c r="BC102" s="293"/>
      <c r="BD102" s="293"/>
      <c r="BE102" s="293"/>
      <c r="BF102" s="293"/>
      <c r="BG102" s="293"/>
      <c r="BH102" s="293"/>
    </row>
    <row r="103" spans="1:60" ht="15" hidden="1">
      <c r="A103" s="294" t="s">
        <v>262</v>
      </c>
      <c r="B103" s="294" t="s">
        <v>263</v>
      </c>
      <c r="C103" s="294" t="s">
        <v>1197</v>
      </c>
      <c r="D103" s="294" t="s">
        <v>1198</v>
      </c>
      <c r="E103" s="294"/>
      <c r="F103" s="294"/>
      <c r="G103" s="294"/>
      <c r="H103" s="294"/>
      <c r="I103" s="294"/>
      <c r="J103" s="294"/>
      <c r="K103" s="294"/>
      <c r="L103" s="294"/>
      <c r="M103" s="294"/>
      <c r="N103" s="294"/>
      <c r="O103" s="293">
        <v>52164000</v>
      </c>
      <c r="P103" s="293">
        <v>50037000</v>
      </c>
      <c r="Q103" s="293">
        <v>53696000</v>
      </c>
      <c r="R103" s="293">
        <v>51307000</v>
      </c>
      <c r="S103" s="293">
        <v>120420000</v>
      </c>
      <c r="T103" s="293">
        <v>148427000</v>
      </c>
      <c r="U103" s="293">
        <v>181456000</v>
      </c>
      <c r="V103" s="293">
        <v>235043000</v>
      </c>
      <c r="W103" s="293">
        <v>281813000</v>
      </c>
      <c r="X103" s="293">
        <v>334668000</v>
      </c>
      <c r="Y103" s="293">
        <v>382656000</v>
      </c>
      <c r="Z103" s="293">
        <v>500090000</v>
      </c>
      <c r="AA103" s="293">
        <v>609873000</v>
      </c>
      <c r="AB103" s="293">
        <v>644477000</v>
      </c>
      <c r="AC103" s="293">
        <v>731571000</v>
      </c>
      <c r="AD103" s="293">
        <v>782786000</v>
      </c>
      <c r="AE103" s="293">
        <v>773999000</v>
      </c>
      <c r="AF103" s="293">
        <v>905281000</v>
      </c>
      <c r="AG103" s="293">
        <v>877118000</v>
      </c>
      <c r="AH103" s="293">
        <v>859314000</v>
      </c>
      <c r="AI103" s="293">
        <v>939003000</v>
      </c>
      <c r="AJ103" s="293">
        <v>804897000</v>
      </c>
      <c r="AK103" s="293">
        <v>830300000</v>
      </c>
      <c r="AL103" s="293">
        <v>845831000</v>
      </c>
      <c r="AM103" s="293">
        <v>758204000</v>
      </c>
      <c r="AN103" s="293">
        <v>837403000</v>
      </c>
      <c r="AO103" s="293">
        <v>924239000</v>
      </c>
      <c r="AP103" s="293">
        <v>1071797000</v>
      </c>
      <c r="AQ103" s="293">
        <v>1068534000</v>
      </c>
      <c r="AR103" s="293">
        <v>1221741000</v>
      </c>
      <c r="AS103" s="293">
        <v>1203393000</v>
      </c>
      <c r="AT103" s="293">
        <v>1285546000</v>
      </c>
      <c r="AU103" s="293">
        <v>1280699000</v>
      </c>
      <c r="AV103" s="293">
        <v>1364913000</v>
      </c>
      <c r="AW103" s="293">
        <v>1331165000</v>
      </c>
      <c r="AX103" s="293">
        <v>1346849000</v>
      </c>
      <c r="AY103" s="293">
        <v>1524873000</v>
      </c>
      <c r="AZ103" s="293">
        <v>1601446000</v>
      </c>
      <c r="BA103" s="293">
        <v>1964205000</v>
      </c>
      <c r="BB103" s="293">
        <v>1448333000</v>
      </c>
      <c r="BC103" s="293">
        <v>956799000</v>
      </c>
      <c r="BD103" s="293">
        <v>770826000</v>
      </c>
      <c r="BE103" s="293">
        <v>1155569000</v>
      </c>
      <c r="BF103" s="293">
        <v>1558883000</v>
      </c>
      <c r="BG103" s="293">
        <v>1940074000</v>
      </c>
      <c r="BH103" s="293">
        <v>2084271000</v>
      </c>
    </row>
    <row r="104" spans="1:60" ht="15" hidden="1">
      <c r="A104" s="294" t="s">
        <v>264</v>
      </c>
      <c r="B104" s="294" t="s">
        <v>265</v>
      </c>
      <c r="C104" s="294" t="s">
        <v>1197</v>
      </c>
      <c r="D104" s="294" t="s">
        <v>1198</v>
      </c>
      <c r="E104" s="294"/>
      <c r="F104" s="294"/>
      <c r="G104" s="294"/>
      <c r="H104" s="294"/>
      <c r="I104" s="294"/>
      <c r="J104" s="294"/>
      <c r="K104" s="294"/>
      <c r="L104" s="294"/>
      <c r="M104" s="294"/>
      <c r="N104" s="294"/>
      <c r="O104" s="293"/>
      <c r="P104" s="293"/>
      <c r="Q104" s="293"/>
      <c r="R104" s="293"/>
      <c r="S104" s="293"/>
      <c r="T104" s="293"/>
      <c r="U104" s="293"/>
      <c r="V104" s="293"/>
      <c r="W104" s="293"/>
      <c r="X104" s="293"/>
      <c r="Y104" s="293"/>
      <c r="Z104" s="293"/>
      <c r="AA104" s="293"/>
      <c r="AB104" s="293"/>
      <c r="AC104" s="293"/>
      <c r="AD104" s="293"/>
      <c r="AE104" s="293"/>
      <c r="AF104" s="293"/>
      <c r="AG104" s="293"/>
      <c r="AH104" s="293"/>
      <c r="AI104" s="293"/>
      <c r="AJ104" s="293"/>
      <c r="AK104" s="293"/>
      <c r="AL104" s="293"/>
      <c r="AM104" s="293"/>
      <c r="AN104" s="293"/>
      <c r="AO104" s="293"/>
      <c r="AP104" s="293"/>
      <c r="AQ104" s="293"/>
      <c r="AR104" s="293"/>
      <c r="AS104" s="293"/>
      <c r="AT104" s="293"/>
      <c r="AU104" s="293"/>
      <c r="AV104" s="293"/>
      <c r="AW104" s="293"/>
      <c r="AX104" s="293"/>
      <c r="AY104" s="293"/>
      <c r="AZ104" s="293"/>
      <c r="BA104" s="293"/>
      <c r="BB104" s="293"/>
      <c r="BC104" s="293"/>
      <c r="BD104" s="293"/>
      <c r="BE104" s="293"/>
      <c r="BF104" s="293"/>
      <c r="BG104" s="293"/>
      <c r="BH104" s="293"/>
    </row>
    <row r="105" spans="1:60" ht="15" hidden="1">
      <c r="A105" s="294" t="s">
        <v>266</v>
      </c>
      <c r="B105" s="294" t="s">
        <v>267</v>
      </c>
      <c r="C105" s="294" t="s">
        <v>1197</v>
      </c>
      <c r="D105" s="294" t="s">
        <v>1198</v>
      </c>
      <c r="E105" s="294"/>
      <c r="F105" s="294"/>
      <c r="G105" s="294"/>
      <c r="H105" s="294"/>
      <c r="I105" s="294"/>
      <c r="J105" s="294"/>
      <c r="K105" s="294"/>
      <c r="L105" s="294"/>
      <c r="M105" s="294"/>
      <c r="N105" s="294"/>
      <c r="O105" s="293"/>
      <c r="P105" s="293"/>
      <c r="Q105" s="293"/>
      <c r="R105" s="293"/>
      <c r="S105" s="293"/>
      <c r="T105" s="293"/>
      <c r="U105" s="293"/>
      <c r="V105" s="293"/>
      <c r="W105" s="293"/>
      <c r="X105" s="293"/>
      <c r="Y105" s="293"/>
      <c r="Z105" s="293"/>
      <c r="AA105" s="293"/>
      <c r="AB105" s="293"/>
      <c r="AC105" s="293"/>
      <c r="AD105" s="293"/>
      <c r="AE105" s="293"/>
      <c r="AF105" s="293"/>
      <c r="AG105" s="293"/>
      <c r="AH105" s="293"/>
      <c r="AI105" s="293"/>
      <c r="AJ105" s="293"/>
      <c r="AK105" s="293"/>
      <c r="AL105" s="293"/>
      <c r="AM105" s="293"/>
      <c r="AN105" s="293"/>
      <c r="AO105" s="293"/>
      <c r="AP105" s="293"/>
      <c r="AQ105" s="293"/>
      <c r="AR105" s="293"/>
      <c r="AS105" s="293"/>
      <c r="AT105" s="293"/>
      <c r="AU105" s="293"/>
      <c r="AV105" s="293"/>
      <c r="AW105" s="293"/>
      <c r="AX105" s="293"/>
      <c r="AY105" s="293"/>
      <c r="AZ105" s="293"/>
      <c r="BA105" s="293"/>
      <c r="BB105" s="293"/>
      <c r="BC105" s="293"/>
      <c r="BD105" s="293"/>
      <c r="BE105" s="293"/>
      <c r="BF105" s="293"/>
      <c r="BG105" s="293"/>
      <c r="BH105" s="293"/>
    </row>
    <row r="106" spans="1:60" ht="15" hidden="1">
      <c r="A106" s="294" t="s">
        <v>268</v>
      </c>
      <c r="B106" s="294" t="s">
        <v>269</v>
      </c>
      <c r="C106" s="294" t="s">
        <v>1197</v>
      </c>
      <c r="D106" s="294" t="s">
        <v>1198</v>
      </c>
      <c r="E106" s="294"/>
      <c r="F106" s="294"/>
      <c r="G106" s="294"/>
      <c r="H106" s="294"/>
      <c r="I106" s="294"/>
      <c r="J106" s="294"/>
      <c r="K106" s="294"/>
      <c r="L106" s="294"/>
      <c r="M106" s="294"/>
      <c r="N106" s="294"/>
      <c r="O106" s="293"/>
      <c r="P106" s="293"/>
      <c r="Q106" s="293"/>
      <c r="R106" s="293"/>
      <c r="S106" s="293"/>
      <c r="T106" s="293"/>
      <c r="U106" s="293"/>
      <c r="V106" s="293"/>
      <c r="W106" s="293"/>
      <c r="X106" s="293"/>
      <c r="Y106" s="293"/>
      <c r="Z106" s="293"/>
      <c r="AA106" s="293"/>
      <c r="AB106" s="293"/>
      <c r="AC106" s="293"/>
      <c r="AD106" s="293"/>
      <c r="AE106" s="293"/>
      <c r="AF106" s="293"/>
      <c r="AG106" s="293"/>
      <c r="AH106" s="293"/>
      <c r="AI106" s="293"/>
      <c r="AJ106" s="293"/>
      <c r="AK106" s="293"/>
      <c r="AL106" s="293"/>
      <c r="AM106" s="293"/>
      <c r="AN106" s="293"/>
      <c r="AO106" s="293"/>
      <c r="AP106" s="293"/>
      <c r="AQ106" s="293"/>
      <c r="AR106" s="293"/>
      <c r="AS106" s="293"/>
      <c r="AT106" s="293"/>
      <c r="AU106" s="293"/>
      <c r="AV106" s="293"/>
      <c r="AW106" s="293"/>
      <c r="AX106" s="293"/>
      <c r="AY106" s="293"/>
      <c r="AZ106" s="293"/>
      <c r="BA106" s="293"/>
      <c r="BB106" s="293"/>
      <c r="BC106" s="293"/>
      <c r="BD106" s="293"/>
      <c r="BE106" s="293"/>
      <c r="BF106" s="293"/>
      <c r="BG106" s="293"/>
      <c r="BH106" s="293"/>
    </row>
    <row r="107" spans="1:60" ht="15" hidden="1">
      <c r="A107" s="294" t="s">
        <v>270</v>
      </c>
      <c r="B107" s="294" t="s">
        <v>271</v>
      </c>
      <c r="C107" s="294" t="s">
        <v>1197</v>
      </c>
      <c r="D107" s="294" t="s">
        <v>1198</v>
      </c>
      <c r="E107" s="294"/>
      <c r="F107" s="294"/>
      <c r="G107" s="294"/>
      <c r="H107" s="294"/>
      <c r="I107" s="294"/>
      <c r="J107" s="294"/>
      <c r="K107" s="294"/>
      <c r="L107" s="294"/>
      <c r="M107" s="294"/>
      <c r="N107" s="294"/>
      <c r="O107" s="293"/>
      <c r="P107" s="293"/>
      <c r="Q107" s="293"/>
      <c r="R107" s="293"/>
      <c r="S107" s="293"/>
      <c r="T107" s="293"/>
      <c r="U107" s="293"/>
      <c r="V107" s="293"/>
      <c r="W107" s="293"/>
      <c r="X107" s="293"/>
      <c r="Y107" s="293"/>
      <c r="Z107" s="293"/>
      <c r="AA107" s="293"/>
      <c r="AB107" s="293"/>
      <c r="AC107" s="293"/>
      <c r="AD107" s="293"/>
      <c r="AE107" s="293"/>
      <c r="AF107" s="293"/>
      <c r="AG107" s="293"/>
      <c r="AH107" s="293"/>
      <c r="AI107" s="293"/>
      <c r="AJ107" s="293"/>
      <c r="AK107" s="293"/>
      <c r="AL107" s="293"/>
      <c r="AM107" s="293"/>
      <c r="AN107" s="293"/>
      <c r="AO107" s="293"/>
      <c r="AP107" s="293"/>
      <c r="AQ107" s="293"/>
      <c r="AR107" s="293"/>
      <c r="AS107" s="293"/>
      <c r="AT107" s="293"/>
      <c r="AU107" s="293"/>
      <c r="AV107" s="293"/>
      <c r="AW107" s="293"/>
      <c r="AX107" s="293"/>
      <c r="AY107" s="293"/>
      <c r="AZ107" s="293"/>
      <c r="BA107" s="293"/>
      <c r="BB107" s="293"/>
      <c r="BC107" s="293"/>
      <c r="BD107" s="293"/>
      <c r="BE107" s="293"/>
      <c r="BF107" s="293"/>
      <c r="BG107" s="293"/>
      <c r="BH107" s="293"/>
    </row>
    <row r="108" spans="1:60" ht="15" hidden="1">
      <c r="A108" s="294" t="s">
        <v>272</v>
      </c>
      <c r="B108" s="294" t="s">
        <v>273</v>
      </c>
      <c r="C108" s="294" t="s">
        <v>1197</v>
      </c>
      <c r="D108" s="294" t="s">
        <v>1198</v>
      </c>
      <c r="E108" s="294"/>
      <c r="F108" s="294"/>
      <c r="G108" s="294"/>
      <c r="H108" s="294"/>
      <c r="I108" s="294"/>
      <c r="J108" s="294"/>
      <c r="K108" s="294"/>
      <c r="L108" s="294"/>
      <c r="M108" s="294"/>
      <c r="N108" s="294"/>
      <c r="O108" s="293"/>
      <c r="P108" s="293"/>
      <c r="Q108" s="293"/>
      <c r="R108" s="293"/>
      <c r="S108" s="293"/>
      <c r="T108" s="293"/>
      <c r="U108" s="293"/>
      <c r="V108" s="293"/>
      <c r="W108" s="293"/>
      <c r="X108" s="293"/>
      <c r="Y108" s="293"/>
      <c r="Z108" s="293"/>
      <c r="AA108" s="293"/>
      <c r="AB108" s="293"/>
      <c r="AC108" s="293"/>
      <c r="AD108" s="293"/>
      <c r="AE108" s="293"/>
      <c r="AF108" s="293"/>
      <c r="AG108" s="293"/>
      <c r="AH108" s="293"/>
      <c r="AI108" s="293"/>
      <c r="AJ108" s="293"/>
      <c r="AK108" s="293"/>
      <c r="AL108" s="293"/>
      <c r="AM108" s="293"/>
      <c r="AN108" s="293"/>
      <c r="AO108" s="293"/>
      <c r="AP108" s="293"/>
      <c r="AQ108" s="293"/>
      <c r="AR108" s="293"/>
      <c r="AS108" s="293"/>
      <c r="AT108" s="293"/>
      <c r="AU108" s="293"/>
      <c r="AV108" s="293"/>
      <c r="AW108" s="293"/>
      <c r="AX108" s="293"/>
      <c r="AY108" s="293"/>
      <c r="AZ108" s="293"/>
      <c r="BA108" s="293"/>
      <c r="BB108" s="293"/>
      <c r="BC108" s="293"/>
      <c r="BD108" s="293"/>
      <c r="BE108" s="293"/>
      <c r="BF108" s="293"/>
      <c r="BG108" s="293"/>
      <c r="BH108" s="293"/>
    </row>
    <row r="109" spans="1:60" ht="15" hidden="1">
      <c r="A109" s="294" t="s">
        <v>274</v>
      </c>
      <c r="B109" s="294" t="s">
        <v>275</v>
      </c>
      <c r="C109" s="294" t="s">
        <v>1197</v>
      </c>
      <c r="D109" s="294" t="s">
        <v>1198</v>
      </c>
      <c r="E109" s="294"/>
      <c r="F109" s="294"/>
      <c r="G109" s="294"/>
      <c r="H109" s="294"/>
      <c r="I109" s="294"/>
      <c r="J109" s="294"/>
      <c r="K109" s="294"/>
      <c r="L109" s="294"/>
      <c r="M109" s="294"/>
      <c r="N109" s="294"/>
      <c r="O109" s="293">
        <v>3432690000</v>
      </c>
      <c r="P109" s="293">
        <v>4682279000</v>
      </c>
      <c r="Q109" s="293">
        <v>5814545000</v>
      </c>
      <c r="R109" s="293">
        <v>7270798000</v>
      </c>
      <c r="S109" s="293">
        <v>9100923000</v>
      </c>
      <c r="T109" s="293">
        <v>11497813000</v>
      </c>
      <c r="U109" s="293">
        <v>14010055000</v>
      </c>
      <c r="V109" s="293">
        <v>16470547000</v>
      </c>
      <c r="W109" s="293">
        <v>18045709000</v>
      </c>
      <c r="X109" s="293">
        <v>18623753000</v>
      </c>
      <c r="Y109" s="293">
        <v>20937702000</v>
      </c>
      <c r="Z109" s="293">
        <v>22761141000</v>
      </c>
      <c r="AA109" s="293">
        <v>25133287000</v>
      </c>
      <c r="AB109" s="293">
        <v>30229381000</v>
      </c>
      <c r="AC109" s="293">
        <v>32025242000</v>
      </c>
      <c r="AD109" s="293">
        <v>36714624000</v>
      </c>
      <c r="AE109" s="293">
        <v>42914289000</v>
      </c>
      <c r="AF109" s="293">
        <v>52526345000</v>
      </c>
      <c r="AG109" s="293">
        <v>54053868000</v>
      </c>
      <c r="AH109" s="293">
        <v>59380148000</v>
      </c>
      <c r="AI109" s="293">
        <v>69848499000</v>
      </c>
      <c r="AJ109" s="293">
        <v>79523030000</v>
      </c>
      <c r="AK109" s="293">
        <v>87978588000</v>
      </c>
      <c r="AL109" s="293">
        <v>89146947000</v>
      </c>
      <c r="AM109" s="293">
        <v>107808954000</v>
      </c>
      <c r="AN109" s="293">
        <v>124388680000</v>
      </c>
      <c r="AO109" s="293">
        <v>128988712000</v>
      </c>
      <c r="AP109" s="293">
        <v>136322465000</v>
      </c>
      <c r="AQ109" s="293">
        <v>151466804000</v>
      </c>
      <c r="AR109" s="293">
        <v>151788588000</v>
      </c>
      <c r="AS109" s="293">
        <v>144031659000</v>
      </c>
      <c r="AT109" s="293">
        <v>132693891000</v>
      </c>
      <c r="AU109" s="293">
        <v>128429103000</v>
      </c>
      <c r="AV109" s="293">
        <v>134358681000</v>
      </c>
      <c r="AW109" s="293">
        <v>138028986000</v>
      </c>
      <c r="AX109" s="293">
        <v>142120094000</v>
      </c>
      <c r="AY109" s="293">
        <v>135959423000</v>
      </c>
      <c r="AZ109" s="293">
        <v>147817590000</v>
      </c>
      <c r="BA109" s="293">
        <v>157906449000</v>
      </c>
      <c r="BB109" s="293">
        <v>179394490000</v>
      </c>
      <c r="BC109" s="293">
        <v>198268131000</v>
      </c>
      <c r="BD109" s="293">
        <v>219619159000</v>
      </c>
      <c r="BE109" s="293">
        <v>252555417000</v>
      </c>
      <c r="BF109" s="293">
        <v>265452855000</v>
      </c>
      <c r="BG109" s="293">
        <v>292969232000</v>
      </c>
      <c r="BH109" s="293">
        <v>308539944000</v>
      </c>
    </row>
    <row r="110" spans="1:60" ht="15" hidden="1">
      <c r="A110" s="294" t="s">
        <v>276</v>
      </c>
      <c r="B110" s="294" t="s">
        <v>277</v>
      </c>
      <c r="C110" s="294" t="s">
        <v>1197</v>
      </c>
      <c r="D110" s="294" t="s">
        <v>1198</v>
      </c>
      <c r="E110" s="294"/>
      <c r="F110" s="294"/>
      <c r="G110" s="294"/>
      <c r="H110" s="294"/>
      <c r="I110" s="294"/>
      <c r="J110" s="294"/>
      <c r="K110" s="294"/>
      <c r="L110" s="294"/>
      <c r="M110" s="294"/>
      <c r="N110" s="294"/>
      <c r="O110" s="293">
        <v>5999645000</v>
      </c>
      <c r="P110" s="293">
        <v>7790776000</v>
      </c>
      <c r="Q110" s="293">
        <v>9120669000</v>
      </c>
      <c r="R110" s="293">
        <v>12178737000</v>
      </c>
      <c r="S110" s="293">
        <v>16403564000</v>
      </c>
      <c r="T110" s="293">
        <v>20209816000</v>
      </c>
      <c r="U110" s="293">
        <v>23659597000</v>
      </c>
      <c r="V110" s="293">
        <v>31491091000</v>
      </c>
      <c r="W110" s="293">
        <v>39730997000</v>
      </c>
      <c r="X110" s="293">
        <v>45964608000</v>
      </c>
      <c r="Y110" s="293">
        <v>57102428000</v>
      </c>
      <c r="Z110" s="293">
        <v>64704975000</v>
      </c>
      <c r="AA110" s="293">
        <v>72350113000</v>
      </c>
      <c r="AB110" s="293">
        <v>78818416000</v>
      </c>
      <c r="AC110" s="293">
        <v>83918515000</v>
      </c>
      <c r="AD110" s="293">
        <v>99579312000</v>
      </c>
      <c r="AE110" s="293">
        <v>111066009000</v>
      </c>
      <c r="AF110" s="293">
        <v>132367573000</v>
      </c>
      <c r="AG110" s="293">
        <v>135937446000</v>
      </c>
      <c r="AH110" s="293">
        <v>141484294000</v>
      </c>
      <c r="AI110" s="293">
        <v>158882582000</v>
      </c>
      <c r="AJ110" s="293">
        <v>166434621000</v>
      </c>
      <c r="AK110" s="293">
        <v>170164176000</v>
      </c>
      <c r="AL110" s="293">
        <v>175393363000</v>
      </c>
      <c r="AM110" s="293">
        <v>184622904000</v>
      </c>
      <c r="AN110" s="293">
        <v>211298344000</v>
      </c>
      <c r="AO110" s="293">
        <v>205602215000</v>
      </c>
      <c r="AP110" s="293">
        <v>197235771000</v>
      </c>
      <c r="AQ110" s="293">
        <v>208551373000</v>
      </c>
      <c r="AR110" s="293">
        <v>201570771000</v>
      </c>
      <c r="AS110" s="293">
        <v>195701942000</v>
      </c>
      <c r="AT110" s="293">
        <v>187923598000</v>
      </c>
      <c r="AU110" s="293">
        <v>178125008000</v>
      </c>
      <c r="AV110" s="293">
        <v>190658244000</v>
      </c>
      <c r="AW110" s="293">
        <v>196234138000</v>
      </c>
      <c r="AX110" s="293">
        <v>185481786000</v>
      </c>
      <c r="AY110" s="293">
        <v>159692723000</v>
      </c>
      <c r="AZ110" s="293">
        <v>173552656000</v>
      </c>
      <c r="BA110" s="293">
        <v>188435213000</v>
      </c>
      <c r="BB110" s="293">
        <v>210741597000</v>
      </c>
      <c r="BC110" s="293">
        <v>210463750000</v>
      </c>
      <c r="BD110" s="293">
        <v>224317719000</v>
      </c>
      <c r="BE110" s="293">
        <v>240108199000</v>
      </c>
      <c r="BF110" s="293">
        <v>268607112000</v>
      </c>
      <c r="BG110" s="293">
        <v>284813194000</v>
      </c>
      <c r="BH110" s="293">
        <v>304127054000</v>
      </c>
    </row>
    <row r="111" spans="1:60" ht="15" hidden="1">
      <c r="A111" s="294" t="s">
        <v>278</v>
      </c>
      <c r="B111" s="294" t="s">
        <v>279</v>
      </c>
      <c r="C111" s="294" t="s">
        <v>1197</v>
      </c>
      <c r="D111" s="294" t="s">
        <v>1198</v>
      </c>
      <c r="E111" s="294"/>
      <c r="F111" s="294"/>
      <c r="G111" s="294"/>
      <c r="H111" s="294"/>
      <c r="I111" s="294"/>
      <c r="J111" s="294"/>
      <c r="K111" s="294"/>
      <c r="L111" s="294"/>
      <c r="M111" s="294"/>
      <c r="N111" s="294"/>
      <c r="O111" s="293"/>
      <c r="P111" s="293"/>
      <c r="Q111" s="293"/>
      <c r="R111" s="293"/>
      <c r="S111" s="293"/>
      <c r="T111" s="293"/>
      <c r="U111" s="293"/>
      <c r="V111" s="293"/>
      <c r="W111" s="293"/>
      <c r="X111" s="293"/>
      <c r="Y111" s="293"/>
      <c r="Z111" s="293"/>
      <c r="AA111" s="293"/>
      <c r="AB111" s="293"/>
      <c r="AC111" s="293"/>
      <c r="AD111" s="293"/>
      <c r="AE111" s="293"/>
      <c r="AF111" s="293"/>
      <c r="AG111" s="293"/>
      <c r="AH111" s="293"/>
      <c r="AI111" s="293"/>
      <c r="AJ111" s="293"/>
      <c r="AK111" s="293"/>
      <c r="AL111" s="293"/>
      <c r="AM111" s="293"/>
      <c r="AN111" s="293"/>
      <c r="AO111" s="293"/>
      <c r="AP111" s="293"/>
      <c r="AQ111" s="293"/>
      <c r="AR111" s="293"/>
      <c r="AS111" s="293"/>
      <c r="AT111" s="293"/>
      <c r="AU111" s="293"/>
      <c r="AV111" s="293"/>
      <c r="AW111" s="293"/>
      <c r="AX111" s="293"/>
      <c r="AY111" s="293"/>
      <c r="AZ111" s="293"/>
      <c r="BA111" s="293"/>
      <c r="BB111" s="293"/>
      <c r="BC111" s="293"/>
      <c r="BD111" s="293"/>
      <c r="BE111" s="293"/>
      <c r="BF111" s="293"/>
      <c r="BG111" s="293"/>
      <c r="BH111" s="293"/>
    </row>
    <row r="112" spans="1:60" ht="15" hidden="1">
      <c r="A112" s="294" t="s">
        <v>280</v>
      </c>
      <c r="B112" s="294" t="s">
        <v>281</v>
      </c>
      <c r="C112" s="294" t="s">
        <v>1197</v>
      </c>
      <c r="D112" s="294" t="s">
        <v>1198</v>
      </c>
      <c r="E112" s="294"/>
      <c r="F112" s="294"/>
      <c r="G112" s="294"/>
      <c r="H112" s="294"/>
      <c r="I112" s="294"/>
      <c r="J112" s="294"/>
      <c r="K112" s="294"/>
      <c r="L112" s="294"/>
      <c r="M112" s="294"/>
      <c r="N112" s="294"/>
      <c r="O112" s="293">
        <v>8425113000</v>
      </c>
      <c r="P112" s="293">
        <v>9328752000</v>
      </c>
      <c r="Q112" s="293">
        <v>10029275000</v>
      </c>
      <c r="R112" s="293">
        <v>10965920000</v>
      </c>
      <c r="S112" s="293">
        <v>12696942000</v>
      </c>
      <c r="T112" s="293">
        <v>13865608000</v>
      </c>
      <c r="U112" s="293">
        <v>14586391000</v>
      </c>
      <c r="V112" s="293">
        <v>15414652000</v>
      </c>
      <c r="W112" s="293">
        <v>16520246000</v>
      </c>
      <c r="X112" s="293">
        <v>18190374000</v>
      </c>
      <c r="Y112" s="293">
        <v>20723348000</v>
      </c>
      <c r="Z112" s="293">
        <v>22480056000</v>
      </c>
      <c r="AA112" s="293">
        <v>26942857000</v>
      </c>
      <c r="AB112" s="293">
        <v>30649486000</v>
      </c>
      <c r="AC112" s="293">
        <v>32763964000</v>
      </c>
      <c r="AD112" s="293">
        <v>38934796000</v>
      </c>
      <c r="AE112" s="293">
        <v>44909437000</v>
      </c>
      <c r="AF112" s="293">
        <v>53424898000</v>
      </c>
      <c r="AG112" s="293">
        <v>59288512000</v>
      </c>
      <c r="AH112" s="293">
        <v>73721054000</v>
      </c>
      <c r="AI112" s="293">
        <v>83471510000</v>
      </c>
      <c r="AJ112" s="293">
        <v>84852339000</v>
      </c>
      <c r="AK112" s="293">
        <v>87775433000</v>
      </c>
      <c r="AL112" s="293">
        <v>91330322000</v>
      </c>
      <c r="AM112" s="293">
        <v>97898637000</v>
      </c>
      <c r="AN112" s="293">
        <v>93808992000</v>
      </c>
      <c r="AO112" s="293">
        <v>93966079000</v>
      </c>
      <c r="AP112" s="293">
        <v>94059303000</v>
      </c>
      <c r="AQ112" s="293">
        <v>98333658000</v>
      </c>
      <c r="AR112" s="293">
        <v>99779503000</v>
      </c>
      <c r="AS112" s="293">
        <v>101131480000</v>
      </c>
      <c r="AT112" s="293">
        <v>99500089000</v>
      </c>
      <c r="AU112" s="293">
        <v>105741612000</v>
      </c>
      <c r="AV112" s="293">
        <v>118884623000</v>
      </c>
      <c r="AW112" s="293">
        <v>123644482000</v>
      </c>
      <c r="AX112" s="293">
        <v>121195475000</v>
      </c>
      <c r="AY112" s="293">
        <v>159525523000</v>
      </c>
      <c r="AZ112" s="293">
        <v>204057533000</v>
      </c>
      <c r="BA112" s="293">
        <v>227111767000</v>
      </c>
      <c r="BB112" s="293">
        <v>256312230000</v>
      </c>
      <c r="BC112" s="293">
        <v>290427553000</v>
      </c>
      <c r="BD112" s="293">
        <v>334399295000</v>
      </c>
      <c r="BE112" s="293">
        <v>392625128000</v>
      </c>
      <c r="BF112" s="293">
        <v>427296379000</v>
      </c>
      <c r="BG112" s="293">
        <v>457552597000</v>
      </c>
      <c r="BH112" s="293">
        <v>479558646000</v>
      </c>
    </row>
    <row r="113" spans="1:60" ht="15" hidden="1">
      <c r="A113" s="294" t="s">
        <v>282</v>
      </c>
      <c r="B113" s="294" t="s">
        <v>283</v>
      </c>
      <c r="C113" s="294" t="s">
        <v>1197</v>
      </c>
      <c r="D113" s="294" t="s">
        <v>1198</v>
      </c>
      <c r="E113" s="294"/>
      <c r="F113" s="294"/>
      <c r="G113" s="294"/>
      <c r="H113" s="294"/>
      <c r="I113" s="294"/>
      <c r="J113" s="294"/>
      <c r="K113" s="294"/>
      <c r="L113" s="294"/>
      <c r="M113" s="294"/>
      <c r="N113" s="294"/>
      <c r="O113" s="293"/>
      <c r="P113" s="293"/>
      <c r="Q113" s="293"/>
      <c r="R113" s="293"/>
      <c r="S113" s="293"/>
      <c r="T113" s="293"/>
      <c r="U113" s="293"/>
      <c r="V113" s="293"/>
      <c r="W113" s="293"/>
      <c r="X113" s="293"/>
      <c r="Y113" s="293"/>
      <c r="Z113" s="293"/>
      <c r="AA113" s="293"/>
      <c r="AB113" s="293"/>
      <c r="AC113" s="293"/>
      <c r="AD113" s="293"/>
      <c r="AE113" s="293"/>
      <c r="AF113" s="293"/>
      <c r="AG113" s="293"/>
      <c r="AH113" s="293"/>
      <c r="AI113" s="293"/>
      <c r="AJ113" s="293"/>
      <c r="AK113" s="293"/>
      <c r="AL113" s="293"/>
      <c r="AM113" s="293"/>
      <c r="AN113" s="293"/>
      <c r="AO113" s="293"/>
      <c r="AP113" s="293"/>
      <c r="AQ113" s="293"/>
      <c r="AR113" s="293"/>
      <c r="AS113" s="293"/>
      <c r="AT113" s="293"/>
      <c r="AU113" s="293"/>
      <c r="AV113" s="293"/>
      <c r="AW113" s="293"/>
      <c r="AX113" s="293"/>
      <c r="AY113" s="293"/>
      <c r="AZ113" s="293"/>
      <c r="BA113" s="293"/>
      <c r="BB113" s="293"/>
      <c r="BC113" s="293"/>
      <c r="BD113" s="293"/>
      <c r="BE113" s="293"/>
      <c r="BF113" s="293"/>
      <c r="BG113" s="293"/>
      <c r="BH113" s="293"/>
    </row>
    <row r="114" spans="1:60" ht="15" hidden="1">
      <c r="A114" s="294" t="s">
        <v>284</v>
      </c>
      <c r="B114" s="294" t="s">
        <v>285</v>
      </c>
      <c r="C114" s="294" t="s">
        <v>1197</v>
      </c>
      <c r="D114" s="294" t="s">
        <v>1198</v>
      </c>
      <c r="E114" s="294"/>
      <c r="F114" s="294"/>
      <c r="G114" s="294"/>
      <c r="H114" s="294"/>
      <c r="I114" s="294"/>
      <c r="J114" s="294"/>
      <c r="K114" s="294"/>
      <c r="L114" s="294"/>
      <c r="M114" s="294"/>
      <c r="N114" s="294"/>
      <c r="O114" s="293"/>
      <c r="P114" s="293"/>
      <c r="Q114" s="293"/>
      <c r="R114" s="293"/>
      <c r="S114" s="293"/>
      <c r="T114" s="293"/>
      <c r="U114" s="293"/>
      <c r="V114" s="293"/>
      <c r="W114" s="293"/>
      <c r="X114" s="293"/>
      <c r="Y114" s="293"/>
      <c r="Z114" s="293"/>
      <c r="AA114" s="293"/>
      <c r="AB114" s="293"/>
      <c r="AC114" s="293"/>
      <c r="AD114" s="293"/>
      <c r="AE114" s="293"/>
      <c r="AF114" s="293"/>
      <c r="AG114" s="293"/>
      <c r="AH114" s="293"/>
      <c r="AI114" s="293"/>
      <c r="AJ114" s="293"/>
      <c r="AK114" s="293"/>
      <c r="AL114" s="293"/>
      <c r="AM114" s="293"/>
      <c r="AN114" s="293"/>
      <c r="AO114" s="293"/>
      <c r="AP114" s="293"/>
      <c r="AQ114" s="293"/>
      <c r="AR114" s="293"/>
      <c r="AS114" s="293"/>
      <c r="AT114" s="293"/>
      <c r="AU114" s="293"/>
      <c r="AV114" s="293"/>
      <c r="AW114" s="293"/>
      <c r="AX114" s="293"/>
      <c r="AY114" s="293"/>
      <c r="AZ114" s="293"/>
      <c r="BA114" s="293"/>
      <c r="BB114" s="293"/>
      <c r="BC114" s="293"/>
      <c r="BD114" s="293"/>
      <c r="BE114" s="293"/>
      <c r="BF114" s="293"/>
      <c r="BG114" s="293"/>
      <c r="BH114" s="293"/>
    </row>
    <row r="115" spans="1:60" ht="15" hidden="1">
      <c r="A115" s="294" t="s">
        <v>286</v>
      </c>
      <c r="B115" s="294" t="s">
        <v>287</v>
      </c>
      <c r="C115" s="294" t="s">
        <v>1197</v>
      </c>
      <c r="D115" s="294" t="s">
        <v>1198</v>
      </c>
      <c r="E115" s="294"/>
      <c r="F115" s="294"/>
      <c r="G115" s="294"/>
      <c r="H115" s="294"/>
      <c r="I115" s="294"/>
      <c r="J115" s="294"/>
      <c r="K115" s="294"/>
      <c r="L115" s="294"/>
      <c r="M115" s="294"/>
      <c r="N115" s="294"/>
      <c r="O115" s="293"/>
      <c r="P115" s="293">
        <v>0</v>
      </c>
      <c r="Q115" s="293">
        <v>0</v>
      </c>
      <c r="R115" s="293">
        <v>0</v>
      </c>
      <c r="S115" s="293">
        <v>0</v>
      </c>
      <c r="T115" s="293">
        <v>0</v>
      </c>
      <c r="U115" s="293">
        <v>0</v>
      </c>
      <c r="V115" s="293">
        <v>0</v>
      </c>
      <c r="W115" s="293">
        <v>0</v>
      </c>
      <c r="X115" s="293">
        <v>0</v>
      </c>
      <c r="Y115" s="293">
        <v>4500432000</v>
      </c>
      <c r="Z115" s="293">
        <v>3857188000</v>
      </c>
      <c r="AA115" s="293">
        <v>8235718000</v>
      </c>
      <c r="AB115" s="293">
        <v>7107051000</v>
      </c>
      <c r="AC115" s="293">
        <v>5159714000</v>
      </c>
      <c r="AD115" s="293">
        <v>6057012000</v>
      </c>
      <c r="AE115" s="293">
        <v>5826860000</v>
      </c>
      <c r="AF115" s="293">
        <v>6144204000</v>
      </c>
      <c r="AG115" s="293">
        <v>5830604000</v>
      </c>
      <c r="AH115" s="293">
        <v>6518455000</v>
      </c>
      <c r="AI115" s="293">
        <v>9020469000</v>
      </c>
      <c r="AJ115" s="293">
        <v>11330038000</v>
      </c>
      <c r="AK115" s="293">
        <v>16083761000</v>
      </c>
      <c r="AL115" s="293">
        <v>23502325000</v>
      </c>
      <c r="AM115" s="293">
        <v>22241592000</v>
      </c>
      <c r="AN115" s="293">
        <v>21564992000</v>
      </c>
      <c r="AO115" s="293">
        <v>16465521000</v>
      </c>
      <c r="AP115" s="293">
        <v>11638952000</v>
      </c>
      <c r="AQ115" s="293">
        <v>12214947000</v>
      </c>
      <c r="AR115" s="293">
        <v>9674408000</v>
      </c>
      <c r="AS115" s="293">
        <v>8024446000</v>
      </c>
      <c r="AT115" s="293">
        <v>7626753000</v>
      </c>
      <c r="AU115" s="293">
        <v>9034423000</v>
      </c>
      <c r="AV115" s="293">
        <v>14104101000</v>
      </c>
      <c r="AW115" s="293">
        <v>20618373000</v>
      </c>
      <c r="AX115" s="293">
        <v>21543401000</v>
      </c>
      <c r="AY115" s="293">
        <v>20572857000</v>
      </c>
      <c r="AZ115" s="293">
        <v>21437737000</v>
      </c>
      <c r="BA115" s="293">
        <v>15719777000</v>
      </c>
      <c r="BB115" s="293">
        <v>18246876000</v>
      </c>
      <c r="BC115" s="293">
        <v>20030369000</v>
      </c>
      <c r="BD115" s="293">
        <v>17343594000</v>
      </c>
      <c r="BE115" s="293">
        <v>7405850000</v>
      </c>
      <c r="BF115" s="293">
        <v>7006129000</v>
      </c>
      <c r="BG115" s="293">
        <v>5441359000</v>
      </c>
      <c r="BH115" s="293">
        <v>6321579000</v>
      </c>
    </row>
    <row r="116" spans="1:60" ht="15" hidden="1">
      <c r="A116" s="294" t="s">
        <v>288</v>
      </c>
      <c r="B116" s="294" t="s">
        <v>289</v>
      </c>
      <c r="C116" s="294" t="s">
        <v>1197</v>
      </c>
      <c r="D116" s="294" t="s">
        <v>1198</v>
      </c>
      <c r="E116" s="294"/>
      <c r="F116" s="294"/>
      <c r="G116" s="294"/>
      <c r="H116" s="294"/>
      <c r="I116" s="294"/>
      <c r="J116" s="294"/>
      <c r="K116" s="294"/>
      <c r="L116" s="294"/>
      <c r="M116" s="294"/>
      <c r="N116" s="294"/>
      <c r="O116" s="293"/>
      <c r="P116" s="293"/>
      <c r="Q116" s="293"/>
      <c r="R116" s="293"/>
      <c r="S116" s="293"/>
      <c r="T116" s="293"/>
      <c r="U116" s="293"/>
      <c r="V116" s="293"/>
      <c r="W116" s="293"/>
      <c r="X116" s="293"/>
      <c r="Y116" s="293"/>
      <c r="Z116" s="293"/>
      <c r="AA116" s="293"/>
      <c r="AB116" s="293"/>
      <c r="AC116" s="293"/>
      <c r="AD116" s="293"/>
      <c r="AE116" s="293"/>
      <c r="AF116" s="293"/>
      <c r="AG116" s="293"/>
      <c r="AH116" s="293"/>
      <c r="AI116" s="293"/>
      <c r="AJ116" s="293"/>
      <c r="AK116" s="293"/>
      <c r="AL116" s="293"/>
      <c r="AM116" s="293"/>
      <c r="AN116" s="293"/>
      <c r="AO116" s="293"/>
      <c r="AP116" s="293"/>
      <c r="AQ116" s="293"/>
      <c r="AR116" s="293"/>
      <c r="AS116" s="293"/>
      <c r="AT116" s="293"/>
      <c r="AU116" s="293"/>
      <c r="AV116" s="293"/>
      <c r="AW116" s="293"/>
      <c r="AX116" s="293"/>
      <c r="AY116" s="293"/>
      <c r="AZ116" s="293"/>
      <c r="BA116" s="293"/>
      <c r="BB116" s="293"/>
      <c r="BC116" s="293"/>
      <c r="BD116" s="293"/>
      <c r="BE116" s="293"/>
      <c r="BF116" s="293"/>
      <c r="BG116" s="293"/>
      <c r="BH116" s="293"/>
    </row>
    <row r="117" spans="1:60" ht="15" hidden="1">
      <c r="A117" s="294" t="s">
        <v>290</v>
      </c>
      <c r="B117" s="294" t="s">
        <v>291</v>
      </c>
      <c r="C117" s="294" t="s">
        <v>1197</v>
      </c>
      <c r="D117" s="294" t="s">
        <v>1198</v>
      </c>
      <c r="E117" s="294"/>
      <c r="F117" s="294"/>
      <c r="G117" s="294"/>
      <c r="H117" s="294"/>
      <c r="I117" s="294"/>
      <c r="J117" s="294"/>
      <c r="K117" s="294"/>
      <c r="L117" s="294"/>
      <c r="M117" s="294"/>
      <c r="N117" s="294"/>
      <c r="O117" s="293"/>
      <c r="P117" s="293"/>
      <c r="Q117" s="293"/>
      <c r="R117" s="293"/>
      <c r="S117" s="293"/>
      <c r="T117" s="293"/>
      <c r="U117" s="293"/>
      <c r="V117" s="293"/>
      <c r="W117" s="293"/>
      <c r="X117" s="293"/>
      <c r="Y117" s="293"/>
      <c r="Z117" s="293"/>
      <c r="AA117" s="293"/>
      <c r="AB117" s="293"/>
      <c r="AC117" s="293"/>
      <c r="AD117" s="293"/>
      <c r="AE117" s="293"/>
      <c r="AF117" s="293"/>
      <c r="AG117" s="293"/>
      <c r="AH117" s="293"/>
      <c r="AI117" s="293"/>
      <c r="AJ117" s="293"/>
      <c r="AK117" s="293"/>
      <c r="AL117" s="293"/>
      <c r="AM117" s="293"/>
      <c r="AN117" s="293"/>
      <c r="AO117" s="293"/>
      <c r="AP117" s="293"/>
      <c r="AQ117" s="293"/>
      <c r="AR117" s="293"/>
      <c r="AS117" s="293"/>
      <c r="AT117" s="293"/>
      <c r="AU117" s="293"/>
      <c r="AV117" s="293"/>
      <c r="AW117" s="293"/>
      <c r="AX117" s="293"/>
      <c r="AY117" s="293"/>
      <c r="AZ117" s="293"/>
      <c r="BA117" s="293"/>
      <c r="BB117" s="293"/>
      <c r="BC117" s="293"/>
      <c r="BD117" s="293"/>
      <c r="BE117" s="293"/>
      <c r="BF117" s="293"/>
      <c r="BG117" s="293"/>
      <c r="BH117" s="293"/>
    </row>
    <row r="118" spans="1:60" ht="15" hidden="1">
      <c r="A118" s="294" t="s">
        <v>292</v>
      </c>
      <c r="B118" s="294" t="s">
        <v>293</v>
      </c>
      <c r="C118" s="294" t="s">
        <v>1197</v>
      </c>
      <c r="D118" s="294" t="s">
        <v>1198</v>
      </c>
      <c r="E118" s="294"/>
      <c r="F118" s="294"/>
      <c r="G118" s="294"/>
      <c r="H118" s="294"/>
      <c r="I118" s="294"/>
      <c r="J118" s="294"/>
      <c r="K118" s="294"/>
      <c r="L118" s="294"/>
      <c r="M118" s="294"/>
      <c r="N118" s="294"/>
      <c r="O118" s="293"/>
      <c r="P118" s="293"/>
      <c r="Q118" s="293"/>
      <c r="R118" s="293"/>
      <c r="S118" s="293"/>
      <c r="T118" s="293"/>
      <c r="U118" s="293"/>
      <c r="V118" s="293"/>
      <c r="W118" s="293"/>
      <c r="X118" s="293"/>
      <c r="Y118" s="293"/>
      <c r="Z118" s="293"/>
      <c r="AA118" s="293"/>
      <c r="AB118" s="293"/>
      <c r="AC118" s="293"/>
      <c r="AD118" s="293"/>
      <c r="AE118" s="293"/>
      <c r="AF118" s="293"/>
      <c r="AG118" s="293"/>
      <c r="AH118" s="293"/>
      <c r="AI118" s="293"/>
      <c r="AJ118" s="293"/>
      <c r="AK118" s="293"/>
      <c r="AL118" s="293"/>
      <c r="AM118" s="293"/>
      <c r="AN118" s="293"/>
      <c r="AO118" s="293"/>
      <c r="AP118" s="293"/>
      <c r="AQ118" s="293"/>
      <c r="AR118" s="293"/>
      <c r="AS118" s="293"/>
      <c r="AT118" s="293"/>
      <c r="AU118" s="293"/>
      <c r="AV118" s="293"/>
      <c r="AW118" s="293"/>
      <c r="AX118" s="293"/>
      <c r="AY118" s="293"/>
      <c r="AZ118" s="293"/>
      <c r="BA118" s="293"/>
      <c r="BB118" s="293"/>
      <c r="BC118" s="293"/>
      <c r="BD118" s="293"/>
      <c r="BE118" s="293"/>
      <c r="BF118" s="293"/>
      <c r="BG118" s="293"/>
      <c r="BH118" s="293"/>
    </row>
    <row r="119" spans="1:60" ht="15" hidden="1">
      <c r="A119" s="294" t="s">
        <v>294</v>
      </c>
      <c r="B119" s="294" t="s">
        <v>295</v>
      </c>
      <c r="C119" s="294" t="s">
        <v>1197</v>
      </c>
      <c r="D119" s="294" t="s">
        <v>1198</v>
      </c>
      <c r="E119" s="294"/>
      <c r="F119" s="294"/>
      <c r="G119" s="294"/>
      <c r="H119" s="294"/>
      <c r="I119" s="294"/>
      <c r="J119" s="294"/>
      <c r="K119" s="294"/>
      <c r="L119" s="294"/>
      <c r="M119" s="294"/>
      <c r="N119" s="294"/>
      <c r="O119" s="293"/>
      <c r="P119" s="293"/>
      <c r="Q119" s="293"/>
      <c r="R119" s="293"/>
      <c r="S119" s="293"/>
      <c r="T119" s="293"/>
      <c r="U119" s="293"/>
      <c r="V119" s="293"/>
      <c r="W119" s="293"/>
      <c r="X119" s="293"/>
      <c r="Y119" s="293"/>
      <c r="Z119" s="293"/>
      <c r="AA119" s="293"/>
      <c r="AB119" s="293"/>
      <c r="AC119" s="293"/>
      <c r="AD119" s="293"/>
      <c r="AE119" s="293"/>
      <c r="AF119" s="293"/>
      <c r="AG119" s="293"/>
      <c r="AH119" s="293"/>
      <c r="AI119" s="293"/>
      <c r="AJ119" s="293"/>
      <c r="AK119" s="293"/>
      <c r="AL119" s="293"/>
      <c r="AM119" s="293"/>
      <c r="AN119" s="293"/>
      <c r="AO119" s="293"/>
      <c r="AP119" s="293"/>
      <c r="AQ119" s="293"/>
      <c r="AR119" s="293"/>
      <c r="AS119" s="293"/>
      <c r="AT119" s="293"/>
      <c r="AU119" s="293"/>
      <c r="AV119" s="293"/>
      <c r="AW119" s="293"/>
      <c r="AX119" s="293"/>
      <c r="AY119" s="293"/>
      <c r="AZ119" s="293"/>
      <c r="BA119" s="293"/>
      <c r="BB119" s="293"/>
      <c r="BC119" s="293"/>
      <c r="BD119" s="293"/>
      <c r="BE119" s="293"/>
      <c r="BF119" s="293"/>
      <c r="BG119" s="293"/>
      <c r="BH119" s="293"/>
    </row>
    <row r="120" spans="1:60" ht="15" hidden="1">
      <c r="A120" s="294" t="s">
        <v>296</v>
      </c>
      <c r="B120" s="294" t="s">
        <v>297</v>
      </c>
      <c r="C120" s="294" t="s">
        <v>1197</v>
      </c>
      <c r="D120" s="294" t="s">
        <v>1198</v>
      </c>
      <c r="E120" s="294"/>
      <c r="F120" s="294"/>
      <c r="G120" s="294"/>
      <c r="H120" s="294"/>
      <c r="I120" s="294"/>
      <c r="J120" s="294"/>
      <c r="K120" s="294"/>
      <c r="L120" s="294"/>
      <c r="M120" s="294"/>
      <c r="N120" s="294"/>
      <c r="O120" s="293">
        <v>981948000</v>
      </c>
      <c r="P120" s="293">
        <v>1017280000</v>
      </c>
      <c r="Q120" s="293">
        <v>1050174000</v>
      </c>
      <c r="R120" s="293">
        <v>1218592000</v>
      </c>
      <c r="S120" s="293">
        <v>1451063000</v>
      </c>
      <c r="T120" s="293">
        <v>1631095000</v>
      </c>
      <c r="U120" s="293">
        <v>1468084000</v>
      </c>
      <c r="V120" s="293">
        <v>1698453000</v>
      </c>
      <c r="W120" s="293">
        <v>1443095000</v>
      </c>
      <c r="X120" s="293">
        <v>1725517000</v>
      </c>
      <c r="Y120" s="293">
        <v>1933419000</v>
      </c>
      <c r="Z120" s="293">
        <v>2335975000</v>
      </c>
      <c r="AA120" s="293">
        <v>2881167000</v>
      </c>
      <c r="AB120" s="293">
        <v>3493312000</v>
      </c>
      <c r="AC120" s="293">
        <v>3636696000</v>
      </c>
      <c r="AD120" s="293">
        <v>4149646000</v>
      </c>
      <c r="AE120" s="293">
        <v>4267673000</v>
      </c>
      <c r="AF120" s="293">
        <v>4776915000</v>
      </c>
      <c r="AG120" s="293">
        <v>4639060000</v>
      </c>
      <c r="AH120" s="293">
        <v>4666128000</v>
      </c>
      <c r="AI120" s="293">
        <v>4790816000</v>
      </c>
      <c r="AJ120" s="293">
        <v>4618745000</v>
      </c>
      <c r="AK120" s="293">
        <v>4638272000</v>
      </c>
      <c r="AL120" s="293">
        <v>4425205000</v>
      </c>
      <c r="AM120" s="293">
        <v>4651072000</v>
      </c>
      <c r="AN120" s="293">
        <v>4622580000</v>
      </c>
      <c r="AO120" s="293">
        <v>4101958000</v>
      </c>
      <c r="AP120" s="293">
        <v>3825328000</v>
      </c>
      <c r="AQ120" s="293">
        <v>3952116000</v>
      </c>
      <c r="AR120" s="293">
        <v>4034616000</v>
      </c>
      <c r="AS120" s="293">
        <v>4827989000</v>
      </c>
      <c r="AT120" s="293">
        <v>5484759000</v>
      </c>
      <c r="AU120" s="293">
        <v>5608144000</v>
      </c>
      <c r="AV120" s="293">
        <v>5726995000</v>
      </c>
      <c r="AW120" s="293">
        <v>6553549000</v>
      </c>
      <c r="AX120" s="293">
        <v>6627427000</v>
      </c>
      <c r="AY120" s="293">
        <v>8121071000</v>
      </c>
      <c r="AZ120" s="293">
        <v>10530734000</v>
      </c>
      <c r="BA120" s="293">
        <v>10437767000</v>
      </c>
      <c r="BB120" s="293">
        <v>11123713000</v>
      </c>
      <c r="BC120" s="293">
        <v>14193278000</v>
      </c>
      <c r="BD120" s="293">
        <v>14331879000</v>
      </c>
      <c r="BE120" s="293">
        <v>14308799000</v>
      </c>
      <c r="BF120" s="293">
        <v>12951053000</v>
      </c>
      <c r="BG120" s="293">
        <v>14077778000</v>
      </c>
      <c r="BH120" s="293">
        <v>14121507000</v>
      </c>
    </row>
    <row r="121" spans="1:60" ht="15" hidden="1">
      <c r="A121" s="294" t="s">
        <v>298</v>
      </c>
      <c r="B121" s="294" t="s">
        <v>299</v>
      </c>
      <c r="C121" s="294" t="s">
        <v>1197</v>
      </c>
      <c r="D121" s="294" t="s">
        <v>1198</v>
      </c>
      <c r="E121" s="294"/>
      <c r="F121" s="294"/>
      <c r="G121" s="294"/>
      <c r="H121" s="294"/>
      <c r="I121" s="294"/>
      <c r="J121" s="294"/>
      <c r="K121" s="294"/>
      <c r="L121" s="294"/>
      <c r="M121" s="294"/>
      <c r="N121" s="294"/>
      <c r="O121" s="293">
        <v>119092000</v>
      </c>
      <c r="P121" s="293">
        <v>153349000</v>
      </c>
      <c r="Q121" s="293">
        <v>180465000</v>
      </c>
      <c r="R121" s="293">
        <v>214802000</v>
      </c>
      <c r="S121" s="293">
        <v>270699000</v>
      </c>
      <c r="T121" s="293">
        <v>342815000</v>
      </c>
      <c r="U121" s="293">
        <v>432464000</v>
      </c>
      <c r="V121" s="293">
        <v>796334000</v>
      </c>
      <c r="W121" s="293">
        <v>1111303000</v>
      </c>
      <c r="X121" s="293">
        <v>1417948000</v>
      </c>
      <c r="Y121" s="293">
        <v>1866842000</v>
      </c>
      <c r="Z121" s="293">
        <v>2186349000</v>
      </c>
      <c r="AA121" s="293">
        <v>2648432000</v>
      </c>
      <c r="AB121" s="293">
        <v>3021357000</v>
      </c>
      <c r="AC121" s="293">
        <v>3281115000</v>
      </c>
      <c r="AD121" s="293">
        <v>3943827000</v>
      </c>
      <c r="AE121" s="293">
        <v>4831644000</v>
      </c>
      <c r="AF121" s="293">
        <v>6261594000</v>
      </c>
      <c r="AG121" s="293">
        <v>5918248000</v>
      </c>
      <c r="AH121" s="293">
        <v>7316082000</v>
      </c>
      <c r="AI121" s="293">
        <v>8332910000</v>
      </c>
      <c r="AJ121" s="293">
        <v>9700260000</v>
      </c>
      <c r="AK121" s="293">
        <v>7966938000</v>
      </c>
      <c r="AL121" s="293">
        <v>7630578000</v>
      </c>
      <c r="AM121" s="293">
        <v>7552881000</v>
      </c>
      <c r="AN121" s="293">
        <v>7660562000</v>
      </c>
      <c r="AO121" s="293">
        <v>7379760000</v>
      </c>
      <c r="AP121" s="293">
        <v>7313840000</v>
      </c>
      <c r="AQ121" s="293">
        <v>7560998000</v>
      </c>
      <c r="AR121" s="293">
        <v>8106199000</v>
      </c>
      <c r="AS121" s="293">
        <v>11062641000</v>
      </c>
      <c r="AT121" s="293">
        <v>11885713000</v>
      </c>
      <c r="AU121" s="293">
        <v>13015827000</v>
      </c>
      <c r="AV121" s="293">
        <v>12650321000</v>
      </c>
      <c r="AW121" s="293">
        <v>13047244000</v>
      </c>
      <c r="AX121" s="293">
        <v>12903704000</v>
      </c>
      <c r="AY121" s="293">
        <v>13981823000</v>
      </c>
      <c r="AZ121" s="293">
        <v>14991125000</v>
      </c>
      <c r="BA121" s="293">
        <v>13969142000</v>
      </c>
      <c r="BB121" s="293">
        <v>14427064000</v>
      </c>
      <c r="BC121" s="293">
        <v>17073490000</v>
      </c>
      <c r="BD121" s="293">
        <v>17668661000</v>
      </c>
      <c r="BE121" s="293">
        <v>18484353000</v>
      </c>
      <c r="BF121" s="293">
        <v>23173392000</v>
      </c>
      <c r="BG121" s="293">
        <v>24281432000</v>
      </c>
      <c r="BH121" s="293">
        <v>25745968000</v>
      </c>
    </row>
    <row r="122" spans="1:60" ht="15" hidden="1">
      <c r="A122" s="294" t="s">
        <v>300</v>
      </c>
      <c r="B122" s="294" t="s">
        <v>301</v>
      </c>
      <c r="C122" s="294" t="s">
        <v>1197</v>
      </c>
      <c r="D122" s="294" t="s">
        <v>1198</v>
      </c>
      <c r="E122" s="294"/>
      <c r="F122" s="294"/>
      <c r="G122" s="294"/>
      <c r="H122" s="294"/>
      <c r="I122" s="294"/>
      <c r="J122" s="294"/>
      <c r="K122" s="294"/>
      <c r="L122" s="294"/>
      <c r="M122" s="294"/>
      <c r="N122" s="294"/>
      <c r="O122" s="293"/>
      <c r="P122" s="293"/>
      <c r="Q122" s="293"/>
      <c r="R122" s="293"/>
      <c r="S122" s="293"/>
      <c r="T122" s="293"/>
      <c r="U122" s="293"/>
      <c r="V122" s="293"/>
      <c r="W122" s="293"/>
      <c r="X122" s="293"/>
      <c r="Y122" s="293"/>
      <c r="Z122" s="293"/>
      <c r="AA122" s="293"/>
      <c r="AB122" s="293"/>
      <c r="AC122" s="293"/>
      <c r="AD122" s="293"/>
      <c r="AE122" s="293"/>
      <c r="AF122" s="293"/>
      <c r="AG122" s="293"/>
      <c r="AH122" s="293"/>
      <c r="AI122" s="293"/>
      <c r="AJ122" s="293"/>
      <c r="AK122" s="293"/>
      <c r="AL122" s="293"/>
      <c r="AM122" s="293"/>
      <c r="AN122" s="293"/>
      <c r="AO122" s="293"/>
      <c r="AP122" s="293"/>
      <c r="AQ122" s="293"/>
      <c r="AR122" s="293"/>
      <c r="AS122" s="293"/>
      <c r="AT122" s="293"/>
      <c r="AU122" s="293"/>
      <c r="AV122" s="293"/>
      <c r="AW122" s="293"/>
      <c r="AX122" s="293"/>
      <c r="AY122" s="293"/>
      <c r="AZ122" s="293"/>
      <c r="BA122" s="293"/>
      <c r="BB122" s="293"/>
      <c r="BC122" s="293"/>
      <c r="BD122" s="293"/>
      <c r="BE122" s="293"/>
      <c r="BF122" s="293"/>
      <c r="BG122" s="293"/>
      <c r="BH122" s="293"/>
    </row>
    <row r="123" spans="1:60" ht="15" hidden="1">
      <c r="A123" s="294" t="s">
        <v>302</v>
      </c>
      <c r="B123" s="294" t="s">
        <v>303</v>
      </c>
      <c r="C123" s="294" t="s">
        <v>1197</v>
      </c>
      <c r="D123" s="294" t="s">
        <v>1198</v>
      </c>
      <c r="E123" s="294"/>
      <c r="F123" s="294"/>
      <c r="G123" s="294"/>
      <c r="H123" s="294"/>
      <c r="I123" s="294"/>
      <c r="J123" s="294"/>
      <c r="K123" s="294"/>
      <c r="L123" s="294"/>
      <c r="M123" s="294"/>
      <c r="N123" s="294"/>
      <c r="O123" s="293"/>
      <c r="P123" s="293"/>
      <c r="Q123" s="293"/>
      <c r="R123" s="293"/>
      <c r="S123" s="293"/>
      <c r="T123" s="293"/>
      <c r="U123" s="293"/>
      <c r="V123" s="293"/>
      <c r="W123" s="293"/>
      <c r="X123" s="293"/>
      <c r="Y123" s="293"/>
      <c r="Z123" s="293"/>
      <c r="AA123" s="293"/>
      <c r="AB123" s="293"/>
      <c r="AC123" s="293"/>
      <c r="AD123" s="293"/>
      <c r="AE123" s="293"/>
      <c r="AF123" s="293"/>
      <c r="AG123" s="293"/>
      <c r="AH123" s="293"/>
      <c r="AI123" s="293"/>
      <c r="AJ123" s="293"/>
      <c r="AK123" s="293">
        <v>34979000</v>
      </c>
      <c r="AL123" s="293">
        <v>1727752000</v>
      </c>
      <c r="AM123" s="293">
        <v>2789564000</v>
      </c>
      <c r="AN123" s="293">
        <v>3750246000</v>
      </c>
      <c r="AO123" s="293">
        <v>2922217000</v>
      </c>
      <c r="AP123" s="293">
        <v>4077950000</v>
      </c>
      <c r="AQ123" s="293">
        <v>6074809000</v>
      </c>
      <c r="AR123" s="293">
        <v>6600353000</v>
      </c>
      <c r="AS123" s="293">
        <v>12890153000</v>
      </c>
      <c r="AT123" s="293">
        <v>15339983000</v>
      </c>
      <c r="AU123" s="293">
        <v>18437238000</v>
      </c>
      <c r="AV123" s="293">
        <v>23226794000</v>
      </c>
      <c r="AW123" s="293">
        <v>33233116000</v>
      </c>
      <c r="AX123" s="293">
        <v>43857020000</v>
      </c>
      <c r="AY123" s="293">
        <v>74429318000</v>
      </c>
      <c r="AZ123" s="293">
        <v>96232044000</v>
      </c>
      <c r="BA123" s="293">
        <v>106730797000</v>
      </c>
      <c r="BB123" s="293">
        <v>109734323000</v>
      </c>
      <c r="BC123" s="293">
        <v>119144529000</v>
      </c>
      <c r="BD123" s="293">
        <v>124316663000</v>
      </c>
      <c r="BE123" s="293">
        <v>135497705000</v>
      </c>
      <c r="BF123" s="293">
        <v>149653071000</v>
      </c>
      <c r="BG123" s="293">
        <v>157651405000</v>
      </c>
      <c r="BH123" s="293">
        <v>154287591000</v>
      </c>
    </row>
    <row r="124" spans="1:60" ht="15" hidden="1">
      <c r="A124" s="294" t="s">
        <v>304</v>
      </c>
      <c r="B124" s="294" t="s">
        <v>305</v>
      </c>
      <c r="C124" s="294" t="s">
        <v>1197</v>
      </c>
      <c r="D124" s="294" t="s">
        <v>1198</v>
      </c>
      <c r="E124" s="294"/>
      <c r="F124" s="294"/>
      <c r="G124" s="294"/>
      <c r="H124" s="294"/>
      <c r="I124" s="294"/>
      <c r="J124" s="294"/>
      <c r="K124" s="294"/>
      <c r="L124" s="294"/>
      <c r="M124" s="294"/>
      <c r="N124" s="294"/>
      <c r="O124" s="293">
        <v>477531000</v>
      </c>
      <c r="P124" s="293">
        <v>497896000</v>
      </c>
      <c r="Q124" s="293">
        <v>581162000</v>
      </c>
      <c r="R124" s="293">
        <v>844708000</v>
      </c>
      <c r="S124" s="293">
        <v>1152689000</v>
      </c>
      <c r="T124" s="293">
        <v>1290223000</v>
      </c>
      <c r="U124" s="293">
        <v>1493329000</v>
      </c>
      <c r="V124" s="293">
        <v>1658884000</v>
      </c>
      <c r="W124" s="293">
        <v>2173736000</v>
      </c>
      <c r="X124" s="293">
        <v>2720996000</v>
      </c>
      <c r="Y124" s="293">
        <v>3386807000</v>
      </c>
      <c r="Z124" s="293">
        <v>3228163000</v>
      </c>
      <c r="AA124" s="293">
        <v>3367820000</v>
      </c>
      <c r="AB124" s="293">
        <v>3628281000</v>
      </c>
      <c r="AC124" s="293">
        <v>3511512000</v>
      </c>
      <c r="AD124" s="293">
        <v>4181349000</v>
      </c>
      <c r="AE124" s="293">
        <v>4603586000</v>
      </c>
      <c r="AF124" s="293">
        <v>5783677000</v>
      </c>
      <c r="AG124" s="293">
        <v>5809652000</v>
      </c>
      <c r="AH124" s="293">
        <v>5889233000</v>
      </c>
      <c r="AI124" s="293">
        <v>7055159000</v>
      </c>
      <c r="AJ124" s="293">
        <v>7453506000</v>
      </c>
      <c r="AK124" s="293">
        <v>6898202000</v>
      </c>
      <c r="AL124" s="293">
        <v>7111502000</v>
      </c>
      <c r="AM124" s="293">
        <v>7124411000</v>
      </c>
      <c r="AN124" s="293">
        <v>7309191000</v>
      </c>
      <c r="AO124" s="293">
        <v>6813730000</v>
      </c>
      <c r="AP124" s="293">
        <v>6465016000</v>
      </c>
      <c r="AQ124" s="293">
        <v>6824530000</v>
      </c>
      <c r="AR124" s="293">
        <v>6526077000</v>
      </c>
      <c r="AS124" s="293">
        <v>6148248000</v>
      </c>
      <c r="AT124" s="293">
        <v>5496282000</v>
      </c>
      <c r="AU124" s="293">
        <v>6097000000</v>
      </c>
      <c r="AV124" s="293">
        <v>6716482000</v>
      </c>
      <c r="AW124" s="293">
        <v>6916407000</v>
      </c>
      <c r="AX124" s="293">
        <v>6486772000</v>
      </c>
      <c r="AY124" s="293">
        <v>6681910000</v>
      </c>
      <c r="AZ124" s="293">
        <v>7538434000</v>
      </c>
      <c r="BA124" s="293">
        <v>7659361000</v>
      </c>
      <c r="BB124" s="293">
        <v>8549248000</v>
      </c>
      <c r="BC124" s="293">
        <v>8847568000</v>
      </c>
      <c r="BD124" s="293">
        <v>10162730000</v>
      </c>
      <c r="BE124" s="293">
        <v>11893745000</v>
      </c>
      <c r="BF124" s="293">
        <v>13721052000</v>
      </c>
      <c r="BG124" s="293">
        <v>16683175000</v>
      </c>
      <c r="BH124" s="293">
        <v>19147781000</v>
      </c>
    </row>
    <row r="125" spans="1:60" ht="15" hidden="1">
      <c r="A125" s="294" t="s">
        <v>306</v>
      </c>
      <c r="B125" s="294" t="s">
        <v>307</v>
      </c>
      <c r="C125" s="294" t="s">
        <v>1197</v>
      </c>
      <c r="D125" s="294" t="s">
        <v>1198</v>
      </c>
      <c r="E125" s="294"/>
      <c r="F125" s="294"/>
      <c r="G125" s="294"/>
      <c r="H125" s="294"/>
      <c r="I125" s="294"/>
      <c r="J125" s="294"/>
      <c r="K125" s="294"/>
      <c r="L125" s="294"/>
      <c r="M125" s="294"/>
      <c r="N125" s="294"/>
      <c r="O125" s="293"/>
      <c r="P125" s="293"/>
      <c r="Q125" s="293"/>
      <c r="R125" s="293"/>
      <c r="S125" s="293"/>
      <c r="T125" s="293"/>
      <c r="U125" s="293"/>
      <c r="V125" s="293"/>
      <c r="W125" s="293"/>
      <c r="X125" s="293"/>
      <c r="Y125" s="293"/>
      <c r="Z125" s="293"/>
      <c r="AA125" s="293"/>
      <c r="AB125" s="293"/>
      <c r="AC125" s="293"/>
      <c r="AD125" s="293"/>
      <c r="AE125" s="293"/>
      <c r="AF125" s="293"/>
      <c r="AG125" s="293"/>
      <c r="AH125" s="293"/>
      <c r="AI125" s="293"/>
      <c r="AJ125" s="293"/>
      <c r="AK125" s="293">
        <v>5527000</v>
      </c>
      <c r="AL125" s="293">
        <v>292084000</v>
      </c>
      <c r="AM125" s="293">
        <v>446759000</v>
      </c>
      <c r="AN125" s="293">
        <v>609470000</v>
      </c>
      <c r="AO125" s="293">
        <v>1136991000</v>
      </c>
      <c r="AP125" s="293">
        <v>1340945000</v>
      </c>
      <c r="AQ125" s="293">
        <v>1505066000</v>
      </c>
      <c r="AR125" s="293">
        <v>1852208000</v>
      </c>
      <c r="AS125" s="293">
        <v>1937816000</v>
      </c>
      <c r="AT125" s="293">
        <v>1823859000</v>
      </c>
      <c r="AU125" s="293">
        <v>1957507000</v>
      </c>
      <c r="AV125" s="293">
        <v>2148375000</v>
      </c>
      <c r="AW125" s="293">
        <v>2562762000</v>
      </c>
      <c r="AX125" s="293">
        <v>2256600000</v>
      </c>
      <c r="AY125" s="293">
        <v>2598266000</v>
      </c>
      <c r="AZ125" s="293">
        <v>2880965000</v>
      </c>
      <c r="BA125" s="293">
        <v>3628237000</v>
      </c>
      <c r="BB125" s="293">
        <v>4118950000</v>
      </c>
      <c r="BC125" s="293">
        <v>4114487000</v>
      </c>
      <c r="BD125" s="293">
        <v>5485932000</v>
      </c>
      <c r="BE125" s="293">
        <v>6025858000</v>
      </c>
      <c r="BF125" s="293">
        <v>6803753000</v>
      </c>
      <c r="BG125" s="293">
        <v>7257121000</v>
      </c>
      <c r="BH125" s="293">
        <v>7504489000</v>
      </c>
    </row>
    <row r="126" spans="1:60" ht="15" hidden="1">
      <c r="A126" s="294" t="s">
        <v>308</v>
      </c>
      <c r="B126" s="294" t="s">
        <v>309</v>
      </c>
      <c r="C126" s="294" t="s">
        <v>1197</v>
      </c>
      <c r="D126" s="294" t="s">
        <v>1198</v>
      </c>
      <c r="E126" s="294"/>
      <c r="F126" s="294"/>
      <c r="G126" s="294"/>
      <c r="H126" s="294"/>
      <c r="I126" s="294"/>
      <c r="J126" s="294"/>
      <c r="K126" s="294"/>
      <c r="L126" s="294"/>
      <c r="M126" s="294"/>
      <c r="N126" s="294"/>
      <c r="O126" s="293"/>
      <c r="P126" s="293"/>
      <c r="Q126" s="293"/>
      <c r="R126" s="293"/>
      <c r="S126" s="293"/>
      <c r="T126" s="293"/>
      <c r="U126" s="293"/>
      <c r="V126" s="293"/>
      <c r="W126" s="293"/>
      <c r="X126" s="293"/>
      <c r="Y126" s="293"/>
      <c r="Z126" s="293">
        <v>1320000</v>
      </c>
      <c r="AA126" s="293">
        <v>1340000</v>
      </c>
      <c r="AB126" s="293">
        <v>1360000</v>
      </c>
      <c r="AC126" s="293">
        <v>1380000</v>
      </c>
      <c r="AD126" s="293">
        <v>1400000</v>
      </c>
      <c r="AE126" s="293">
        <v>24348000</v>
      </c>
      <c r="AF126" s="293">
        <v>28011000</v>
      </c>
      <c r="AG126" s="293">
        <v>26950000</v>
      </c>
      <c r="AH126" s="293">
        <v>91460000</v>
      </c>
      <c r="AI126" s="293">
        <v>102607000</v>
      </c>
      <c r="AJ126" s="293">
        <v>1536011000</v>
      </c>
      <c r="AK126" s="293">
        <v>1512194000</v>
      </c>
      <c r="AL126" s="293">
        <v>1495419000</v>
      </c>
      <c r="AM126" s="293">
        <v>1580938000</v>
      </c>
      <c r="AN126" s="293">
        <v>1691747000</v>
      </c>
      <c r="AO126" s="293">
        <v>1754429000</v>
      </c>
      <c r="AP126" s="293">
        <v>1769230000</v>
      </c>
      <c r="AQ126" s="293">
        <v>1839566000</v>
      </c>
      <c r="AR126" s="293">
        <v>1905499000</v>
      </c>
      <c r="AS126" s="293">
        <v>1946022000</v>
      </c>
      <c r="AT126" s="293">
        <v>2016579000</v>
      </c>
      <c r="AU126" s="293">
        <v>2229060000</v>
      </c>
      <c r="AV126" s="293">
        <v>2519451000</v>
      </c>
      <c r="AW126" s="293">
        <v>2725537000</v>
      </c>
      <c r="AX126" s="293">
        <v>2768997000</v>
      </c>
      <c r="AY126" s="293">
        <v>2859744000</v>
      </c>
      <c r="AZ126" s="293">
        <v>2064040000</v>
      </c>
      <c r="BA126" s="293">
        <v>2466050000</v>
      </c>
      <c r="BB126" s="293">
        <v>3120649000</v>
      </c>
      <c r="BC126" s="293">
        <v>3684860000</v>
      </c>
      <c r="BD126" s="293">
        <v>4227457000</v>
      </c>
      <c r="BE126" s="293">
        <v>6282779000</v>
      </c>
      <c r="BF126" s="293">
        <v>7131526000</v>
      </c>
      <c r="BG126" s="293">
        <v>7916249000</v>
      </c>
      <c r="BH126" s="293">
        <v>9318653000</v>
      </c>
    </row>
    <row r="127" spans="1:60" ht="15" hidden="1">
      <c r="A127" s="294" t="s">
        <v>310</v>
      </c>
      <c r="B127" s="294" t="s">
        <v>311</v>
      </c>
      <c r="C127" s="294" t="s">
        <v>1197</v>
      </c>
      <c r="D127" s="294" t="s">
        <v>1198</v>
      </c>
      <c r="E127" s="294"/>
      <c r="F127" s="294"/>
      <c r="G127" s="294"/>
      <c r="H127" s="294"/>
      <c r="I127" s="294"/>
      <c r="J127" s="294"/>
      <c r="K127" s="294"/>
      <c r="L127" s="294"/>
      <c r="M127" s="294"/>
      <c r="N127" s="294"/>
      <c r="O127" s="293"/>
      <c r="P127" s="293"/>
      <c r="Q127" s="293"/>
      <c r="R127" s="293"/>
      <c r="S127" s="293"/>
      <c r="T127" s="293"/>
      <c r="U127" s="293"/>
      <c r="V127" s="293"/>
      <c r="W127" s="293"/>
      <c r="X127" s="293"/>
      <c r="Y127" s="293"/>
      <c r="Z127" s="293"/>
      <c r="AA127" s="293"/>
      <c r="AB127" s="293"/>
      <c r="AC127" s="293"/>
      <c r="AD127" s="293"/>
      <c r="AE127" s="293"/>
      <c r="AF127" s="293"/>
      <c r="AG127" s="293"/>
      <c r="AH127" s="293"/>
      <c r="AI127" s="293"/>
      <c r="AJ127" s="293"/>
      <c r="AK127" s="293"/>
      <c r="AL127" s="293"/>
      <c r="AM127" s="293"/>
      <c r="AN127" s="293"/>
      <c r="AO127" s="293"/>
      <c r="AP127" s="293"/>
      <c r="AQ127" s="293"/>
      <c r="AR127" s="293"/>
      <c r="AS127" s="293"/>
      <c r="AT127" s="293"/>
      <c r="AU127" s="293"/>
      <c r="AV127" s="293"/>
      <c r="AW127" s="293"/>
      <c r="AX127" s="293"/>
      <c r="AY127" s="293"/>
      <c r="AZ127" s="293"/>
      <c r="BA127" s="293"/>
      <c r="BB127" s="293"/>
      <c r="BC127" s="293"/>
      <c r="BD127" s="293"/>
      <c r="BE127" s="293"/>
      <c r="BF127" s="293"/>
      <c r="BG127" s="293"/>
      <c r="BH127" s="293"/>
    </row>
    <row r="128" spans="1:60" ht="15" hidden="1">
      <c r="A128" s="294" t="s">
        <v>312</v>
      </c>
      <c r="B128" s="294" t="s">
        <v>313</v>
      </c>
      <c r="C128" s="294" t="s">
        <v>1197</v>
      </c>
      <c r="D128" s="294" t="s">
        <v>1198</v>
      </c>
      <c r="E128" s="294"/>
      <c r="F128" s="294"/>
      <c r="G128" s="294"/>
      <c r="H128" s="294"/>
      <c r="I128" s="294"/>
      <c r="J128" s="294"/>
      <c r="K128" s="294"/>
      <c r="L128" s="294"/>
      <c r="M128" s="294"/>
      <c r="N128" s="294"/>
      <c r="O128" s="293"/>
      <c r="P128" s="293"/>
      <c r="Q128" s="293"/>
      <c r="R128" s="293"/>
      <c r="S128" s="293"/>
      <c r="T128" s="293"/>
      <c r="U128" s="293"/>
      <c r="V128" s="293"/>
      <c r="W128" s="293"/>
      <c r="X128" s="293"/>
      <c r="Y128" s="293"/>
      <c r="Z128" s="293"/>
      <c r="AA128" s="293"/>
      <c r="AB128" s="293"/>
      <c r="AC128" s="293"/>
      <c r="AD128" s="293"/>
      <c r="AE128" s="293"/>
      <c r="AF128" s="293"/>
      <c r="AG128" s="293"/>
      <c r="AH128" s="293"/>
      <c r="AI128" s="293"/>
      <c r="AJ128" s="293"/>
      <c r="AK128" s="293"/>
      <c r="AL128" s="293"/>
      <c r="AM128" s="293"/>
      <c r="AN128" s="293"/>
      <c r="AO128" s="293"/>
      <c r="AP128" s="293"/>
      <c r="AQ128" s="293"/>
      <c r="AR128" s="293"/>
      <c r="AS128" s="293"/>
      <c r="AT128" s="293"/>
      <c r="AU128" s="293"/>
      <c r="AV128" s="293"/>
      <c r="AW128" s="293"/>
      <c r="AX128" s="293"/>
      <c r="AY128" s="293"/>
      <c r="AZ128" s="293"/>
      <c r="BA128" s="293"/>
      <c r="BB128" s="293"/>
      <c r="BC128" s="293"/>
      <c r="BD128" s="293"/>
      <c r="BE128" s="293"/>
      <c r="BF128" s="293"/>
      <c r="BG128" s="293"/>
      <c r="BH128" s="293"/>
    </row>
    <row r="129" spans="1:60" ht="15" hidden="1">
      <c r="A129" s="294" t="s">
        <v>314</v>
      </c>
      <c r="B129" s="294" t="s">
        <v>315</v>
      </c>
      <c r="C129" s="294" t="s">
        <v>1197</v>
      </c>
      <c r="D129" s="294" t="s">
        <v>1198</v>
      </c>
      <c r="E129" s="294"/>
      <c r="F129" s="294"/>
      <c r="G129" s="294"/>
      <c r="H129" s="294"/>
      <c r="I129" s="294"/>
      <c r="J129" s="294"/>
      <c r="K129" s="294"/>
      <c r="L129" s="294"/>
      <c r="M129" s="294"/>
      <c r="N129" s="294"/>
      <c r="O129" s="293"/>
      <c r="P129" s="293"/>
      <c r="Q129" s="293"/>
      <c r="R129" s="293"/>
      <c r="S129" s="293"/>
      <c r="T129" s="293"/>
      <c r="U129" s="293"/>
      <c r="V129" s="293"/>
      <c r="W129" s="293"/>
      <c r="X129" s="293"/>
      <c r="Y129" s="293"/>
      <c r="Z129" s="293"/>
      <c r="AA129" s="293"/>
      <c r="AB129" s="293"/>
      <c r="AC129" s="293"/>
      <c r="AD129" s="293"/>
      <c r="AE129" s="293"/>
      <c r="AF129" s="293"/>
      <c r="AG129" s="293"/>
      <c r="AH129" s="293"/>
      <c r="AI129" s="293"/>
      <c r="AJ129" s="293"/>
      <c r="AK129" s="293"/>
      <c r="AL129" s="293"/>
      <c r="AM129" s="293"/>
      <c r="AN129" s="293"/>
      <c r="AO129" s="293"/>
      <c r="AP129" s="293"/>
      <c r="AQ129" s="293"/>
      <c r="AR129" s="293"/>
      <c r="AS129" s="293"/>
      <c r="AT129" s="293"/>
      <c r="AU129" s="293"/>
      <c r="AV129" s="293"/>
      <c r="AW129" s="293"/>
      <c r="AX129" s="293"/>
      <c r="AY129" s="293"/>
      <c r="AZ129" s="293"/>
      <c r="BA129" s="293"/>
      <c r="BB129" s="293"/>
      <c r="BC129" s="293"/>
      <c r="BD129" s="293"/>
      <c r="BE129" s="293"/>
      <c r="BF129" s="293"/>
      <c r="BG129" s="293"/>
      <c r="BH129" s="293"/>
    </row>
    <row r="130" spans="1:60" ht="15" hidden="1">
      <c r="A130" s="294" t="s">
        <v>316</v>
      </c>
      <c r="B130" s="294" t="s">
        <v>317</v>
      </c>
      <c r="C130" s="294" t="s">
        <v>1197</v>
      </c>
      <c r="D130" s="294" t="s">
        <v>1198</v>
      </c>
      <c r="E130" s="294"/>
      <c r="F130" s="294"/>
      <c r="G130" s="294"/>
      <c r="H130" s="294"/>
      <c r="I130" s="294"/>
      <c r="J130" s="294"/>
      <c r="K130" s="294"/>
      <c r="L130" s="294"/>
      <c r="M130" s="294"/>
      <c r="N130" s="294"/>
      <c r="O130" s="293"/>
      <c r="P130" s="293"/>
      <c r="Q130" s="293"/>
      <c r="R130" s="293"/>
      <c r="S130" s="293"/>
      <c r="T130" s="293"/>
      <c r="U130" s="293"/>
      <c r="V130" s="293"/>
      <c r="W130" s="293"/>
      <c r="X130" s="293"/>
      <c r="Y130" s="293"/>
      <c r="Z130" s="293"/>
      <c r="AA130" s="293"/>
      <c r="AB130" s="293"/>
      <c r="AC130" s="293"/>
      <c r="AD130" s="293"/>
      <c r="AE130" s="293"/>
      <c r="AF130" s="293"/>
      <c r="AG130" s="293"/>
      <c r="AH130" s="293"/>
      <c r="AI130" s="293"/>
      <c r="AJ130" s="293"/>
      <c r="AK130" s="293"/>
      <c r="AL130" s="293"/>
      <c r="AM130" s="293"/>
      <c r="AN130" s="293"/>
      <c r="AO130" s="293"/>
      <c r="AP130" s="293"/>
      <c r="AQ130" s="293"/>
      <c r="AR130" s="293"/>
      <c r="AS130" s="293"/>
      <c r="AT130" s="293"/>
      <c r="AU130" s="293"/>
      <c r="AV130" s="293"/>
      <c r="AW130" s="293"/>
      <c r="AX130" s="293"/>
      <c r="AY130" s="293"/>
      <c r="AZ130" s="293"/>
      <c r="BA130" s="293"/>
      <c r="BB130" s="293"/>
      <c r="BC130" s="293"/>
      <c r="BD130" s="293"/>
      <c r="BE130" s="293"/>
      <c r="BF130" s="293"/>
      <c r="BG130" s="293"/>
      <c r="BH130" s="293"/>
    </row>
    <row r="131" spans="1:60" ht="15" hidden="1">
      <c r="A131" s="294" t="s">
        <v>318</v>
      </c>
      <c r="B131" s="294" t="s">
        <v>319</v>
      </c>
      <c r="C131" s="294" t="s">
        <v>1197</v>
      </c>
      <c r="D131" s="294" t="s">
        <v>1198</v>
      </c>
      <c r="E131" s="294"/>
      <c r="F131" s="294"/>
      <c r="G131" s="294"/>
      <c r="H131" s="294"/>
      <c r="I131" s="294"/>
      <c r="J131" s="294"/>
      <c r="K131" s="294"/>
      <c r="L131" s="294"/>
      <c r="M131" s="294"/>
      <c r="N131" s="294"/>
      <c r="O131" s="293">
        <v>30244555000</v>
      </c>
      <c r="P131" s="293">
        <v>34313494000</v>
      </c>
      <c r="Q131" s="293">
        <v>41492277000</v>
      </c>
      <c r="R131" s="293">
        <v>49330657000</v>
      </c>
      <c r="S131" s="293">
        <v>63412330000</v>
      </c>
      <c r="T131" s="293">
        <v>75812473000</v>
      </c>
      <c r="U131" s="293">
        <v>95073519000</v>
      </c>
      <c r="V131" s="293">
        <v>126288812000</v>
      </c>
      <c r="W131" s="293">
        <v>155634578000</v>
      </c>
      <c r="X131" s="293">
        <v>188083090000</v>
      </c>
      <c r="Y131" s="293">
        <v>230168474000</v>
      </c>
      <c r="Z131" s="293">
        <v>278306361000</v>
      </c>
      <c r="AA131" s="293">
        <v>313824785000</v>
      </c>
      <c r="AB131" s="293">
        <v>340664581000</v>
      </c>
      <c r="AC131" s="293">
        <v>353645148000</v>
      </c>
      <c r="AD131" s="293">
        <v>363924543000</v>
      </c>
      <c r="AE131" s="293">
        <v>380850382000</v>
      </c>
      <c r="AF131" s="293">
        <v>416180654000</v>
      </c>
      <c r="AG131" s="293">
        <v>404663498000</v>
      </c>
      <c r="AH131" s="293">
        <v>401795436000</v>
      </c>
      <c r="AI131" s="293">
        <v>420104035000</v>
      </c>
      <c r="AJ131" s="293">
        <v>435571280000</v>
      </c>
      <c r="AK131" s="293">
        <v>448319876000</v>
      </c>
      <c r="AL131" s="293">
        <v>486364761000</v>
      </c>
      <c r="AM131" s="293">
        <v>524881963000</v>
      </c>
      <c r="AN131" s="293">
        <v>587704315000</v>
      </c>
      <c r="AO131" s="293">
        <v>607419486000</v>
      </c>
      <c r="AP131" s="293">
        <v>643303285000</v>
      </c>
      <c r="AQ131" s="293">
        <v>719549884000</v>
      </c>
      <c r="AR131" s="293">
        <v>744142860000</v>
      </c>
      <c r="AS131" s="293">
        <v>725297628000</v>
      </c>
      <c r="AT131" s="293">
        <v>729469277000</v>
      </c>
      <c r="AU131" s="293">
        <v>719248391000</v>
      </c>
      <c r="AV131" s="293">
        <v>756459444000</v>
      </c>
      <c r="AW131" s="293">
        <v>761914816000</v>
      </c>
      <c r="AX131" s="293">
        <v>703843494000</v>
      </c>
      <c r="AY131" s="293">
        <v>703164757000</v>
      </c>
      <c r="AZ131" s="293">
        <v>802715533000</v>
      </c>
      <c r="BA131" s="293">
        <v>891132136000</v>
      </c>
      <c r="BB131" s="293">
        <v>935409563000</v>
      </c>
      <c r="BC131" s="293">
        <v>1098043650000</v>
      </c>
      <c r="BD131" s="293">
        <v>1253924352000</v>
      </c>
      <c r="BE131" s="293">
        <v>1387927440000</v>
      </c>
      <c r="BF131" s="293">
        <v>1534905883000</v>
      </c>
      <c r="BG131" s="293">
        <v>1688293596000</v>
      </c>
      <c r="BH131" s="293">
        <v>1695668981000</v>
      </c>
    </row>
    <row r="132" spans="1:60" ht="15" hidden="1">
      <c r="A132" s="294" t="s">
        <v>320</v>
      </c>
      <c r="B132" s="294" t="s">
        <v>321</v>
      </c>
      <c r="C132" s="294" t="s">
        <v>1197</v>
      </c>
      <c r="D132" s="294" t="s">
        <v>1198</v>
      </c>
      <c r="E132" s="294"/>
      <c r="F132" s="294"/>
      <c r="G132" s="294"/>
      <c r="H132" s="294"/>
      <c r="I132" s="294"/>
      <c r="J132" s="294"/>
      <c r="K132" s="294"/>
      <c r="L132" s="294"/>
      <c r="M132" s="294"/>
      <c r="N132" s="294"/>
      <c r="O132" s="293">
        <v>8345000</v>
      </c>
      <c r="P132" s="293">
        <v>15633000</v>
      </c>
      <c r="Q132" s="293">
        <v>18802000</v>
      </c>
      <c r="R132" s="293">
        <v>32603000</v>
      </c>
      <c r="S132" s="293">
        <v>41034000</v>
      </c>
      <c r="T132" s="293">
        <v>44232000</v>
      </c>
      <c r="U132" s="293">
        <v>108234000</v>
      </c>
      <c r="V132" s="293">
        <v>172944000</v>
      </c>
      <c r="W132" s="293">
        <v>255343000</v>
      </c>
      <c r="X132" s="293">
        <v>310867000</v>
      </c>
      <c r="Y132" s="293">
        <v>352944000</v>
      </c>
      <c r="Z132" s="293">
        <v>392653000</v>
      </c>
      <c r="AA132" s="293">
        <v>431286000</v>
      </c>
      <c r="AB132" s="293">
        <v>453212000</v>
      </c>
      <c r="AC132" s="293">
        <v>520892000</v>
      </c>
      <c r="AD132" s="293">
        <v>621358000</v>
      </c>
      <c r="AE132" s="293">
        <v>870922000</v>
      </c>
      <c r="AF132" s="293">
        <v>1163999000</v>
      </c>
      <c r="AG132" s="293">
        <v>1328066000</v>
      </c>
      <c r="AH132" s="293">
        <v>1474077000</v>
      </c>
      <c r="AI132" s="293">
        <v>1768539000</v>
      </c>
      <c r="AJ132" s="293">
        <v>1873131000</v>
      </c>
      <c r="AK132" s="293">
        <v>1917267000</v>
      </c>
      <c r="AL132" s="293">
        <v>1986718000</v>
      </c>
      <c r="AM132" s="293">
        <v>2071422000</v>
      </c>
      <c r="AN132" s="293">
        <v>2158262000</v>
      </c>
      <c r="AO132" s="293">
        <v>2258223000</v>
      </c>
      <c r="AP132" s="293">
        <v>2325961000</v>
      </c>
      <c r="AQ132" s="293">
        <v>2459335000</v>
      </c>
      <c r="AR132" s="293">
        <v>2559998000</v>
      </c>
      <c r="AS132" s="293">
        <v>2531033000</v>
      </c>
      <c r="AT132" s="293">
        <v>2585719000</v>
      </c>
      <c r="AU132" s="293">
        <v>3168467000</v>
      </c>
      <c r="AV132" s="293">
        <v>2506301000</v>
      </c>
      <c r="AW132" s="293">
        <v>2949487000</v>
      </c>
      <c r="AX132" s="293">
        <v>3278601000</v>
      </c>
      <c r="AY132" s="293">
        <v>3805627000</v>
      </c>
      <c r="AZ132" s="293">
        <v>4987665000</v>
      </c>
      <c r="BA132" s="293">
        <v>5653262000</v>
      </c>
      <c r="BB132" s="293">
        <v>6387825000</v>
      </c>
      <c r="BC132" s="293">
        <v>6524790000</v>
      </c>
      <c r="BD132" s="293">
        <v>7541585000</v>
      </c>
      <c r="BE132" s="293">
        <v>8180830000</v>
      </c>
      <c r="BF132" s="293">
        <v>9424807000</v>
      </c>
      <c r="BG132" s="293">
        <v>10188062000</v>
      </c>
      <c r="BH132" s="293">
        <v>11645383000</v>
      </c>
    </row>
    <row r="133" spans="1:60" ht="15" hidden="1">
      <c r="A133" s="294" t="s">
        <v>322</v>
      </c>
      <c r="B133" s="294" t="s">
        <v>323</v>
      </c>
      <c r="C133" s="294" t="s">
        <v>1197</v>
      </c>
      <c r="D133" s="294" t="s">
        <v>1198</v>
      </c>
      <c r="E133" s="294"/>
      <c r="F133" s="294"/>
      <c r="G133" s="294"/>
      <c r="H133" s="294"/>
      <c r="I133" s="294"/>
      <c r="J133" s="294"/>
      <c r="K133" s="294"/>
      <c r="L133" s="294"/>
      <c r="M133" s="294"/>
      <c r="N133" s="294"/>
      <c r="O133" s="293">
        <v>64232000</v>
      </c>
      <c r="P133" s="293">
        <v>68095000</v>
      </c>
      <c r="Q133" s="293">
        <v>61560000</v>
      </c>
      <c r="R133" s="293">
        <v>56394000</v>
      </c>
      <c r="S133" s="293">
        <v>49285000</v>
      </c>
      <c r="T133" s="293">
        <v>45669000</v>
      </c>
      <c r="U133" s="293">
        <v>39041000</v>
      </c>
      <c r="V133" s="293">
        <v>53178000</v>
      </c>
      <c r="W133" s="293">
        <v>184819000</v>
      </c>
      <c r="X133" s="293">
        <v>277531000</v>
      </c>
      <c r="Y133" s="293">
        <v>510290000</v>
      </c>
      <c r="Z133" s="293">
        <v>621068000</v>
      </c>
      <c r="AA133" s="293">
        <v>725433000</v>
      </c>
      <c r="AB133" s="293">
        <v>920211000</v>
      </c>
      <c r="AC133" s="293">
        <v>866304000</v>
      </c>
      <c r="AD133" s="293">
        <v>876003000</v>
      </c>
      <c r="AE133" s="293">
        <v>866474000</v>
      </c>
      <c r="AF133" s="293">
        <v>963318000</v>
      </c>
      <c r="AG133" s="293">
        <v>993308000</v>
      </c>
      <c r="AH133" s="293">
        <v>1031127000</v>
      </c>
      <c r="AI133" s="293">
        <v>1787050000</v>
      </c>
      <c r="AJ133" s="293">
        <v>1562590000</v>
      </c>
      <c r="AK133" s="293">
        <v>1814004000</v>
      </c>
      <c r="AL133" s="293">
        <v>1352798000</v>
      </c>
      <c r="AM133" s="293">
        <v>2126760000</v>
      </c>
      <c r="AN133" s="293">
        <v>2974205000</v>
      </c>
      <c r="AO133" s="293">
        <v>4017529000</v>
      </c>
      <c r="AP133" s="293">
        <v>5092469000</v>
      </c>
      <c r="AQ133" s="293">
        <v>6972407000</v>
      </c>
      <c r="AR133" s="293">
        <v>8490679000</v>
      </c>
      <c r="AS133" s="293">
        <v>10073262000</v>
      </c>
      <c r="AT133" s="293">
        <v>13541771000</v>
      </c>
      <c r="AU133" s="293">
        <v>17483175000</v>
      </c>
      <c r="AV133" s="293">
        <v>19007578000</v>
      </c>
      <c r="AW133" s="293">
        <v>22749833000</v>
      </c>
      <c r="AX133" s="293">
        <v>22721604000</v>
      </c>
      <c r="AY133" s="293">
        <v>24133741000</v>
      </c>
      <c r="AZ133" s="293">
        <v>25807489000</v>
      </c>
      <c r="BA133" s="293">
        <v>24267157000</v>
      </c>
      <c r="BB133" s="293">
        <v>24706099000</v>
      </c>
      <c r="BC133" s="293">
        <v>24675506000</v>
      </c>
      <c r="BD133" s="293">
        <v>24826153000</v>
      </c>
      <c r="BE133" s="293">
        <v>29134947000</v>
      </c>
      <c r="BF133" s="293">
        <v>30917743000</v>
      </c>
      <c r="BG133" s="293">
        <v>29942644000</v>
      </c>
      <c r="BH133" s="293">
        <v>30895977000</v>
      </c>
    </row>
    <row r="134" spans="1:60" ht="15" hidden="1">
      <c r="A134" s="294" t="s">
        <v>324</v>
      </c>
      <c r="B134" s="294" t="s">
        <v>325</v>
      </c>
      <c r="C134" s="294" t="s">
        <v>1197</v>
      </c>
      <c r="D134" s="294" t="s">
        <v>1198</v>
      </c>
      <c r="E134" s="294"/>
      <c r="F134" s="294"/>
      <c r="G134" s="294"/>
      <c r="H134" s="294"/>
      <c r="I134" s="294"/>
      <c r="J134" s="294"/>
      <c r="K134" s="294"/>
      <c r="L134" s="294"/>
      <c r="M134" s="294"/>
      <c r="N134" s="294"/>
      <c r="O134" s="293">
        <v>162260000</v>
      </c>
      <c r="P134" s="293">
        <v>162114000</v>
      </c>
      <c r="Q134" s="293">
        <v>159382000</v>
      </c>
      <c r="R134" s="293">
        <v>159152000</v>
      </c>
      <c r="S134" s="293">
        <v>161976000</v>
      </c>
      <c r="T134" s="293">
        <v>178683000</v>
      </c>
      <c r="U134" s="293">
        <v>208532000</v>
      </c>
      <c r="V134" s="293">
        <v>292111000</v>
      </c>
      <c r="W134" s="293">
        <v>443070000</v>
      </c>
      <c r="X134" s="293">
        <v>596484000</v>
      </c>
      <c r="Y134" s="293">
        <v>685686000</v>
      </c>
      <c r="Z134" s="293">
        <v>813445000</v>
      </c>
      <c r="AA134" s="293">
        <v>902592000</v>
      </c>
      <c r="AB134" s="293">
        <v>1006558000</v>
      </c>
      <c r="AC134" s="293">
        <v>1080100000</v>
      </c>
      <c r="AD134" s="293">
        <v>1250204000</v>
      </c>
      <c r="AE134" s="293">
        <v>1549809000</v>
      </c>
      <c r="AF134" s="293">
        <v>1847224000</v>
      </c>
      <c r="AG134" s="293">
        <v>1817049000</v>
      </c>
      <c r="AH134" s="293">
        <v>1877358000</v>
      </c>
      <c r="AI134" s="293">
        <v>2062086000</v>
      </c>
      <c r="AJ134" s="293">
        <v>2187244000</v>
      </c>
      <c r="AK134" s="293">
        <v>2176738000</v>
      </c>
      <c r="AL134" s="293">
        <v>2237488000</v>
      </c>
      <c r="AM134" s="293">
        <v>2367413000</v>
      </c>
      <c r="AN134" s="293">
        <v>2489150000</v>
      </c>
      <c r="AO134" s="293">
        <v>2423883000</v>
      </c>
      <c r="AP134" s="293">
        <v>2406200000</v>
      </c>
      <c r="AQ134" s="293">
        <v>2561188000</v>
      </c>
      <c r="AR134" s="293">
        <v>2588479000</v>
      </c>
      <c r="AS134" s="293">
        <v>2836280000</v>
      </c>
      <c r="AT134" s="293">
        <v>3035973000</v>
      </c>
      <c r="AU134" s="293">
        <v>3293836000</v>
      </c>
      <c r="AV134" s="293">
        <v>3632796000</v>
      </c>
      <c r="AW134" s="293">
        <v>3862480000</v>
      </c>
      <c r="AX134" s="293">
        <v>3950579000</v>
      </c>
      <c r="AY134" s="293">
        <v>4191790000</v>
      </c>
      <c r="AZ134" s="293">
        <v>3777966000</v>
      </c>
      <c r="BA134" s="293">
        <v>3160827000</v>
      </c>
      <c r="BB134" s="293">
        <v>1850281000</v>
      </c>
      <c r="BC134" s="293">
        <v>418852000</v>
      </c>
      <c r="BD134" s="293">
        <v>448441000</v>
      </c>
      <c r="BE134" s="293">
        <v>487153000</v>
      </c>
      <c r="BF134" s="293">
        <v>530499000</v>
      </c>
      <c r="BG134" s="293">
        <v>680468000</v>
      </c>
      <c r="BH134" s="293">
        <v>836336000</v>
      </c>
    </row>
    <row r="135" spans="1:60" ht="15" hidden="1">
      <c r="A135" s="294" t="s">
        <v>326</v>
      </c>
      <c r="B135" s="294" t="s">
        <v>327</v>
      </c>
      <c r="C135" s="294" t="s">
        <v>1197</v>
      </c>
      <c r="D135" s="294" t="s">
        <v>1198</v>
      </c>
      <c r="E135" s="294"/>
      <c r="F135" s="294"/>
      <c r="G135" s="294"/>
      <c r="H135" s="294"/>
      <c r="I135" s="294"/>
      <c r="J135" s="294"/>
      <c r="K135" s="294"/>
      <c r="L135" s="294"/>
      <c r="M135" s="294"/>
      <c r="N135" s="294"/>
      <c r="O135" s="293"/>
      <c r="P135" s="293"/>
      <c r="Q135" s="293"/>
      <c r="R135" s="293"/>
      <c r="S135" s="293"/>
      <c r="T135" s="293"/>
      <c r="U135" s="293"/>
      <c r="V135" s="293"/>
      <c r="W135" s="293"/>
      <c r="X135" s="293"/>
      <c r="Y135" s="293"/>
      <c r="Z135" s="293"/>
      <c r="AA135" s="293"/>
      <c r="AB135" s="293"/>
      <c r="AC135" s="293"/>
      <c r="AD135" s="293"/>
      <c r="AE135" s="293"/>
      <c r="AF135" s="293"/>
      <c r="AG135" s="293"/>
      <c r="AH135" s="293"/>
      <c r="AI135" s="293"/>
      <c r="AJ135" s="293"/>
      <c r="AK135" s="293"/>
      <c r="AL135" s="293"/>
      <c r="AM135" s="293"/>
      <c r="AN135" s="293"/>
      <c r="AO135" s="293"/>
      <c r="AP135" s="293"/>
      <c r="AQ135" s="293"/>
      <c r="AR135" s="293"/>
      <c r="AS135" s="293"/>
      <c r="AT135" s="293"/>
      <c r="AU135" s="293"/>
      <c r="AV135" s="293"/>
      <c r="AW135" s="293"/>
      <c r="AX135" s="293"/>
      <c r="AY135" s="293"/>
      <c r="AZ135" s="293"/>
      <c r="BA135" s="293"/>
      <c r="BB135" s="293"/>
      <c r="BC135" s="293"/>
      <c r="BD135" s="293"/>
      <c r="BE135" s="293"/>
      <c r="BF135" s="293"/>
      <c r="BG135" s="293"/>
      <c r="BH135" s="293"/>
    </row>
    <row r="136" spans="1:60" ht="15" hidden="1">
      <c r="A136" s="294" t="s">
        <v>328</v>
      </c>
      <c r="B136" s="294" t="s">
        <v>329</v>
      </c>
      <c r="C136" s="294" t="s">
        <v>1197</v>
      </c>
      <c r="D136" s="294" t="s">
        <v>1198</v>
      </c>
      <c r="E136" s="294"/>
      <c r="F136" s="294"/>
      <c r="G136" s="294"/>
      <c r="H136" s="294"/>
      <c r="I136" s="294"/>
      <c r="J136" s="294"/>
      <c r="K136" s="294"/>
      <c r="L136" s="294"/>
      <c r="M136" s="294"/>
      <c r="N136" s="294"/>
      <c r="O136" s="293"/>
      <c r="P136" s="293"/>
      <c r="Q136" s="293"/>
      <c r="R136" s="293"/>
      <c r="S136" s="293"/>
      <c r="T136" s="293"/>
      <c r="U136" s="293"/>
      <c r="V136" s="293"/>
      <c r="W136" s="293"/>
      <c r="X136" s="293"/>
      <c r="Y136" s="293"/>
      <c r="Z136" s="293">
        <v>15515000</v>
      </c>
      <c r="AA136" s="293">
        <v>17123000</v>
      </c>
      <c r="AB136" s="293">
        <v>18910000</v>
      </c>
      <c r="AC136" s="293">
        <v>20295000</v>
      </c>
      <c r="AD136" s="293">
        <v>23113000</v>
      </c>
      <c r="AE136" s="293">
        <v>31803000</v>
      </c>
      <c r="AF136" s="293">
        <v>46730000</v>
      </c>
      <c r="AG136" s="293">
        <v>57461000</v>
      </c>
      <c r="AH136" s="293">
        <v>65675000</v>
      </c>
      <c r="AI136" s="293">
        <v>79177000</v>
      </c>
      <c r="AJ136" s="293">
        <v>82342000</v>
      </c>
      <c r="AK136" s="293">
        <v>97983000</v>
      </c>
      <c r="AL136" s="293">
        <v>100853000</v>
      </c>
      <c r="AM136" s="293">
        <v>113598000</v>
      </c>
      <c r="AN136" s="293">
        <v>128274000</v>
      </c>
      <c r="AO136" s="293">
        <v>141574000</v>
      </c>
      <c r="AP136" s="293">
        <v>152939000</v>
      </c>
      <c r="AQ136" s="293">
        <v>183325000</v>
      </c>
      <c r="AR136" s="293">
        <v>185311000</v>
      </c>
      <c r="AS136" s="293">
        <v>222227000</v>
      </c>
      <c r="AT136" s="293">
        <v>252570000</v>
      </c>
      <c r="AU136" s="293">
        <v>286807000</v>
      </c>
      <c r="AV136" s="293">
        <v>331848000</v>
      </c>
      <c r="AW136" s="293">
        <v>355539000</v>
      </c>
      <c r="AX136" s="293">
        <v>415674000</v>
      </c>
      <c r="AY136" s="293">
        <v>369061000</v>
      </c>
      <c r="AZ136" s="293">
        <v>474858000</v>
      </c>
      <c r="BA136" s="293">
        <v>832194000</v>
      </c>
      <c r="BB136" s="293">
        <v>433129000</v>
      </c>
      <c r="BC136" s="293">
        <v>579623000</v>
      </c>
      <c r="BD136" s="293">
        <v>451198000</v>
      </c>
      <c r="BE136" s="293">
        <v>429803000</v>
      </c>
      <c r="BF136" s="293">
        <v>474018000</v>
      </c>
      <c r="BG136" s="293">
        <v>529296000</v>
      </c>
      <c r="BH136" s="293">
        <v>529447000</v>
      </c>
    </row>
    <row r="137" spans="1:60" ht="15" hidden="1">
      <c r="A137" s="294" t="s">
        <v>330</v>
      </c>
      <c r="B137" s="294" t="s">
        <v>331</v>
      </c>
      <c r="C137" s="294" t="s">
        <v>1197</v>
      </c>
      <c r="D137" s="294" t="s">
        <v>1198</v>
      </c>
      <c r="E137" s="294"/>
      <c r="F137" s="294"/>
      <c r="G137" s="294"/>
      <c r="H137" s="294"/>
      <c r="I137" s="294"/>
      <c r="J137" s="294"/>
      <c r="K137" s="294"/>
      <c r="L137" s="294"/>
      <c r="M137" s="294"/>
      <c r="N137" s="294"/>
      <c r="O137" s="293"/>
      <c r="P137" s="293"/>
      <c r="Q137" s="293"/>
      <c r="R137" s="293"/>
      <c r="S137" s="293"/>
      <c r="T137" s="293"/>
      <c r="U137" s="293"/>
      <c r="V137" s="293"/>
      <c r="W137" s="293"/>
      <c r="X137" s="293"/>
      <c r="Y137" s="293"/>
      <c r="Z137" s="293"/>
      <c r="AA137" s="293"/>
      <c r="AB137" s="293"/>
      <c r="AC137" s="293"/>
      <c r="AD137" s="293"/>
      <c r="AE137" s="293"/>
      <c r="AF137" s="293"/>
      <c r="AG137" s="293"/>
      <c r="AH137" s="293"/>
      <c r="AI137" s="293"/>
      <c r="AJ137" s="293"/>
      <c r="AK137" s="293"/>
      <c r="AL137" s="293"/>
      <c r="AM137" s="293"/>
      <c r="AN137" s="293"/>
      <c r="AO137" s="293"/>
      <c r="AP137" s="293"/>
      <c r="AQ137" s="293"/>
      <c r="AR137" s="293"/>
      <c r="AS137" s="293"/>
      <c r="AT137" s="293"/>
      <c r="AU137" s="293"/>
      <c r="AV137" s="293"/>
      <c r="AW137" s="293"/>
      <c r="AX137" s="293"/>
      <c r="AY137" s="293"/>
      <c r="AZ137" s="293"/>
      <c r="BA137" s="293"/>
      <c r="BB137" s="293"/>
      <c r="BC137" s="293"/>
      <c r="BD137" s="293"/>
      <c r="BE137" s="293"/>
      <c r="BF137" s="293"/>
      <c r="BG137" s="293"/>
      <c r="BH137" s="293"/>
    </row>
    <row r="138" spans="1:60" ht="15" hidden="1">
      <c r="A138" s="294" t="s">
        <v>332</v>
      </c>
      <c r="B138" s="294" t="s">
        <v>333</v>
      </c>
      <c r="C138" s="294" t="s">
        <v>1197</v>
      </c>
      <c r="D138" s="294" t="s">
        <v>1198</v>
      </c>
      <c r="E138" s="294"/>
      <c r="F138" s="294"/>
      <c r="G138" s="294"/>
      <c r="H138" s="294"/>
      <c r="I138" s="294"/>
      <c r="J138" s="294"/>
      <c r="K138" s="294"/>
      <c r="L138" s="294"/>
      <c r="M138" s="294"/>
      <c r="N138" s="294"/>
      <c r="O138" s="293"/>
      <c r="P138" s="293"/>
      <c r="Q138" s="293"/>
      <c r="R138" s="293"/>
      <c r="S138" s="293"/>
      <c r="T138" s="293"/>
      <c r="U138" s="293"/>
      <c r="V138" s="293"/>
      <c r="W138" s="293"/>
      <c r="X138" s="293"/>
      <c r="Y138" s="293"/>
      <c r="Z138" s="293"/>
      <c r="AA138" s="293"/>
      <c r="AB138" s="293"/>
      <c r="AC138" s="293"/>
      <c r="AD138" s="293"/>
      <c r="AE138" s="293"/>
      <c r="AF138" s="293"/>
      <c r="AG138" s="293"/>
      <c r="AH138" s="293"/>
      <c r="AI138" s="293"/>
      <c r="AJ138" s="293"/>
      <c r="AK138" s="293"/>
      <c r="AL138" s="293"/>
      <c r="AM138" s="293"/>
      <c r="AN138" s="293"/>
      <c r="AO138" s="293"/>
      <c r="AP138" s="293"/>
      <c r="AQ138" s="293"/>
      <c r="AR138" s="293"/>
      <c r="AS138" s="293"/>
      <c r="AT138" s="293"/>
      <c r="AU138" s="293"/>
      <c r="AV138" s="293"/>
      <c r="AW138" s="293"/>
      <c r="AX138" s="293"/>
      <c r="AY138" s="293"/>
      <c r="AZ138" s="293"/>
      <c r="BA138" s="293"/>
      <c r="BB138" s="293"/>
      <c r="BC138" s="293"/>
      <c r="BD138" s="293"/>
      <c r="BE138" s="293"/>
      <c r="BF138" s="293"/>
      <c r="BG138" s="293"/>
      <c r="BH138" s="293"/>
    </row>
    <row r="139" spans="1:60" ht="15" hidden="1">
      <c r="A139" s="294" t="s">
        <v>334</v>
      </c>
      <c r="B139" s="294" t="s">
        <v>335</v>
      </c>
      <c r="C139" s="294" t="s">
        <v>1197</v>
      </c>
      <c r="D139" s="294" t="s">
        <v>1198</v>
      </c>
      <c r="E139" s="294"/>
      <c r="F139" s="294"/>
      <c r="G139" s="294"/>
      <c r="H139" s="294"/>
      <c r="I139" s="294"/>
      <c r="J139" s="294"/>
      <c r="K139" s="294"/>
      <c r="L139" s="294"/>
      <c r="M139" s="294"/>
      <c r="N139" s="294"/>
      <c r="O139" s="293">
        <v>3022979000</v>
      </c>
      <c r="P139" s="293">
        <v>4394019000</v>
      </c>
      <c r="Q139" s="293">
        <v>5044370000</v>
      </c>
      <c r="R139" s="293">
        <v>6176366000</v>
      </c>
      <c r="S139" s="293">
        <v>7854217000</v>
      </c>
      <c r="T139" s="293">
        <v>9223757000</v>
      </c>
      <c r="U139" s="293">
        <v>10470073000</v>
      </c>
      <c r="V139" s="293">
        <v>14269851000</v>
      </c>
      <c r="W139" s="293">
        <v>18205823000</v>
      </c>
      <c r="X139" s="293">
        <v>20429836000</v>
      </c>
      <c r="Y139" s="293">
        <v>24093336000</v>
      </c>
      <c r="Z139" s="293">
        <v>28364704000</v>
      </c>
      <c r="AA139" s="293">
        <v>32262997000</v>
      </c>
      <c r="AB139" s="293">
        <v>35298020000</v>
      </c>
      <c r="AC139" s="293">
        <v>38008397000</v>
      </c>
      <c r="AD139" s="293">
        <v>46603537000</v>
      </c>
      <c r="AE139" s="293">
        <v>49099468000</v>
      </c>
      <c r="AF139" s="293">
        <v>58825342000</v>
      </c>
      <c r="AG139" s="293">
        <v>59772859000</v>
      </c>
      <c r="AH139" s="293">
        <v>60246372000</v>
      </c>
      <c r="AI139" s="293">
        <v>67033512000</v>
      </c>
      <c r="AJ139" s="293">
        <v>69814870000</v>
      </c>
      <c r="AK139" s="293">
        <v>72499783000</v>
      </c>
      <c r="AL139" s="293">
        <v>74772590000</v>
      </c>
      <c r="AM139" s="293">
        <v>79095162000</v>
      </c>
      <c r="AN139" s="293">
        <v>82823961000</v>
      </c>
      <c r="AO139" s="293">
        <v>82193464000</v>
      </c>
      <c r="AP139" s="293">
        <v>81774532000</v>
      </c>
      <c r="AQ139" s="293">
        <v>86264240000</v>
      </c>
      <c r="AR139" s="293">
        <v>80607087000</v>
      </c>
      <c r="AS139" s="293">
        <v>77813756000</v>
      </c>
      <c r="AT139" s="293">
        <v>74326499000</v>
      </c>
      <c r="AU139" s="293">
        <v>78646074000</v>
      </c>
      <c r="AV139" s="293">
        <v>85814427000</v>
      </c>
      <c r="AW139" s="293">
        <v>88062280000</v>
      </c>
      <c r="AX139" s="293">
        <v>84232459000</v>
      </c>
      <c r="AY139" s="293">
        <v>62378990000</v>
      </c>
      <c r="AZ139" s="293">
        <v>69527121000</v>
      </c>
      <c r="BA139" s="293">
        <v>71870085000</v>
      </c>
      <c r="BB139" s="293">
        <v>78951943000</v>
      </c>
      <c r="BC139" s="293">
        <v>74993354000</v>
      </c>
      <c r="BD139" s="293">
        <v>79583107000</v>
      </c>
      <c r="BE139" s="293">
        <v>86208082000</v>
      </c>
      <c r="BF139" s="293">
        <v>96399726000</v>
      </c>
      <c r="BG139" s="293">
        <v>102416456000</v>
      </c>
      <c r="BH139" s="293">
        <v>110700625000</v>
      </c>
    </row>
    <row r="140" spans="1:60" ht="15" hidden="1">
      <c r="A140" s="294" t="s">
        <v>336</v>
      </c>
      <c r="B140" s="294" t="s">
        <v>337</v>
      </c>
      <c r="C140" s="294" t="s">
        <v>1197</v>
      </c>
      <c r="D140" s="294" t="s">
        <v>1198</v>
      </c>
      <c r="E140" s="294"/>
      <c r="F140" s="294"/>
      <c r="G140" s="294"/>
      <c r="H140" s="294"/>
      <c r="I140" s="294"/>
      <c r="J140" s="294"/>
      <c r="K140" s="294"/>
      <c r="L140" s="294"/>
      <c r="M140" s="294"/>
      <c r="N140" s="294"/>
      <c r="O140" s="293"/>
      <c r="P140" s="293"/>
      <c r="Q140" s="293"/>
      <c r="R140" s="293"/>
      <c r="S140" s="293"/>
      <c r="T140" s="293"/>
      <c r="U140" s="293"/>
      <c r="V140" s="293"/>
      <c r="W140" s="293"/>
      <c r="X140" s="293"/>
      <c r="Y140" s="293"/>
      <c r="Z140" s="293"/>
      <c r="AA140" s="293"/>
      <c r="AB140" s="293"/>
      <c r="AC140" s="293"/>
      <c r="AD140" s="293"/>
      <c r="AE140" s="293"/>
      <c r="AF140" s="293"/>
      <c r="AG140" s="293"/>
      <c r="AH140" s="293"/>
      <c r="AI140" s="293"/>
      <c r="AJ140" s="293"/>
      <c r="AK140" s="293"/>
      <c r="AL140" s="293"/>
      <c r="AM140" s="293"/>
      <c r="AN140" s="293"/>
      <c r="AO140" s="293"/>
      <c r="AP140" s="293"/>
      <c r="AQ140" s="293"/>
      <c r="AR140" s="293"/>
      <c r="AS140" s="293"/>
      <c r="AT140" s="293"/>
      <c r="AU140" s="293"/>
      <c r="AV140" s="293"/>
      <c r="AW140" s="293"/>
      <c r="AX140" s="293"/>
      <c r="AY140" s="293"/>
      <c r="AZ140" s="293"/>
      <c r="BA140" s="293"/>
      <c r="BB140" s="293"/>
      <c r="BC140" s="293"/>
      <c r="BD140" s="293"/>
      <c r="BE140" s="293"/>
      <c r="BF140" s="293"/>
      <c r="BG140" s="293"/>
      <c r="BH140" s="293"/>
    </row>
    <row r="141" spans="1:60" ht="15" hidden="1">
      <c r="A141" s="294" t="s">
        <v>338</v>
      </c>
      <c r="B141" s="294" t="s">
        <v>339</v>
      </c>
      <c r="C141" s="294" t="s">
        <v>1197</v>
      </c>
      <c r="D141" s="294" t="s">
        <v>1198</v>
      </c>
      <c r="E141" s="294"/>
      <c r="F141" s="294"/>
      <c r="G141" s="294"/>
      <c r="H141" s="294"/>
      <c r="I141" s="294"/>
      <c r="J141" s="294"/>
      <c r="K141" s="294"/>
      <c r="L141" s="294"/>
      <c r="M141" s="294"/>
      <c r="N141" s="294"/>
      <c r="O141" s="293">
        <v>435673000</v>
      </c>
      <c r="P141" s="293">
        <v>520237000</v>
      </c>
      <c r="Q141" s="293">
        <v>554353000</v>
      </c>
      <c r="R141" s="293">
        <v>631607000</v>
      </c>
      <c r="S141" s="293">
        <v>783760000</v>
      </c>
      <c r="T141" s="293">
        <v>817833000</v>
      </c>
      <c r="U141" s="293">
        <v>941718000</v>
      </c>
      <c r="V141" s="293">
        <v>1141625000</v>
      </c>
      <c r="W141" s="293">
        <v>1381696000</v>
      </c>
      <c r="X141" s="293">
        <v>1562191000</v>
      </c>
      <c r="Y141" s="293">
        <v>1849034000</v>
      </c>
      <c r="Z141" s="293">
        <v>2241835000</v>
      </c>
      <c r="AA141" s="293">
        <v>2632034000</v>
      </c>
      <c r="AB141" s="293">
        <v>2890238000</v>
      </c>
      <c r="AC141" s="293">
        <v>2998355000</v>
      </c>
      <c r="AD141" s="293">
        <v>3544639000</v>
      </c>
      <c r="AE141" s="293">
        <v>4086689000</v>
      </c>
      <c r="AF141" s="293">
        <v>4754432000</v>
      </c>
      <c r="AG141" s="293">
        <v>5209641000</v>
      </c>
      <c r="AH141" s="293">
        <v>5185722000</v>
      </c>
      <c r="AI141" s="293">
        <v>5867505000</v>
      </c>
      <c r="AJ141" s="293">
        <v>6580744000</v>
      </c>
      <c r="AK141" s="293">
        <v>6476091000</v>
      </c>
      <c r="AL141" s="293">
        <v>6902623000</v>
      </c>
      <c r="AM141" s="293">
        <v>7960616000</v>
      </c>
      <c r="AN141" s="293">
        <v>8395502000</v>
      </c>
      <c r="AO141" s="293">
        <v>8298763000</v>
      </c>
      <c r="AP141" s="293">
        <v>8106315000</v>
      </c>
      <c r="AQ141" s="293">
        <v>9057341000</v>
      </c>
      <c r="AR141" s="293">
        <v>9943047000</v>
      </c>
      <c r="AS141" s="293">
        <v>9249851000</v>
      </c>
      <c r="AT141" s="293">
        <v>8952127000</v>
      </c>
      <c r="AU141" s="293">
        <v>10122937000</v>
      </c>
      <c r="AV141" s="293">
        <v>10726003000</v>
      </c>
      <c r="AW141" s="293">
        <v>11600417000</v>
      </c>
      <c r="AX141" s="293">
        <v>11300132000</v>
      </c>
      <c r="AY141" s="293">
        <v>11853451000</v>
      </c>
      <c r="AZ141" s="293">
        <v>14161317000</v>
      </c>
      <c r="BA141" s="293">
        <v>16320825000</v>
      </c>
      <c r="BB141" s="293">
        <v>19504197000</v>
      </c>
      <c r="BC141" s="293">
        <v>21684211000</v>
      </c>
      <c r="BD141" s="293">
        <v>25795383000</v>
      </c>
      <c r="BE141" s="293">
        <v>35693941000</v>
      </c>
      <c r="BF141" s="293">
        <v>39210859000</v>
      </c>
      <c r="BG141" s="293">
        <v>42264032000</v>
      </c>
      <c r="BH141" s="293">
        <v>43920151000</v>
      </c>
    </row>
    <row r="142" spans="1:60" ht="15" hidden="1">
      <c r="A142" s="294" t="s">
        <v>340</v>
      </c>
      <c r="B142" s="294" t="s">
        <v>341</v>
      </c>
      <c r="C142" s="294" t="s">
        <v>1197</v>
      </c>
      <c r="D142" s="294" t="s">
        <v>1198</v>
      </c>
      <c r="E142" s="294"/>
      <c r="F142" s="294"/>
      <c r="G142" s="294"/>
      <c r="H142" s="294"/>
      <c r="I142" s="294"/>
      <c r="J142" s="294"/>
      <c r="K142" s="294"/>
      <c r="L142" s="294"/>
      <c r="M142" s="294"/>
      <c r="N142" s="294"/>
      <c r="O142" s="293">
        <v>26874220000</v>
      </c>
      <c r="P142" s="293">
        <v>30944683000</v>
      </c>
      <c r="Q142" s="293">
        <v>34480500000</v>
      </c>
      <c r="R142" s="293">
        <v>40610129000</v>
      </c>
      <c r="S142" s="293">
        <v>48983536000</v>
      </c>
      <c r="T142" s="293">
        <v>60554265000</v>
      </c>
      <c r="U142" s="293">
        <v>71581180000</v>
      </c>
      <c r="V142" s="293">
        <v>94197607000</v>
      </c>
      <c r="W142" s="293">
        <v>111417591000</v>
      </c>
      <c r="X142" s="293">
        <v>127510426000</v>
      </c>
      <c r="Y142" s="293">
        <v>155187155000</v>
      </c>
      <c r="Z142" s="293">
        <v>174682463000</v>
      </c>
      <c r="AA142" s="293">
        <v>200516013000</v>
      </c>
      <c r="AB142" s="293">
        <v>224357911000</v>
      </c>
      <c r="AC142" s="293">
        <v>235178107000</v>
      </c>
      <c r="AD142" s="293">
        <v>267140163000</v>
      </c>
      <c r="AE142" s="293">
        <v>304630771000</v>
      </c>
      <c r="AF142" s="293">
        <v>355570715000</v>
      </c>
      <c r="AG142" s="293">
        <v>367052907000</v>
      </c>
      <c r="AH142" s="293">
        <v>414739139000</v>
      </c>
      <c r="AI142" s="293">
        <v>449954363000</v>
      </c>
      <c r="AJ142" s="293">
        <v>469149035000</v>
      </c>
      <c r="AK142" s="293">
        <v>482813510000</v>
      </c>
      <c r="AL142" s="293">
        <v>498692940000</v>
      </c>
      <c r="AM142" s="293">
        <v>548476522000</v>
      </c>
      <c r="AN142" s="293">
        <v>598017334000</v>
      </c>
      <c r="AO142" s="293">
        <v>601135457000</v>
      </c>
      <c r="AP142" s="293">
        <v>600189862000</v>
      </c>
      <c r="AQ142" s="293">
        <v>640941595000</v>
      </c>
      <c r="AR142" s="293">
        <v>652863739000</v>
      </c>
      <c r="AS142" s="293">
        <v>627798035000</v>
      </c>
      <c r="AT142" s="293">
        <v>614634697000</v>
      </c>
      <c r="AU142" s="293">
        <v>614963933000</v>
      </c>
      <c r="AV142" s="293">
        <v>665615029000</v>
      </c>
      <c r="AW142" s="293">
        <v>693983082000</v>
      </c>
      <c r="AX142" s="293">
        <v>668325320000</v>
      </c>
      <c r="AY142" s="293">
        <v>703609390000</v>
      </c>
      <c r="AZ142" s="293">
        <v>818322217000</v>
      </c>
      <c r="BA142" s="293">
        <v>899789767000</v>
      </c>
      <c r="BB142" s="293">
        <v>999865539000</v>
      </c>
      <c r="BC142" s="293">
        <v>1120377092000</v>
      </c>
      <c r="BD142" s="293">
        <v>1240246140000</v>
      </c>
      <c r="BE142" s="293">
        <v>1378842031000</v>
      </c>
      <c r="BF142" s="293">
        <v>1496648718000</v>
      </c>
      <c r="BG142" s="293">
        <v>1581735199000</v>
      </c>
      <c r="BH142" s="293">
        <v>1650754839000</v>
      </c>
    </row>
    <row r="143" spans="1:60" ht="15" hidden="1">
      <c r="A143" s="294" t="s">
        <v>342</v>
      </c>
      <c r="B143" s="294" t="s">
        <v>343</v>
      </c>
      <c r="C143" s="294" t="s">
        <v>1197</v>
      </c>
      <c r="D143" s="294" t="s">
        <v>1198</v>
      </c>
      <c r="E143" s="294"/>
      <c r="F143" s="294"/>
      <c r="G143" s="294"/>
      <c r="H143" s="294"/>
      <c r="I143" s="294"/>
      <c r="J143" s="294"/>
      <c r="K143" s="294"/>
      <c r="L143" s="294"/>
      <c r="M143" s="294"/>
      <c r="N143" s="294"/>
      <c r="O143" s="293">
        <v>66439365000</v>
      </c>
      <c r="P143" s="293">
        <v>77858912000</v>
      </c>
      <c r="Q143" s="293">
        <v>90905970000</v>
      </c>
      <c r="R143" s="293">
        <v>109136880000</v>
      </c>
      <c r="S143" s="293">
        <v>135153253000</v>
      </c>
      <c r="T143" s="293">
        <v>164180246000</v>
      </c>
      <c r="U143" s="293">
        <v>201141753000</v>
      </c>
      <c r="V143" s="293">
        <v>271412699000</v>
      </c>
      <c r="W143" s="293">
        <v>334802343000</v>
      </c>
      <c r="X143" s="293">
        <v>397653265000</v>
      </c>
      <c r="Y143" s="293">
        <v>491017763000</v>
      </c>
      <c r="Z143" s="293">
        <v>574673161000</v>
      </c>
      <c r="AA143" s="293">
        <v>650657455000</v>
      </c>
      <c r="AB143" s="293">
        <v>707527121000</v>
      </c>
      <c r="AC143" s="293">
        <v>734681442000</v>
      </c>
      <c r="AD143" s="293">
        <v>803845844000</v>
      </c>
      <c r="AE143" s="293">
        <v>882264056000</v>
      </c>
      <c r="AF143" s="293">
        <v>1006290689000</v>
      </c>
      <c r="AG143" s="293">
        <v>1008903944000</v>
      </c>
      <c r="AH143" s="293">
        <v>1064573304000</v>
      </c>
      <c r="AI143" s="293">
        <v>1151639361000</v>
      </c>
      <c r="AJ143" s="293">
        <v>1212964062000</v>
      </c>
      <c r="AK143" s="293">
        <v>1349805630000</v>
      </c>
      <c r="AL143" s="293">
        <v>1489074921000</v>
      </c>
      <c r="AM143" s="293">
        <v>1645200146000</v>
      </c>
      <c r="AN143" s="293">
        <v>1835380326000</v>
      </c>
      <c r="AO143" s="293">
        <v>1899038538000</v>
      </c>
      <c r="AP143" s="293">
        <v>1962016639000</v>
      </c>
      <c r="AQ143" s="293">
        <v>2132868027000</v>
      </c>
      <c r="AR143" s="293">
        <v>2167997621000</v>
      </c>
      <c r="AS143" s="293">
        <v>2091161256000</v>
      </c>
      <c r="AT143" s="293">
        <v>2101648874000</v>
      </c>
      <c r="AU143" s="293">
        <v>2133741547000</v>
      </c>
      <c r="AV143" s="293">
        <v>2334518465000</v>
      </c>
      <c r="AW143" s="293">
        <v>2499887453000</v>
      </c>
      <c r="AX143" s="293">
        <v>2526670814000</v>
      </c>
      <c r="AY143" s="293">
        <v>2754652494000</v>
      </c>
      <c r="AZ143" s="293">
        <v>3301860326000</v>
      </c>
      <c r="BA143" s="293">
        <v>3577420425000</v>
      </c>
      <c r="BB143" s="293">
        <v>3850529801000</v>
      </c>
      <c r="BC143" s="293">
        <v>4535629555000</v>
      </c>
      <c r="BD143" s="293">
        <v>5298649624000</v>
      </c>
      <c r="BE143" s="293">
        <v>5871799406000</v>
      </c>
      <c r="BF143" s="293">
        <v>6638062814000</v>
      </c>
      <c r="BG143" s="293">
        <v>7071237380000</v>
      </c>
      <c r="BH143" s="293">
        <v>6669366576000</v>
      </c>
    </row>
    <row r="144" spans="1:60" ht="15" hidden="1">
      <c r="A144" s="294" t="s">
        <v>344</v>
      </c>
      <c r="B144" s="294" t="s">
        <v>345</v>
      </c>
      <c r="C144" s="294" t="s">
        <v>1197</v>
      </c>
      <c r="D144" s="294" t="s">
        <v>1198</v>
      </c>
      <c r="E144" s="294"/>
      <c r="F144" s="294"/>
      <c r="G144" s="294"/>
      <c r="H144" s="294"/>
      <c r="I144" s="294"/>
      <c r="J144" s="294"/>
      <c r="K144" s="294"/>
      <c r="L144" s="294"/>
      <c r="M144" s="294"/>
      <c r="N144" s="294"/>
      <c r="O144" s="293">
        <v>8123000</v>
      </c>
      <c r="P144" s="293">
        <v>8629000</v>
      </c>
      <c r="Q144" s="293">
        <v>9488000</v>
      </c>
      <c r="R144" s="293">
        <v>8259000</v>
      </c>
      <c r="S144" s="293">
        <v>10153000</v>
      </c>
      <c r="T144" s="293">
        <v>14084000</v>
      </c>
      <c r="U144" s="293">
        <v>16202000</v>
      </c>
      <c r="V144" s="293">
        <v>24592000</v>
      </c>
      <c r="W144" s="293">
        <v>34001000</v>
      </c>
      <c r="X144" s="293">
        <v>53128000</v>
      </c>
      <c r="Y144" s="293">
        <v>71943000</v>
      </c>
      <c r="Z144" s="293">
        <v>84408000</v>
      </c>
      <c r="AA144" s="293">
        <v>122069000</v>
      </c>
      <c r="AB144" s="293">
        <v>128674000</v>
      </c>
      <c r="AC144" s="293">
        <v>138034000</v>
      </c>
      <c r="AD144" s="293">
        <v>175286000</v>
      </c>
      <c r="AE144" s="293">
        <v>197620000</v>
      </c>
      <c r="AF144" s="293">
        <v>258628000</v>
      </c>
      <c r="AG144" s="293">
        <v>287086000</v>
      </c>
      <c r="AH144" s="293">
        <v>328145000</v>
      </c>
      <c r="AI144" s="293">
        <v>395586000</v>
      </c>
      <c r="AJ144" s="293">
        <v>447387000</v>
      </c>
      <c r="AK144" s="293">
        <v>494404000</v>
      </c>
      <c r="AL144" s="293">
        <v>542370000</v>
      </c>
      <c r="AM144" s="293">
        <v>622551000</v>
      </c>
      <c r="AN144" s="293">
        <v>684359000</v>
      </c>
      <c r="AO144" s="293">
        <v>701225000</v>
      </c>
      <c r="AP144" s="293">
        <v>672946000</v>
      </c>
      <c r="AQ144" s="293">
        <v>688209000</v>
      </c>
      <c r="AR144" s="293">
        <v>687189000</v>
      </c>
      <c r="AS144" s="293">
        <v>769690000</v>
      </c>
      <c r="AT144" s="293">
        <v>684410000</v>
      </c>
      <c r="AU144" s="293">
        <v>712574000</v>
      </c>
      <c r="AV144" s="293">
        <v>705755000</v>
      </c>
      <c r="AW144" s="293">
        <v>773436000</v>
      </c>
      <c r="AX144" s="293">
        <v>666297000</v>
      </c>
      <c r="AY144" s="293">
        <v>657438000</v>
      </c>
      <c r="AZ144" s="293">
        <v>685486000</v>
      </c>
      <c r="BA144" s="293">
        <v>696917000</v>
      </c>
      <c r="BB144" s="293">
        <v>760050000</v>
      </c>
      <c r="BC144" s="293">
        <v>779040000</v>
      </c>
      <c r="BD144" s="293">
        <v>802850000</v>
      </c>
      <c r="BE144" s="293">
        <v>861865000</v>
      </c>
      <c r="BF144" s="293">
        <v>887674000</v>
      </c>
      <c r="BG144" s="293">
        <v>879140000</v>
      </c>
      <c r="BH144" s="293">
        <v>879830000</v>
      </c>
    </row>
    <row r="145" spans="1:60" ht="15" hidden="1">
      <c r="A145" s="294" t="s">
        <v>346</v>
      </c>
      <c r="B145" s="294" t="s">
        <v>347</v>
      </c>
      <c r="C145" s="294" t="s">
        <v>1197</v>
      </c>
      <c r="D145" s="294" t="s">
        <v>1198</v>
      </c>
      <c r="E145" s="294"/>
      <c r="F145" s="294"/>
      <c r="G145" s="294"/>
      <c r="H145" s="294"/>
      <c r="I145" s="294"/>
      <c r="J145" s="294"/>
      <c r="K145" s="294"/>
      <c r="L145" s="294"/>
      <c r="M145" s="294"/>
      <c r="N145" s="294"/>
      <c r="O145" s="293"/>
      <c r="P145" s="293"/>
      <c r="Q145" s="293"/>
      <c r="R145" s="293"/>
      <c r="S145" s="293"/>
      <c r="T145" s="293"/>
      <c r="U145" s="293"/>
      <c r="V145" s="293"/>
      <c r="W145" s="293"/>
      <c r="X145" s="293"/>
      <c r="Y145" s="293"/>
      <c r="Z145" s="293"/>
      <c r="AA145" s="293"/>
      <c r="AB145" s="293"/>
      <c r="AC145" s="293"/>
      <c r="AD145" s="293"/>
      <c r="AE145" s="293"/>
      <c r="AF145" s="293"/>
      <c r="AG145" s="293"/>
      <c r="AH145" s="293"/>
      <c r="AI145" s="293"/>
      <c r="AJ145" s="293"/>
      <c r="AK145" s="293"/>
      <c r="AL145" s="293"/>
      <c r="AM145" s="293"/>
      <c r="AN145" s="293"/>
      <c r="AO145" s="293"/>
      <c r="AP145" s="293"/>
      <c r="AQ145" s="293"/>
      <c r="AR145" s="293"/>
      <c r="AS145" s="293"/>
      <c r="AT145" s="293"/>
      <c r="AU145" s="293"/>
      <c r="AV145" s="293"/>
      <c r="AW145" s="293"/>
      <c r="AX145" s="293"/>
      <c r="AY145" s="293"/>
      <c r="AZ145" s="293"/>
      <c r="BA145" s="293"/>
      <c r="BB145" s="293"/>
      <c r="BC145" s="293"/>
      <c r="BD145" s="293"/>
      <c r="BE145" s="293"/>
      <c r="BF145" s="293"/>
      <c r="BG145" s="293"/>
      <c r="BH145" s="293"/>
    </row>
    <row r="146" spans="1:60" ht="15" hidden="1">
      <c r="A146" s="294" t="s">
        <v>348</v>
      </c>
      <c r="B146" s="294" t="s">
        <v>349</v>
      </c>
      <c r="C146" s="294" t="s">
        <v>1197</v>
      </c>
      <c r="D146" s="294" t="s">
        <v>1198</v>
      </c>
      <c r="E146" s="294"/>
      <c r="F146" s="294"/>
      <c r="G146" s="294"/>
      <c r="H146" s="294"/>
      <c r="I146" s="294"/>
      <c r="J146" s="294"/>
      <c r="K146" s="294"/>
      <c r="L146" s="294"/>
      <c r="M146" s="294"/>
      <c r="N146" s="294"/>
      <c r="O146" s="293"/>
      <c r="P146" s="293"/>
      <c r="Q146" s="293"/>
      <c r="R146" s="293"/>
      <c r="S146" s="293"/>
      <c r="T146" s="293"/>
      <c r="U146" s="293"/>
      <c r="V146" s="293"/>
      <c r="W146" s="293"/>
      <c r="X146" s="293"/>
      <c r="Y146" s="293"/>
      <c r="Z146" s="293"/>
      <c r="AA146" s="293"/>
      <c r="AB146" s="293"/>
      <c r="AC146" s="293"/>
      <c r="AD146" s="293"/>
      <c r="AE146" s="293"/>
      <c r="AF146" s="293"/>
      <c r="AG146" s="293"/>
      <c r="AH146" s="293"/>
      <c r="AI146" s="293"/>
      <c r="AJ146" s="293"/>
      <c r="AK146" s="293"/>
      <c r="AL146" s="293"/>
      <c r="AM146" s="293"/>
      <c r="AN146" s="293"/>
      <c r="AO146" s="293"/>
      <c r="AP146" s="293"/>
      <c r="AQ146" s="293"/>
      <c r="AR146" s="293"/>
      <c r="AS146" s="293"/>
      <c r="AT146" s="293"/>
      <c r="AU146" s="293"/>
      <c r="AV146" s="293"/>
      <c r="AW146" s="293"/>
      <c r="AX146" s="293"/>
      <c r="AY146" s="293"/>
      <c r="AZ146" s="293"/>
      <c r="BA146" s="293"/>
      <c r="BB146" s="293"/>
      <c r="BC146" s="293"/>
      <c r="BD146" s="293"/>
      <c r="BE146" s="293"/>
      <c r="BF146" s="293"/>
      <c r="BG146" s="293"/>
      <c r="BH146" s="293"/>
    </row>
    <row r="147" spans="1:60" ht="15" hidden="1">
      <c r="A147" s="294" t="s">
        <v>350</v>
      </c>
      <c r="B147" s="294" t="s">
        <v>351</v>
      </c>
      <c r="C147" s="294" t="s">
        <v>1197</v>
      </c>
      <c r="D147" s="294" t="s">
        <v>1198</v>
      </c>
      <c r="E147" s="294"/>
      <c r="F147" s="294"/>
      <c r="G147" s="294"/>
      <c r="H147" s="294"/>
      <c r="I147" s="294"/>
      <c r="J147" s="294"/>
      <c r="K147" s="294"/>
      <c r="L147" s="294"/>
      <c r="M147" s="294"/>
      <c r="N147" s="294"/>
      <c r="O147" s="293"/>
      <c r="P147" s="293"/>
      <c r="Q147" s="293"/>
      <c r="R147" s="293"/>
      <c r="S147" s="293"/>
      <c r="T147" s="293"/>
      <c r="U147" s="293"/>
      <c r="V147" s="293"/>
      <c r="W147" s="293"/>
      <c r="X147" s="293"/>
      <c r="Y147" s="293"/>
      <c r="Z147" s="293"/>
      <c r="AA147" s="293"/>
      <c r="AB147" s="293"/>
      <c r="AC147" s="293"/>
      <c r="AD147" s="293"/>
      <c r="AE147" s="293"/>
      <c r="AF147" s="293"/>
      <c r="AG147" s="293"/>
      <c r="AH147" s="293"/>
      <c r="AI147" s="293"/>
      <c r="AJ147" s="293"/>
      <c r="AK147" s="293"/>
      <c r="AL147" s="293"/>
      <c r="AM147" s="293"/>
      <c r="AN147" s="293"/>
      <c r="AO147" s="293"/>
      <c r="AP147" s="293"/>
      <c r="AQ147" s="293"/>
      <c r="AR147" s="293"/>
      <c r="AS147" s="293"/>
      <c r="AT147" s="293"/>
      <c r="AU147" s="293"/>
      <c r="AV147" s="293"/>
      <c r="AW147" s="293"/>
      <c r="AX147" s="293"/>
      <c r="AY147" s="293"/>
      <c r="AZ147" s="293"/>
      <c r="BA147" s="293"/>
      <c r="BB147" s="293"/>
      <c r="BC147" s="293"/>
      <c r="BD147" s="293"/>
      <c r="BE147" s="293"/>
      <c r="BF147" s="293"/>
      <c r="BG147" s="293"/>
      <c r="BH147" s="293"/>
    </row>
    <row r="148" spans="1:60" ht="15" hidden="1">
      <c r="A148" s="294" t="s">
        <v>352</v>
      </c>
      <c r="B148" s="294" t="s">
        <v>353</v>
      </c>
      <c r="C148" s="294" t="s">
        <v>1197</v>
      </c>
      <c r="D148" s="294" t="s">
        <v>1198</v>
      </c>
      <c r="E148" s="294"/>
      <c r="F148" s="294"/>
      <c r="G148" s="294"/>
      <c r="H148" s="294"/>
      <c r="I148" s="294"/>
      <c r="J148" s="294"/>
      <c r="K148" s="294"/>
      <c r="L148" s="294"/>
      <c r="M148" s="294"/>
      <c r="N148" s="294"/>
      <c r="O148" s="293"/>
      <c r="P148" s="293"/>
      <c r="Q148" s="293"/>
      <c r="R148" s="293"/>
      <c r="S148" s="293"/>
      <c r="T148" s="293"/>
      <c r="U148" s="293"/>
      <c r="V148" s="293"/>
      <c r="W148" s="293"/>
      <c r="X148" s="293"/>
      <c r="Y148" s="293"/>
      <c r="Z148" s="293"/>
      <c r="AA148" s="293"/>
      <c r="AB148" s="293"/>
      <c r="AC148" s="293"/>
      <c r="AD148" s="293"/>
      <c r="AE148" s="293"/>
      <c r="AF148" s="293"/>
      <c r="AG148" s="293"/>
      <c r="AH148" s="293"/>
      <c r="AI148" s="293"/>
      <c r="AJ148" s="293"/>
      <c r="AK148" s="293"/>
      <c r="AL148" s="293"/>
      <c r="AM148" s="293"/>
      <c r="AN148" s="293"/>
      <c r="AO148" s="293"/>
      <c r="AP148" s="293"/>
      <c r="AQ148" s="293"/>
      <c r="AR148" s="293"/>
      <c r="AS148" s="293"/>
      <c r="AT148" s="293"/>
      <c r="AU148" s="293"/>
      <c r="AV148" s="293"/>
      <c r="AW148" s="293"/>
      <c r="AX148" s="293"/>
      <c r="AY148" s="293"/>
      <c r="AZ148" s="293"/>
      <c r="BA148" s="293"/>
      <c r="BB148" s="293"/>
      <c r="BC148" s="293"/>
      <c r="BD148" s="293"/>
      <c r="BE148" s="293"/>
      <c r="BF148" s="293"/>
      <c r="BG148" s="293"/>
      <c r="BH148" s="293"/>
    </row>
    <row r="149" spans="1:60" ht="15" hidden="1">
      <c r="A149" s="294" t="s">
        <v>354</v>
      </c>
      <c r="B149" s="294" t="s">
        <v>355</v>
      </c>
      <c r="C149" s="294" t="s">
        <v>1197</v>
      </c>
      <c r="D149" s="294" t="s">
        <v>1198</v>
      </c>
      <c r="E149" s="294"/>
      <c r="F149" s="294"/>
      <c r="G149" s="294"/>
      <c r="H149" s="294"/>
      <c r="I149" s="294"/>
      <c r="J149" s="294"/>
      <c r="K149" s="294"/>
      <c r="L149" s="294"/>
      <c r="M149" s="294"/>
      <c r="N149" s="294"/>
      <c r="O149" s="293"/>
      <c r="P149" s="293"/>
      <c r="Q149" s="293"/>
      <c r="R149" s="293"/>
      <c r="S149" s="293"/>
      <c r="T149" s="293"/>
      <c r="U149" s="293"/>
      <c r="V149" s="293"/>
      <c r="W149" s="293"/>
      <c r="X149" s="293"/>
      <c r="Y149" s="293"/>
      <c r="Z149" s="293"/>
      <c r="AA149" s="293"/>
      <c r="AB149" s="293"/>
      <c r="AC149" s="293"/>
      <c r="AD149" s="293"/>
      <c r="AE149" s="293"/>
      <c r="AF149" s="293"/>
      <c r="AG149" s="293"/>
      <c r="AH149" s="293"/>
      <c r="AI149" s="293"/>
      <c r="AJ149" s="293"/>
      <c r="AK149" s="293"/>
      <c r="AL149" s="293"/>
      <c r="AM149" s="293"/>
      <c r="AN149" s="293"/>
      <c r="AO149" s="293"/>
      <c r="AP149" s="293"/>
      <c r="AQ149" s="293"/>
      <c r="AR149" s="293"/>
      <c r="AS149" s="293"/>
      <c r="AT149" s="293"/>
      <c r="AU149" s="293"/>
      <c r="AV149" s="293"/>
      <c r="AW149" s="293"/>
      <c r="AX149" s="293"/>
      <c r="AY149" s="293"/>
      <c r="AZ149" s="293"/>
      <c r="BA149" s="293"/>
      <c r="BB149" s="293"/>
      <c r="BC149" s="293"/>
      <c r="BD149" s="293"/>
      <c r="BE149" s="293"/>
      <c r="BF149" s="293"/>
      <c r="BG149" s="293"/>
      <c r="BH149" s="293"/>
    </row>
    <row r="150" spans="1:60" ht="15" hidden="1">
      <c r="A150" s="294" t="s">
        <v>356</v>
      </c>
      <c r="B150" s="294" t="s">
        <v>357</v>
      </c>
      <c r="C150" s="294" t="s">
        <v>1197</v>
      </c>
      <c r="D150" s="294" t="s">
        <v>1198</v>
      </c>
      <c r="E150" s="294"/>
      <c r="F150" s="294"/>
      <c r="G150" s="294"/>
      <c r="H150" s="294"/>
      <c r="I150" s="294"/>
      <c r="J150" s="294"/>
      <c r="K150" s="294"/>
      <c r="L150" s="294"/>
      <c r="M150" s="294"/>
      <c r="N150" s="294"/>
      <c r="O150" s="293"/>
      <c r="P150" s="293"/>
      <c r="Q150" s="293"/>
      <c r="R150" s="293"/>
      <c r="S150" s="293"/>
      <c r="T150" s="293"/>
      <c r="U150" s="293"/>
      <c r="V150" s="293"/>
      <c r="W150" s="293"/>
      <c r="X150" s="293"/>
      <c r="Y150" s="293"/>
      <c r="Z150" s="293"/>
      <c r="AA150" s="293"/>
      <c r="AB150" s="293"/>
      <c r="AC150" s="293"/>
      <c r="AD150" s="293"/>
      <c r="AE150" s="293"/>
      <c r="AF150" s="293"/>
      <c r="AG150" s="293"/>
      <c r="AH150" s="293"/>
      <c r="AI150" s="293"/>
      <c r="AJ150" s="293"/>
      <c r="AK150" s="293"/>
      <c r="AL150" s="293"/>
      <c r="AM150" s="293"/>
      <c r="AN150" s="293"/>
      <c r="AO150" s="293"/>
      <c r="AP150" s="293"/>
      <c r="AQ150" s="293"/>
      <c r="AR150" s="293"/>
      <c r="AS150" s="293"/>
      <c r="AT150" s="293"/>
      <c r="AU150" s="293"/>
      <c r="AV150" s="293"/>
      <c r="AW150" s="293"/>
      <c r="AX150" s="293"/>
      <c r="AY150" s="293"/>
      <c r="AZ150" s="293"/>
      <c r="BA150" s="293"/>
      <c r="BB150" s="293"/>
      <c r="BC150" s="293"/>
      <c r="BD150" s="293"/>
      <c r="BE150" s="293"/>
      <c r="BF150" s="293"/>
      <c r="BG150" s="293"/>
      <c r="BH150" s="293"/>
    </row>
    <row r="151" spans="1:60" ht="15" hidden="1">
      <c r="A151" s="294" t="s">
        <v>358</v>
      </c>
      <c r="B151" s="294" t="s">
        <v>359</v>
      </c>
      <c r="C151" s="294" t="s">
        <v>1197</v>
      </c>
      <c r="D151" s="294" t="s">
        <v>1198</v>
      </c>
      <c r="E151" s="294"/>
      <c r="F151" s="294"/>
      <c r="G151" s="294"/>
      <c r="H151" s="294"/>
      <c r="I151" s="294"/>
      <c r="J151" s="294"/>
      <c r="K151" s="294"/>
      <c r="L151" s="294"/>
      <c r="M151" s="294"/>
      <c r="N151" s="294"/>
      <c r="O151" s="293">
        <v>984933000</v>
      </c>
      <c r="P151" s="293">
        <v>1127927000</v>
      </c>
      <c r="Q151" s="293">
        <v>1186061000</v>
      </c>
      <c r="R151" s="293">
        <v>1287838000</v>
      </c>
      <c r="S151" s="293">
        <v>1514188000</v>
      </c>
      <c r="T151" s="293">
        <v>2659520000</v>
      </c>
      <c r="U151" s="293">
        <v>3360847000</v>
      </c>
      <c r="V151" s="293">
        <v>5610349000</v>
      </c>
      <c r="W151" s="293">
        <v>6923296000</v>
      </c>
      <c r="X151" s="293">
        <v>8207899000</v>
      </c>
      <c r="Y151" s="293">
        <v>9722124000</v>
      </c>
      <c r="Z151" s="293">
        <v>10579565000</v>
      </c>
      <c r="AA151" s="293">
        <v>12401137000</v>
      </c>
      <c r="AB151" s="293">
        <v>13037496000</v>
      </c>
      <c r="AC151" s="293">
        <v>13908395000</v>
      </c>
      <c r="AD151" s="293">
        <v>16056154000</v>
      </c>
      <c r="AE151" s="293">
        <v>17926463000</v>
      </c>
      <c r="AF151" s="293">
        <v>21029567000</v>
      </c>
      <c r="AG151" s="293">
        <v>21117135000</v>
      </c>
      <c r="AH151" s="293">
        <v>22230853000</v>
      </c>
      <c r="AI151" s="293">
        <v>25026513000</v>
      </c>
      <c r="AJ151" s="293">
        <v>22503088000</v>
      </c>
      <c r="AK151" s="293">
        <v>22688198000</v>
      </c>
      <c r="AL151" s="293">
        <v>22114998000</v>
      </c>
      <c r="AM151" s="293">
        <v>22988002000</v>
      </c>
      <c r="AN151" s="293">
        <v>23785010000</v>
      </c>
      <c r="AO151" s="293">
        <v>24233323000</v>
      </c>
      <c r="AP151" s="293">
        <v>23501648000</v>
      </c>
      <c r="AQ151" s="293">
        <v>23656719000</v>
      </c>
      <c r="AR151" s="293">
        <v>23059606000</v>
      </c>
      <c r="AS151" s="293">
        <v>20790302000</v>
      </c>
      <c r="AT151" s="293">
        <v>18901345000</v>
      </c>
      <c r="AU151" s="293">
        <v>18103550000</v>
      </c>
      <c r="AV151" s="293">
        <v>18331891000</v>
      </c>
      <c r="AW151" s="293">
        <v>17016928000</v>
      </c>
      <c r="AX151" s="293">
        <v>16253549000</v>
      </c>
      <c r="AY151" s="293">
        <v>17944740000</v>
      </c>
      <c r="AZ151" s="293">
        <v>20679213000</v>
      </c>
      <c r="BA151" s="293">
        <v>20956808000</v>
      </c>
      <c r="BB151" s="293">
        <v>24667544000</v>
      </c>
      <c r="BC151" s="293">
        <v>27258909000</v>
      </c>
      <c r="BD151" s="293">
        <v>29923639000</v>
      </c>
      <c r="BE151" s="293">
        <v>33835732000</v>
      </c>
      <c r="BF151" s="293">
        <v>39263300000</v>
      </c>
      <c r="BG151" s="293">
        <v>42809481000</v>
      </c>
      <c r="BH151" s="293">
        <v>42988614000</v>
      </c>
    </row>
    <row r="152" spans="1:60" ht="15" hidden="1">
      <c r="A152" s="294" t="s">
        <v>360</v>
      </c>
      <c r="B152" s="294" t="s">
        <v>361</v>
      </c>
      <c r="C152" s="294" t="s">
        <v>1197</v>
      </c>
      <c r="D152" s="294" t="s">
        <v>1198</v>
      </c>
      <c r="E152" s="294"/>
      <c r="F152" s="294"/>
      <c r="G152" s="294"/>
      <c r="H152" s="294"/>
      <c r="I152" s="294"/>
      <c r="J152" s="294"/>
      <c r="K152" s="294"/>
      <c r="L152" s="294"/>
      <c r="M152" s="294"/>
      <c r="N152" s="294"/>
      <c r="O152" s="293"/>
      <c r="P152" s="293"/>
      <c r="Q152" s="293"/>
      <c r="R152" s="293"/>
      <c r="S152" s="293"/>
      <c r="T152" s="293"/>
      <c r="U152" s="293"/>
      <c r="V152" s="293"/>
      <c r="W152" s="293"/>
      <c r="X152" s="293"/>
      <c r="Y152" s="293"/>
      <c r="Z152" s="293"/>
      <c r="AA152" s="293"/>
      <c r="AB152" s="293"/>
      <c r="AC152" s="293"/>
      <c r="AD152" s="293"/>
      <c r="AE152" s="293"/>
      <c r="AF152" s="293"/>
      <c r="AG152" s="293"/>
      <c r="AH152" s="293"/>
      <c r="AI152" s="293"/>
      <c r="AJ152" s="293"/>
      <c r="AK152" s="293"/>
      <c r="AL152" s="293"/>
      <c r="AM152" s="293"/>
      <c r="AN152" s="293"/>
      <c r="AO152" s="293"/>
      <c r="AP152" s="293"/>
      <c r="AQ152" s="293"/>
      <c r="AR152" s="293"/>
      <c r="AS152" s="293"/>
      <c r="AT152" s="293"/>
      <c r="AU152" s="293"/>
      <c r="AV152" s="293"/>
      <c r="AW152" s="293"/>
      <c r="AX152" s="293"/>
      <c r="AY152" s="293"/>
      <c r="AZ152" s="293"/>
      <c r="BA152" s="293"/>
      <c r="BB152" s="293"/>
      <c r="BC152" s="293"/>
      <c r="BD152" s="293"/>
      <c r="BE152" s="293"/>
      <c r="BF152" s="293"/>
      <c r="BG152" s="293"/>
      <c r="BH152" s="293"/>
    </row>
    <row r="153" spans="1:60" ht="15" hidden="1">
      <c r="A153" s="294" t="s">
        <v>362</v>
      </c>
      <c r="B153" s="294" t="s">
        <v>363</v>
      </c>
      <c r="C153" s="294" t="s">
        <v>1197</v>
      </c>
      <c r="D153" s="294" t="s">
        <v>1198</v>
      </c>
      <c r="E153" s="294"/>
      <c r="F153" s="294"/>
      <c r="G153" s="294"/>
      <c r="H153" s="294"/>
      <c r="I153" s="294"/>
      <c r="J153" s="294"/>
      <c r="K153" s="294"/>
      <c r="L153" s="294"/>
      <c r="M153" s="294"/>
      <c r="N153" s="294"/>
      <c r="O153" s="293"/>
      <c r="P153" s="293"/>
      <c r="Q153" s="293"/>
      <c r="R153" s="293"/>
      <c r="S153" s="293"/>
      <c r="T153" s="293"/>
      <c r="U153" s="293"/>
      <c r="V153" s="293"/>
      <c r="W153" s="293"/>
      <c r="X153" s="293"/>
      <c r="Y153" s="293"/>
      <c r="Z153" s="293"/>
      <c r="AA153" s="293"/>
      <c r="AB153" s="293"/>
      <c r="AC153" s="293"/>
      <c r="AD153" s="293"/>
      <c r="AE153" s="293"/>
      <c r="AF153" s="293"/>
      <c r="AG153" s="293"/>
      <c r="AH153" s="293"/>
      <c r="AI153" s="293"/>
      <c r="AJ153" s="293"/>
      <c r="AK153" s="293">
        <v>38504000</v>
      </c>
      <c r="AL153" s="293">
        <v>277649000</v>
      </c>
      <c r="AM153" s="293">
        <v>502493000</v>
      </c>
      <c r="AN153" s="293">
        <v>695157000</v>
      </c>
      <c r="AO153" s="293">
        <v>847656000</v>
      </c>
      <c r="AP153" s="293">
        <v>1082410000</v>
      </c>
      <c r="AQ153" s="293">
        <v>1070923000</v>
      </c>
      <c r="AR153" s="293">
        <v>1186611000</v>
      </c>
      <c r="AS153" s="293">
        <v>1841763000</v>
      </c>
      <c r="AT153" s="293">
        <v>1790543000</v>
      </c>
      <c r="AU153" s="293">
        <v>1964799000</v>
      </c>
      <c r="AV153" s="293">
        <v>2116535000</v>
      </c>
      <c r="AW153" s="293">
        <v>2114079000</v>
      </c>
      <c r="AX153" s="293">
        <v>2219300000</v>
      </c>
      <c r="AY153" s="293">
        <v>2622104000</v>
      </c>
      <c r="AZ153" s="293">
        <v>3365276000</v>
      </c>
      <c r="BA153" s="293">
        <v>3724454000</v>
      </c>
      <c r="BB153" s="293">
        <v>3715120000</v>
      </c>
      <c r="BC153" s="293">
        <v>4724733000</v>
      </c>
      <c r="BD153" s="293">
        <v>5216930000</v>
      </c>
      <c r="BE153" s="293">
        <v>5783056000</v>
      </c>
      <c r="BF153" s="293">
        <v>6559760000</v>
      </c>
      <c r="BG153" s="293">
        <v>6568711000</v>
      </c>
      <c r="BH153" s="293">
        <v>6338405000</v>
      </c>
    </row>
    <row r="154" spans="1:60" ht="15" hidden="1">
      <c r="A154" s="294" t="s">
        <v>364</v>
      </c>
      <c r="B154" s="294" t="s">
        <v>365</v>
      </c>
      <c r="C154" s="294" t="s">
        <v>1197</v>
      </c>
      <c r="D154" s="294" t="s">
        <v>1198</v>
      </c>
      <c r="E154" s="294"/>
      <c r="F154" s="294"/>
      <c r="G154" s="294"/>
      <c r="H154" s="294"/>
      <c r="I154" s="294"/>
      <c r="J154" s="294"/>
      <c r="K154" s="294"/>
      <c r="L154" s="294"/>
      <c r="M154" s="294"/>
      <c r="N154" s="294"/>
      <c r="O154" s="293">
        <v>485141000</v>
      </c>
      <c r="P154" s="293">
        <v>488440000</v>
      </c>
      <c r="Q154" s="293">
        <v>510141000</v>
      </c>
      <c r="R154" s="293">
        <v>504983000</v>
      </c>
      <c r="S154" s="293">
        <v>750848000</v>
      </c>
      <c r="T154" s="293">
        <v>791022000</v>
      </c>
      <c r="U154" s="293">
        <v>189939000</v>
      </c>
      <c r="V154" s="293">
        <v>781573000</v>
      </c>
      <c r="W154" s="293">
        <v>355900000</v>
      </c>
      <c r="X154" s="293">
        <v>773089000</v>
      </c>
      <c r="Y154" s="293">
        <v>1248332000</v>
      </c>
      <c r="Z154" s="293">
        <v>1613363000</v>
      </c>
      <c r="AA154" s="293">
        <v>1932700000</v>
      </c>
      <c r="AB154" s="293">
        <v>2040559000</v>
      </c>
      <c r="AC154" s="293">
        <v>2146914000</v>
      </c>
      <c r="AD154" s="293">
        <v>2529331000</v>
      </c>
      <c r="AE154" s="293">
        <v>3007392000</v>
      </c>
      <c r="AF154" s="293">
        <v>3683577000</v>
      </c>
      <c r="AG154" s="293">
        <v>3683573000</v>
      </c>
      <c r="AH154" s="293">
        <v>3431377000</v>
      </c>
      <c r="AI154" s="293">
        <v>3701116000</v>
      </c>
      <c r="AJ154" s="293">
        <v>3908192000</v>
      </c>
      <c r="AK154" s="293">
        <v>3911343000</v>
      </c>
      <c r="AL154" s="293">
        <v>3804740000</v>
      </c>
      <c r="AM154" s="293">
        <v>4096449000</v>
      </c>
      <c r="AN154" s="293">
        <v>4322001000</v>
      </c>
      <c r="AO154" s="293">
        <v>4145789000</v>
      </c>
      <c r="AP154" s="293">
        <v>4108928000</v>
      </c>
      <c r="AQ154" s="293">
        <v>4393984000</v>
      </c>
      <c r="AR154" s="293">
        <v>4781747000</v>
      </c>
      <c r="AS154" s="293">
        <v>4726040000</v>
      </c>
      <c r="AT154" s="293">
        <v>4184257000</v>
      </c>
      <c r="AU154" s="293">
        <v>4543889000</v>
      </c>
      <c r="AV154" s="293">
        <v>4979584000</v>
      </c>
      <c r="AW154" s="293">
        <v>3818264000</v>
      </c>
      <c r="AX154" s="293">
        <v>3518972000</v>
      </c>
      <c r="AY154" s="293">
        <v>1520521000</v>
      </c>
      <c r="AZ154" s="293">
        <v>2283015000</v>
      </c>
      <c r="BA154" s="293">
        <v>2479908000</v>
      </c>
      <c r="BB154" s="293">
        <v>2788052000</v>
      </c>
      <c r="BC154" s="293">
        <v>2699286000</v>
      </c>
      <c r="BD154" s="293">
        <v>2809562000</v>
      </c>
      <c r="BE154" s="293">
        <v>2929899000</v>
      </c>
      <c r="BF154" s="293">
        <v>2871978000</v>
      </c>
      <c r="BG154" s="293">
        <v>2851533000</v>
      </c>
      <c r="BH154" s="293">
        <v>2985339000</v>
      </c>
    </row>
    <row r="155" spans="1:60" ht="15" hidden="1">
      <c r="A155" s="294" t="s">
        <v>366</v>
      </c>
      <c r="B155" s="294" t="s">
        <v>367</v>
      </c>
      <c r="C155" s="294" t="s">
        <v>1197</v>
      </c>
      <c r="D155" s="294" t="s">
        <v>1198</v>
      </c>
      <c r="E155" s="294"/>
      <c r="F155" s="294"/>
      <c r="G155" s="294"/>
      <c r="H155" s="294"/>
      <c r="I155" s="294"/>
      <c r="J155" s="294"/>
      <c r="K155" s="294"/>
      <c r="L155" s="294"/>
      <c r="M155" s="294"/>
      <c r="N155" s="294"/>
      <c r="O155" s="293"/>
      <c r="P155" s="293"/>
      <c r="Q155" s="293"/>
      <c r="R155" s="293"/>
      <c r="S155" s="293"/>
      <c r="T155" s="293"/>
      <c r="U155" s="293"/>
      <c r="V155" s="293"/>
      <c r="W155" s="293">
        <v>8885000</v>
      </c>
      <c r="X155" s="293">
        <v>12814000</v>
      </c>
      <c r="Y155" s="293">
        <v>25763000</v>
      </c>
      <c r="Z155" s="293">
        <v>38886000</v>
      </c>
      <c r="AA155" s="293">
        <v>65069000</v>
      </c>
      <c r="AB155" s="293">
        <v>77222000</v>
      </c>
      <c r="AC155" s="293">
        <v>82808000</v>
      </c>
      <c r="AD155" s="293">
        <v>83066000</v>
      </c>
      <c r="AE155" s="293">
        <v>68686000</v>
      </c>
      <c r="AF155" s="293">
        <v>72837000</v>
      </c>
      <c r="AG155" s="293">
        <v>71361000</v>
      </c>
      <c r="AH155" s="293">
        <v>66800000</v>
      </c>
      <c r="AI155" s="293">
        <v>77967000</v>
      </c>
      <c r="AJ155" s="293">
        <v>81243000</v>
      </c>
      <c r="AK155" s="293">
        <v>94899000</v>
      </c>
      <c r="AL155" s="293">
        <v>112349000</v>
      </c>
      <c r="AM155" s="293">
        <v>123524000</v>
      </c>
      <c r="AN155" s="293">
        <v>154868000</v>
      </c>
      <c r="AO155" s="293">
        <v>168203000</v>
      </c>
      <c r="AP155" s="293">
        <v>171334000</v>
      </c>
      <c r="AQ155" s="293">
        <v>193600000</v>
      </c>
      <c r="AR155" s="293">
        <v>219242000</v>
      </c>
      <c r="AS155" s="293">
        <v>203022000</v>
      </c>
      <c r="AT155" s="293">
        <v>233030000</v>
      </c>
      <c r="AU155" s="293">
        <v>269845000</v>
      </c>
      <c r="AV155" s="293">
        <v>292924000</v>
      </c>
      <c r="AW155" s="293">
        <v>339687000</v>
      </c>
      <c r="AX155" s="293">
        <v>362339000</v>
      </c>
      <c r="AY155" s="293">
        <v>553704000</v>
      </c>
      <c r="AZ155" s="293">
        <v>771852000</v>
      </c>
      <c r="BA155" s="293">
        <v>1147407000</v>
      </c>
      <c r="BB155" s="293">
        <v>1383451000</v>
      </c>
      <c r="BC155" s="293">
        <v>916603000</v>
      </c>
      <c r="BD155" s="293">
        <v>881966000</v>
      </c>
      <c r="BE155" s="293">
        <v>889959000</v>
      </c>
      <c r="BF155" s="293">
        <v>900513000</v>
      </c>
      <c r="BG155" s="293">
        <v>1054080000</v>
      </c>
      <c r="BH155" s="293">
        <v>943017000</v>
      </c>
    </row>
    <row r="156" spans="1:60" ht="15" hidden="1">
      <c r="A156" s="294" t="s">
        <v>368</v>
      </c>
      <c r="B156" s="294" t="s">
        <v>369</v>
      </c>
      <c r="C156" s="294" t="s">
        <v>1197</v>
      </c>
      <c r="D156" s="294" t="s">
        <v>1198</v>
      </c>
      <c r="E156" s="294"/>
      <c r="F156" s="294"/>
      <c r="G156" s="294"/>
      <c r="H156" s="294"/>
      <c r="I156" s="294"/>
      <c r="J156" s="294"/>
      <c r="K156" s="294"/>
      <c r="L156" s="294"/>
      <c r="M156" s="294"/>
      <c r="N156" s="294"/>
      <c r="O156" s="293"/>
      <c r="P156" s="293"/>
      <c r="Q156" s="293"/>
      <c r="R156" s="293"/>
      <c r="S156" s="293"/>
      <c r="T156" s="293"/>
      <c r="U156" s="293"/>
      <c r="V156" s="293"/>
      <c r="W156" s="293"/>
      <c r="X156" s="293"/>
      <c r="Y156" s="293"/>
      <c r="Z156" s="293"/>
      <c r="AA156" s="293"/>
      <c r="AB156" s="293"/>
      <c r="AC156" s="293"/>
      <c r="AD156" s="293"/>
      <c r="AE156" s="293"/>
      <c r="AF156" s="293"/>
      <c r="AG156" s="293"/>
      <c r="AH156" s="293"/>
      <c r="AI156" s="293"/>
      <c r="AJ156" s="293"/>
      <c r="AK156" s="293"/>
      <c r="AL156" s="293"/>
      <c r="AM156" s="293"/>
      <c r="AN156" s="293"/>
      <c r="AO156" s="293"/>
      <c r="AP156" s="293"/>
      <c r="AQ156" s="293"/>
      <c r="AR156" s="293"/>
      <c r="AS156" s="293"/>
      <c r="AT156" s="293"/>
      <c r="AU156" s="293"/>
      <c r="AV156" s="293"/>
      <c r="AW156" s="293"/>
      <c r="AX156" s="293"/>
      <c r="AY156" s="293"/>
      <c r="AZ156" s="293"/>
      <c r="BA156" s="293"/>
      <c r="BB156" s="293"/>
      <c r="BC156" s="293"/>
      <c r="BD156" s="293"/>
      <c r="BE156" s="293"/>
      <c r="BF156" s="293"/>
      <c r="BG156" s="293"/>
      <c r="BH156" s="293"/>
    </row>
    <row r="157" spans="1:60" ht="15" hidden="1">
      <c r="A157" s="294" t="s">
        <v>370</v>
      </c>
      <c r="B157" s="294" t="s">
        <v>371</v>
      </c>
      <c r="C157" s="294" t="s">
        <v>1197</v>
      </c>
      <c r="D157" s="294" t="s">
        <v>1198</v>
      </c>
      <c r="E157" s="294"/>
      <c r="F157" s="294"/>
      <c r="G157" s="294"/>
      <c r="H157" s="294"/>
      <c r="I157" s="294"/>
      <c r="J157" s="294"/>
      <c r="K157" s="294"/>
      <c r="L157" s="294"/>
      <c r="M157" s="294"/>
      <c r="N157" s="294"/>
      <c r="O157" s="293">
        <v>7097272000</v>
      </c>
      <c r="P157" s="293">
        <v>7627450000</v>
      </c>
      <c r="Q157" s="293">
        <v>8351504000</v>
      </c>
      <c r="R157" s="293">
        <v>10667131000</v>
      </c>
      <c r="S157" s="293">
        <v>14080544000</v>
      </c>
      <c r="T157" s="293">
        <v>18381409000</v>
      </c>
      <c r="U157" s="293">
        <v>24139106000</v>
      </c>
      <c r="V157" s="293">
        <v>31382400000</v>
      </c>
      <c r="W157" s="293">
        <v>35905340000</v>
      </c>
      <c r="X157" s="293">
        <v>42974451000</v>
      </c>
      <c r="Y157" s="293">
        <v>57574362000</v>
      </c>
      <c r="Z157" s="293">
        <v>78412643000</v>
      </c>
      <c r="AA157" s="293">
        <v>86274651000</v>
      </c>
      <c r="AB157" s="293">
        <v>93158281000</v>
      </c>
      <c r="AC157" s="293">
        <v>95016519000</v>
      </c>
      <c r="AD157" s="293">
        <v>97063213000</v>
      </c>
      <c r="AE157" s="293">
        <v>101083076000</v>
      </c>
      <c r="AF157" s="293">
        <v>109652607000</v>
      </c>
      <c r="AG157" s="293">
        <v>99399527000</v>
      </c>
      <c r="AH157" s="293">
        <v>94016246000</v>
      </c>
      <c r="AI157" s="293">
        <v>104604453000</v>
      </c>
      <c r="AJ157" s="293">
        <v>114219788000</v>
      </c>
      <c r="AK157" s="293">
        <v>112454853000</v>
      </c>
      <c r="AL157" s="293">
        <v>131852495000</v>
      </c>
      <c r="AM157" s="293">
        <v>139914918000</v>
      </c>
      <c r="AN157" s="293">
        <v>166734031000</v>
      </c>
      <c r="AO157" s="293">
        <v>157582823000</v>
      </c>
      <c r="AP157" s="293">
        <v>148844862000</v>
      </c>
      <c r="AQ157" s="293">
        <v>160179815000</v>
      </c>
      <c r="AR157" s="293">
        <v>167974626000</v>
      </c>
      <c r="AS157" s="293">
        <v>152557989000</v>
      </c>
      <c r="AT157" s="293">
        <v>166064502000</v>
      </c>
      <c r="AU157" s="293">
        <v>157273701000</v>
      </c>
      <c r="AV157" s="293">
        <v>158672304000</v>
      </c>
      <c r="AW157" s="293">
        <v>165905777000</v>
      </c>
      <c r="AX157" s="293">
        <v>170823244000</v>
      </c>
      <c r="AY157" s="293">
        <v>170608370000</v>
      </c>
      <c r="AZ157" s="293">
        <v>196080703000</v>
      </c>
      <c r="BA157" s="293">
        <v>197671890000</v>
      </c>
      <c r="BB157" s="293">
        <v>193342946000</v>
      </c>
      <c r="BC157" s="293">
        <v>245906481000</v>
      </c>
      <c r="BD157" s="293">
        <v>291784444000</v>
      </c>
      <c r="BE157" s="293">
        <v>349269385000</v>
      </c>
      <c r="BF157" s="293">
        <v>406227125000</v>
      </c>
      <c r="BG157" s="293">
        <v>441563804000</v>
      </c>
      <c r="BH157" s="293">
        <v>426334055000</v>
      </c>
    </row>
    <row r="158" spans="1:60" ht="15" hidden="1">
      <c r="A158" s="294" t="s">
        <v>372</v>
      </c>
      <c r="B158" s="294" t="s">
        <v>373</v>
      </c>
      <c r="C158" s="294" t="s">
        <v>1197</v>
      </c>
      <c r="D158" s="294" t="s">
        <v>1198</v>
      </c>
      <c r="E158" s="294"/>
      <c r="F158" s="294"/>
      <c r="G158" s="294"/>
      <c r="H158" s="294"/>
      <c r="I158" s="294"/>
      <c r="J158" s="294"/>
      <c r="K158" s="294"/>
      <c r="L158" s="294"/>
      <c r="M158" s="294"/>
      <c r="N158" s="294"/>
      <c r="O158" s="293"/>
      <c r="P158" s="293"/>
      <c r="Q158" s="293"/>
      <c r="R158" s="293"/>
      <c r="S158" s="293"/>
      <c r="T158" s="293"/>
      <c r="U158" s="293"/>
      <c r="V158" s="293"/>
      <c r="W158" s="293"/>
      <c r="X158" s="293"/>
      <c r="Y158" s="293"/>
      <c r="Z158" s="293"/>
      <c r="AA158" s="293"/>
      <c r="AB158" s="293"/>
      <c r="AC158" s="293"/>
      <c r="AD158" s="293"/>
      <c r="AE158" s="293"/>
      <c r="AF158" s="293"/>
      <c r="AG158" s="293"/>
      <c r="AH158" s="293"/>
      <c r="AI158" s="293"/>
      <c r="AJ158" s="293"/>
      <c r="AK158" s="293"/>
      <c r="AL158" s="293"/>
      <c r="AM158" s="293"/>
      <c r="AN158" s="293"/>
      <c r="AO158" s="293"/>
      <c r="AP158" s="293"/>
      <c r="AQ158" s="293"/>
      <c r="AR158" s="293"/>
      <c r="AS158" s="293"/>
      <c r="AT158" s="293"/>
      <c r="AU158" s="293"/>
      <c r="AV158" s="293"/>
      <c r="AW158" s="293"/>
      <c r="AX158" s="293"/>
      <c r="AY158" s="293"/>
      <c r="AZ158" s="293"/>
      <c r="BA158" s="293"/>
      <c r="BB158" s="293"/>
      <c r="BC158" s="293"/>
      <c r="BD158" s="293"/>
      <c r="BE158" s="293"/>
      <c r="BF158" s="293"/>
      <c r="BG158" s="293"/>
      <c r="BH158" s="293"/>
    </row>
    <row r="159" spans="1:60" ht="15" hidden="1">
      <c r="A159" s="294" t="s">
        <v>374</v>
      </c>
      <c r="B159" s="294" t="s">
        <v>375</v>
      </c>
      <c r="C159" s="294" t="s">
        <v>1197</v>
      </c>
      <c r="D159" s="294" t="s">
        <v>1198</v>
      </c>
      <c r="E159" s="294"/>
      <c r="F159" s="294"/>
      <c r="G159" s="294"/>
      <c r="H159" s="294"/>
      <c r="I159" s="294"/>
      <c r="J159" s="294"/>
      <c r="K159" s="294"/>
      <c r="L159" s="294"/>
      <c r="M159" s="294"/>
      <c r="N159" s="294"/>
      <c r="O159" s="293">
        <v>63416386000</v>
      </c>
      <c r="P159" s="293">
        <v>73464893000</v>
      </c>
      <c r="Q159" s="293">
        <v>85861600000</v>
      </c>
      <c r="R159" s="293">
        <v>102960514000</v>
      </c>
      <c r="S159" s="293">
        <v>127299036000</v>
      </c>
      <c r="T159" s="293">
        <v>154956489000</v>
      </c>
      <c r="U159" s="293">
        <v>190671680000</v>
      </c>
      <c r="V159" s="293">
        <v>257142848000</v>
      </c>
      <c r="W159" s="293">
        <v>316596520000</v>
      </c>
      <c r="X159" s="293">
        <v>377223429000</v>
      </c>
      <c r="Y159" s="293">
        <v>466924427000</v>
      </c>
      <c r="Z159" s="293">
        <v>546308457000</v>
      </c>
      <c r="AA159" s="293">
        <v>618394458000</v>
      </c>
      <c r="AB159" s="293">
        <v>672229101000</v>
      </c>
      <c r="AC159" s="293">
        <v>696673045000</v>
      </c>
      <c r="AD159" s="293">
        <v>757242307000</v>
      </c>
      <c r="AE159" s="293">
        <v>833164588000</v>
      </c>
      <c r="AF159" s="293">
        <v>947465347000</v>
      </c>
      <c r="AG159" s="293">
        <v>949131085000</v>
      </c>
      <c r="AH159" s="293">
        <v>1004326932000</v>
      </c>
      <c r="AI159" s="293">
        <v>1084605849000</v>
      </c>
      <c r="AJ159" s="293">
        <v>1143149192000</v>
      </c>
      <c r="AK159" s="293">
        <v>1277305847000</v>
      </c>
      <c r="AL159" s="293">
        <v>1414302331000</v>
      </c>
      <c r="AM159" s="293">
        <v>1566104984000</v>
      </c>
      <c r="AN159" s="293">
        <v>1752556365000</v>
      </c>
      <c r="AO159" s="293">
        <v>1816845074000</v>
      </c>
      <c r="AP159" s="293">
        <v>1880242107000</v>
      </c>
      <c r="AQ159" s="293">
        <v>2046603787000</v>
      </c>
      <c r="AR159" s="293">
        <v>2087390534000</v>
      </c>
      <c r="AS159" s="293">
        <v>2013347500000</v>
      </c>
      <c r="AT159" s="293">
        <v>2027322375000</v>
      </c>
      <c r="AU159" s="293">
        <v>2055095473000</v>
      </c>
      <c r="AV159" s="293">
        <v>2248704038000</v>
      </c>
      <c r="AW159" s="293">
        <v>2411825173000</v>
      </c>
      <c r="AX159" s="293">
        <v>2442438355000</v>
      </c>
      <c r="AY159" s="293">
        <v>2692273504000</v>
      </c>
      <c r="AZ159" s="293">
        <v>3232333205000</v>
      </c>
      <c r="BA159" s="293">
        <v>3505550340000</v>
      </c>
      <c r="BB159" s="293">
        <v>3771577858000</v>
      </c>
      <c r="BC159" s="293">
        <v>4460636201000</v>
      </c>
      <c r="BD159" s="293">
        <v>5219066517000</v>
      </c>
      <c r="BE159" s="293">
        <v>5785591324000</v>
      </c>
      <c r="BF159" s="293">
        <v>6541663088000</v>
      </c>
      <c r="BG159" s="293">
        <v>6968820924000</v>
      </c>
      <c r="BH159" s="293">
        <v>6558665951000</v>
      </c>
    </row>
    <row r="160" spans="1:60" ht="15" hidden="1">
      <c r="A160" s="294" t="s">
        <v>376</v>
      </c>
      <c r="B160" s="294" t="s">
        <v>377</v>
      </c>
      <c r="C160" s="294" t="s">
        <v>1197</v>
      </c>
      <c r="D160" s="294" t="s">
        <v>1198</v>
      </c>
      <c r="E160" s="294"/>
      <c r="F160" s="294"/>
      <c r="G160" s="294"/>
      <c r="H160" s="294"/>
      <c r="I160" s="294"/>
      <c r="J160" s="294"/>
      <c r="K160" s="294"/>
      <c r="L160" s="294"/>
      <c r="M160" s="294"/>
      <c r="N160" s="294"/>
      <c r="O160" s="293"/>
      <c r="P160" s="293"/>
      <c r="Q160" s="293"/>
      <c r="R160" s="293"/>
      <c r="S160" s="293"/>
      <c r="T160" s="293"/>
      <c r="U160" s="293"/>
      <c r="V160" s="293"/>
      <c r="W160" s="293"/>
      <c r="X160" s="293"/>
      <c r="Y160" s="293"/>
      <c r="Z160" s="293"/>
      <c r="AA160" s="293"/>
      <c r="AB160" s="293"/>
      <c r="AC160" s="293"/>
      <c r="AD160" s="293"/>
      <c r="AE160" s="293"/>
      <c r="AF160" s="293"/>
      <c r="AG160" s="293"/>
      <c r="AH160" s="293"/>
      <c r="AI160" s="293"/>
      <c r="AJ160" s="293"/>
      <c r="AK160" s="293"/>
      <c r="AL160" s="293">
        <v>1041777000</v>
      </c>
      <c r="AM160" s="293">
        <v>1103614000</v>
      </c>
      <c r="AN160" s="293">
        <v>1277119000</v>
      </c>
      <c r="AO160" s="293">
        <v>1818416000</v>
      </c>
      <c r="AP160" s="293">
        <v>1233574000</v>
      </c>
      <c r="AQ160" s="293">
        <v>1489950000</v>
      </c>
      <c r="AR160" s="293">
        <v>1436805000</v>
      </c>
      <c r="AS160" s="293">
        <v>1479938000</v>
      </c>
      <c r="AT160" s="293">
        <v>1498001000</v>
      </c>
      <c r="AU160" s="293">
        <v>1685420000</v>
      </c>
      <c r="AV160" s="293">
        <v>1889304000</v>
      </c>
      <c r="AW160" s="293">
        <v>2829110000</v>
      </c>
      <c r="AX160" s="293">
        <v>2981489000</v>
      </c>
      <c r="AY160" s="293">
        <v>3296984000</v>
      </c>
      <c r="AZ160" s="293">
        <v>4174060000</v>
      </c>
      <c r="BA160" s="293">
        <v>4337476000</v>
      </c>
      <c r="BB160" s="293">
        <v>5246915000</v>
      </c>
      <c r="BC160" s="293">
        <v>5159225000</v>
      </c>
      <c r="BD160" s="293">
        <v>6131376000</v>
      </c>
      <c r="BE160" s="293">
        <v>6469413000</v>
      </c>
      <c r="BF160" s="293">
        <v>6736814000</v>
      </c>
      <c r="BG160" s="293">
        <v>7232881000</v>
      </c>
      <c r="BH160" s="293">
        <v>6942079000</v>
      </c>
    </row>
    <row r="161" spans="1:60" ht="15" hidden="1">
      <c r="A161" s="294" t="s">
        <v>378</v>
      </c>
      <c r="B161" s="294" t="s">
        <v>379</v>
      </c>
      <c r="C161" s="294" t="s">
        <v>1197</v>
      </c>
      <c r="D161" s="294" t="s">
        <v>1198</v>
      </c>
      <c r="E161" s="294"/>
      <c r="F161" s="294"/>
      <c r="G161" s="294"/>
      <c r="H161" s="294"/>
      <c r="I161" s="294"/>
      <c r="J161" s="294"/>
      <c r="K161" s="294"/>
      <c r="L161" s="294"/>
      <c r="M161" s="294"/>
      <c r="N161" s="294"/>
      <c r="O161" s="293">
        <v>247327000</v>
      </c>
      <c r="P161" s="293">
        <v>270908000</v>
      </c>
      <c r="Q161" s="293">
        <v>268461000</v>
      </c>
      <c r="R161" s="293">
        <v>301153000</v>
      </c>
      <c r="S161" s="293">
        <v>349030000</v>
      </c>
      <c r="T161" s="293">
        <v>356082000</v>
      </c>
      <c r="U161" s="293">
        <v>373792000</v>
      </c>
      <c r="V161" s="293">
        <v>471755000</v>
      </c>
      <c r="W161" s="293">
        <v>564050000</v>
      </c>
      <c r="X161" s="293">
        <v>567286000</v>
      </c>
      <c r="Y161" s="293">
        <v>727064000</v>
      </c>
      <c r="Z161" s="293">
        <v>830266000</v>
      </c>
      <c r="AA161" s="293">
        <v>875178000</v>
      </c>
      <c r="AB161" s="293">
        <v>988421000</v>
      </c>
      <c r="AC161" s="293">
        <v>1237312000</v>
      </c>
      <c r="AD161" s="293">
        <v>1456138000</v>
      </c>
      <c r="AE161" s="293">
        <v>1743109000</v>
      </c>
      <c r="AF161" s="293">
        <v>2049083000</v>
      </c>
      <c r="AG161" s="293">
        <v>2019875000</v>
      </c>
      <c r="AH161" s="293">
        <v>2127519000</v>
      </c>
      <c r="AI161" s="293">
        <v>2468005000</v>
      </c>
      <c r="AJ161" s="293">
        <v>2599268000</v>
      </c>
      <c r="AK161" s="293">
        <v>2900466000</v>
      </c>
      <c r="AL161" s="293">
        <v>2903222000</v>
      </c>
      <c r="AM161" s="293">
        <v>2694524000</v>
      </c>
      <c r="AN161" s="293">
        <v>2958177000</v>
      </c>
      <c r="AO161" s="293">
        <v>3006608000</v>
      </c>
      <c r="AP161" s="293">
        <v>3152287000</v>
      </c>
      <c r="AQ161" s="293">
        <v>3204823000</v>
      </c>
      <c r="AR161" s="293">
        <v>3217983000</v>
      </c>
      <c r="AS161" s="293">
        <v>2981178000</v>
      </c>
      <c r="AT161" s="293">
        <v>2878082000</v>
      </c>
      <c r="AU161" s="293">
        <v>2792059000</v>
      </c>
      <c r="AV161" s="293">
        <v>3076153000</v>
      </c>
      <c r="AW161" s="293">
        <v>3289524000</v>
      </c>
      <c r="AX161" s="293">
        <v>3195563000</v>
      </c>
      <c r="AY161" s="293">
        <v>1603838000</v>
      </c>
      <c r="AZ161" s="293">
        <v>1850254000</v>
      </c>
      <c r="BA161" s="293">
        <v>2055382000</v>
      </c>
      <c r="BB161" s="293">
        <v>2210303000</v>
      </c>
      <c r="BC161" s="293">
        <v>2455770000</v>
      </c>
      <c r="BD161" s="293">
        <v>2921941000</v>
      </c>
      <c r="BE161" s="293">
        <v>3056172000</v>
      </c>
      <c r="BF161" s="293">
        <v>3423763000</v>
      </c>
      <c r="BG161" s="293">
        <v>3429512000</v>
      </c>
      <c r="BH161" s="293">
        <v>3668347000</v>
      </c>
    </row>
    <row r="162" spans="1:60" ht="15" hidden="1">
      <c r="A162" s="294" t="s">
        <v>380</v>
      </c>
      <c r="B162" s="294" t="s">
        <v>381</v>
      </c>
      <c r="C162" s="294" t="s">
        <v>1197</v>
      </c>
      <c r="D162" s="294" t="s">
        <v>1198</v>
      </c>
      <c r="E162" s="294"/>
      <c r="F162" s="294"/>
      <c r="G162" s="294"/>
      <c r="H162" s="294"/>
      <c r="I162" s="294"/>
      <c r="J162" s="294"/>
      <c r="K162" s="294"/>
      <c r="L162" s="294"/>
      <c r="M162" s="294"/>
      <c r="N162" s="294"/>
      <c r="O162" s="293"/>
      <c r="P162" s="293"/>
      <c r="Q162" s="293"/>
      <c r="R162" s="293"/>
      <c r="S162" s="293"/>
      <c r="T162" s="293"/>
      <c r="U162" s="293"/>
      <c r="V162" s="293"/>
      <c r="W162" s="293"/>
      <c r="X162" s="293"/>
      <c r="Y162" s="293"/>
      <c r="Z162" s="293"/>
      <c r="AA162" s="293"/>
      <c r="AB162" s="293"/>
      <c r="AC162" s="293"/>
      <c r="AD162" s="293"/>
      <c r="AE162" s="293"/>
      <c r="AF162" s="293"/>
      <c r="AG162" s="293"/>
      <c r="AH162" s="293"/>
      <c r="AI162" s="293"/>
      <c r="AJ162" s="293"/>
      <c r="AK162" s="293"/>
      <c r="AL162" s="293"/>
      <c r="AM162" s="293"/>
      <c r="AN162" s="293"/>
      <c r="AO162" s="293"/>
      <c r="AP162" s="293"/>
      <c r="AQ162" s="293"/>
      <c r="AR162" s="293"/>
      <c r="AS162" s="293"/>
      <c r="AT162" s="293"/>
      <c r="AU162" s="293"/>
      <c r="AV162" s="293"/>
      <c r="AW162" s="293"/>
      <c r="AX162" s="293"/>
      <c r="AY162" s="293"/>
      <c r="AZ162" s="293"/>
      <c r="BA162" s="293"/>
      <c r="BB162" s="293"/>
      <c r="BC162" s="293"/>
      <c r="BD162" s="293"/>
      <c r="BE162" s="293"/>
      <c r="BF162" s="293"/>
      <c r="BG162" s="293"/>
      <c r="BH162" s="293"/>
    </row>
    <row r="163" spans="1:60" ht="15" hidden="1">
      <c r="A163" s="294" t="s">
        <v>382</v>
      </c>
      <c r="B163" s="294" t="s">
        <v>383</v>
      </c>
      <c r="C163" s="294" t="s">
        <v>1197</v>
      </c>
      <c r="D163" s="294" t="s">
        <v>1198</v>
      </c>
      <c r="E163" s="294"/>
      <c r="F163" s="294"/>
      <c r="G163" s="294"/>
      <c r="H163" s="294"/>
      <c r="I163" s="294"/>
      <c r="J163" s="294"/>
      <c r="K163" s="294"/>
      <c r="L163" s="294"/>
      <c r="M163" s="294"/>
      <c r="N163" s="294"/>
      <c r="O163" s="293">
        <v>55285000</v>
      </c>
      <c r="P163" s="293">
        <v>61994000</v>
      </c>
      <c r="Q163" s="293">
        <v>63328000</v>
      </c>
      <c r="R163" s="293">
        <v>310167000</v>
      </c>
      <c r="S163" s="293">
        <v>363341000</v>
      </c>
      <c r="T163" s="293">
        <v>369679000</v>
      </c>
      <c r="U163" s="293">
        <v>388731000</v>
      </c>
      <c r="V163" s="293">
        <v>618201000</v>
      </c>
      <c r="W163" s="293">
        <v>973265000</v>
      </c>
      <c r="X163" s="293">
        <v>1281913000</v>
      </c>
      <c r="Y163" s="293">
        <v>1523265000</v>
      </c>
      <c r="Z163" s="293">
        <v>1727221000</v>
      </c>
      <c r="AA163" s="293">
        <v>2058186000</v>
      </c>
      <c r="AB163" s="293">
        <v>2339563000</v>
      </c>
      <c r="AC163" s="293">
        <v>2345278000</v>
      </c>
      <c r="AD163" s="293">
        <v>3033152000</v>
      </c>
      <c r="AE163" s="293">
        <v>3721751000</v>
      </c>
      <c r="AF163" s="293">
        <v>4340608000</v>
      </c>
      <c r="AG163" s="293">
        <v>4353869000</v>
      </c>
      <c r="AH163" s="293">
        <v>4193909000</v>
      </c>
      <c r="AI163" s="293">
        <v>4684042000</v>
      </c>
      <c r="AJ163" s="293">
        <v>4840917000</v>
      </c>
      <c r="AK163" s="293">
        <v>5356381000</v>
      </c>
      <c r="AL163" s="293">
        <v>5314118000</v>
      </c>
      <c r="AM163" s="293">
        <v>6541951000</v>
      </c>
      <c r="AN163" s="293">
        <v>5734906000</v>
      </c>
      <c r="AO163" s="293">
        <v>5173712000</v>
      </c>
      <c r="AP163" s="293">
        <v>5461770000</v>
      </c>
      <c r="AQ163" s="293">
        <v>5510861000</v>
      </c>
      <c r="AR163" s="293">
        <v>5907562000</v>
      </c>
      <c r="AS163" s="293">
        <v>5875094000</v>
      </c>
      <c r="AT163" s="293">
        <v>5728354000</v>
      </c>
      <c r="AU163" s="293">
        <v>6357145000</v>
      </c>
      <c r="AV163" s="293">
        <v>7063886000</v>
      </c>
      <c r="AW163" s="293">
        <v>7058878000</v>
      </c>
      <c r="AX163" s="293">
        <v>6674250000</v>
      </c>
      <c r="AY163" s="293">
        <v>6845838000</v>
      </c>
      <c r="AZ163" s="293">
        <v>7668353000</v>
      </c>
      <c r="BA163" s="293">
        <v>7526241000</v>
      </c>
      <c r="BB163" s="293">
        <v>8104248000</v>
      </c>
      <c r="BC163" s="293">
        <v>8216712000</v>
      </c>
      <c r="BD163" s="293">
        <v>8191699000</v>
      </c>
      <c r="BE163" s="293">
        <v>7840286000</v>
      </c>
      <c r="BF163" s="293">
        <v>7251180000</v>
      </c>
      <c r="BG163" s="293">
        <v>6266049000</v>
      </c>
      <c r="BH163" s="293">
        <v>6401183000</v>
      </c>
    </row>
    <row r="164" spans="1:60" ht="15" hidden="1">
      <c r="A164" s="294" t="s">
        <v>384</v>
      </c>
      <c r="B164" s="294" t="s">
        <v>385</v>
      </c>
      <c r="C164" s="294" t="s">
        <v>1197</v>
      </c>
      <c r="D164" s="294" t="s">
        <v>1198</v>
      </c>
      <c r="E164" s="294"/>
      <c r="F164" s="294"/>
      <c r="G164" s="294"/>
      <c r="H164" s="294"/>
      <c r="I164" s="294"/>
      <c r="J164" s="294"/>
      <c r="K164" s="294"/>
      <c r="L164" s="294"/>
      <c r="M164" s="294"/>
      <c r="N164" s="294"/>
      <c r="O164" s="293">
        <v>4515207000</v>
      </c>
      <c r="P164" s="293">
        <v>5387227000</v>
      </c>
      <c r="Q164" s="293">
        <v>5787972000</v>
      </c>
      <c r="R164" s="293">
        <v>7688152000</v>
      </c>
      <c r="S164" s="293">
        <v>8801560000</v>
      </c>
      <c r="T164" s="293">
        <v>14084587000</v>
      </c>
      <c r="U164" s="293">
        <v>18147470000</v>
      </c>
      <c r="V164" s="293">
        <v>31783102000</v>
      </c>
      <c r="W164" s="293">
        <v>40713386000</v>
      </c>
      <c r="X164" s="293">
        <v>47920849000</v>
      </c>
      <c r="Y164" s="293">
        <v>60338664000</v>
      </c>
      <c r="Z164" s="293">
        <v>63364509000</v>
      </c>
      <c r="AA164" s="293">
        <v>75180308000</v>
      </c>
      <c r="AB164" s="293">
        <v>77561371000</v>
      </c>
      <c r="AC164" s="293">
        <v>78455816000</v>
      </c>
      <c r="AD164" s="293">
        <v>89641563000</v>
      </c>
      <c r="AE164" s="293">
        <v>101939739000</v>
      </c>
      <c r="AF164" s="293">
        <v>114558358000</v>
      </c>
      <c r="AG164" s="293">
        <v>118315527000</v>
      </c>
      <c r="AH164" s="293">
        <v>122721998000</v>
      </c>
      <c r="AI164" s="293">
        <v>119535787000</v>
      </c>
      <c r="AJ164" s="293">
        <v>121121468000</v>
      </c>
      <c r="AK164" s="293">
        <v>122408876000</v>
      </c>
      <c r="AL164" s="293">
        <v>126397802000</v>
      </c>
      <c r="AM164" s="293">
        <v>133675582000</v>
      </c>
      <c r="AN164" s="293">
        <v>161676115000</v>
      </c>
      <c r="AO164" s="293">
        <v>157356387000</v>
      </c>
      <c r="AP164" s="293">
        <v>145409854000</v>
      </c>
      <c r="AQ164" s="293">
        <v>153609345000</v>
      </c>
      <c r="AR164" s="293">
        <v>148890591000</v>
      </c>
      <c r="AS164" s="293">
        <v>143662151000</v>
      </c>
      <c r="AT164" s="293">
        <v>142526919000</v>
      </c>
      <c r="AU164" s="293">
        <v>131485051000</v>
      </c>
      <c r="AV164" s="293">
        <v>142272706000</v>
      </c>
      <c r="AW164" s="293">
        <v>152832622000</v>
      </c>
      <c r="AX164" s="293">
        <v>144934182000</v>
      </c>
      <c r="AY164" s="293">
        <v>138468494000</v>
      </c>
      <c r="AZ164" s="293">
        <v>151068073000</v>
      </c>
      <c r="BA164" s="293">
        <v>148867558000</v>
      </c>
      <c r="BB164" s="293">
        <v>160931742000</v>
      </c>
      <c r="BC164" s="293">
        <v>168058561000</v>
      </c>
      <c r="BD164" s="293">
        <v>165789761000</v>
      </c>
      <c r="BE164" s="293">
        <v>172918451000</v>
      </c>
      <c r="BF164" s="293">
        <v>190903217000</v>
      </c>
      <c r="BG164" s="293">
        <v>189420524000</v>
      </c>
      <c r="BH164" s="293">
        <v>197506097000</v>
      </c>
    </row>
    <row r="165" spans="1:60" ht="15" hidden="1">
      <c r="A165" s="294" t="s">
        <v>386</v>
      </c>
      <c r="B165" s="294" t="s">
        <v>387</v>
      </c>
      <c r="C165" s="294" t="s">
        <v>1197</v>
      </c>
      <c r="D165" s="294" t="s">
        <v>1198</v>
      </c>
      <c r="E165" s="294"/>
      <c r="F165" s="294"/>
      <c r="G165" s="294"/>
      <c r="H165" s="294"/>
      <c r="I165" s="294"/>
      <c r="J165" s="294"/>
      <c r="K165" s="294"/>
      <c r="L165" s="294"/>
      <c r="M165" s="294"/>
      <c r="N165" s="294"/>
      <c r="O165" s="293"/>
      <c r="P165" s="293"/>
      <c r="Q165" s="293"/>
      <c r="R165" s="293"/>
      <c r="S165" s="293"/>
      <c r="T165" s="293"/>
      <c r="U165" s="293"/>
      <c r="V165" s="293"/>
      <c r="W165" s="293"/>
      <c r="X165" s="293"/>
      <c r="Y165" s="293"/>
      <c r="Z165" s="293"/>
      <c r="AA165" s="293"/>
      <c r="AB165" s="293"/>
      <c r="AC165" s="293"/>
      <c r="AD165" s="293"/>
      <c r="AE165" s="293"/>
      <c r="AF165" s="293"/>
      <c r="AG165" s="293"/>
      <c r="AH165" s="293"/>
      <c r="AI165" s="293"/>
      <c r="AJ165" s="293"/>
      <c r="AK165" s="293"/>
      <c r="AL165" s="293"/>
      <c r="AM165" s="293"/>
      <c r="AN165" s="293"/>
      <c r="AO165" s="293"/>
      <c r="AP165" s="293"/>
      <c r="AQ165" s="293"/>
      <c r="AR165" s="293"/>
      <c r="AS165" s="293"/>
      <c r="AT165" s="293"/>
      <c r="AU165" s="293"/>
      <c r="AV165" s="293"/>
      <c r="AW165" s="293"/>
      <c r="AX165" s="293"/>
      <c r="AY165" s="293">
        <v>879823000</v>
      </c>
      <c r="AZ165" s="293">
        <v>1299340000</v>
      </c>
      <c r="BA165" s="293">
        <v>1502101000</v>
      </c>
      <c r="BB165" s="293">
        <v>2356696000</v>
      </c>
      <c r="BC165" s="293">
        <v>1603308000</v>
      </c>
      <c r="BD165" s="293">
        <v>2357310000</v>
      </c>
      <c r="BE165" s="293">
        <v>2833621000</v>
      </c>
      <c r="BF165" s="293">
        <v>3086068000</v>
      </c>
      <c r="BG165" s="293">
        <v>2537428000</v>
      </c>
      <c r="BH165" s="293">
        <v>2665359000</v>
      </c>
    </row>
    <row r="166" spans="1:60" ht="15" hidden="1">
      <c r="A166" s="294" t="s">
        <v>388</v>
      </c>
      <c r="B166" s="294" t="s">
        <v>389</v>
      </c>
      <c r="C166" s="294" t="s">
        <v>1197</v>
      </c>
      <c r="D166" s="294" t="s">
        <v>1198</v>
      </c>
      <c r="E166" s="294"/>
      <c r="F166" s="294"/>
      <c r="G166" s="294"/>
      <c r="H166" s="294"/>
      <c r="I166" s="294"/>
      <c r="J166" s="294"/>
      <c r="K166" s="294"/>
      <c r="L166" s="294"/>
      <c r="M166" s="294"/>
      <c r="N166" s="294"/>
      <c r="O166" s="293"/>
      <c r="P166" s="293"/>
      <c r="Q166" s="293"/>
      <c r="R166" s="293"/>
      <c r="S166" s="293"/>
      <c r="T166" s="293"/>
      <c r="U166" s="293"/>
      <c r="V166" s="293"/>
      <c r="W166" s="293"/>
      <c r="X166" s="293"/>
      <c r="Y166" s="293"/>
      <c r="Z166" s="293"/>
      <c r="AA166" s="293"/>
      <c r="AB166" s="293"/>
      <c r="AC166" s="293"/>
      <c r="AD166" s="293"/>
      <c r="AE166" s="293"/>
      <c r="AF166" s="293"/>
      <c r="AG166" s="293"/>
      <c r="AH166" s="293"/>
      <c r="AI166" s="293"/>
      <c r="AJ166" s="293"/>
      <c r="AK166" s="293">
        <v>354767000</v>
      </c>
      <c r="AL166" s="293">
        <v>387586000</v>
      </c>
      <c r="AM166" s="293">
        <v>464446000</v>
      </c>
      <c r="AN166" s="293">
        <v>530709000</v>
      </c>
      <c r="AO166" s="293">
        <v>534110000</v>
      </c>
      <c r="AP166" s="293">
        <v>606209000</v>
      </c>
      <c r="AQ166" s="293">
        <v>726729000</v>
      </c>
      <c r="AR166" s="293">
        <v>981029000</v>
      </c>
      <c r="AS166" s="293">
        <v>959974000</v>
      </c>
      <c r="AT166" s="293">
        <v>946237000</v>
      </c>
      <c r="AU166" s="293">
        <v>1102128000</v>
      </c>
      <c r="AV166" s="293">
        <v>1544708000</v>
      </c>
      <c r="AW166" s="293">
        <v>1593616000</v>
      </c>
      <c r="AX166" s="293">
        <v>1396369000</v>
      </c>
      <c r="AY166" s="293">
        <v>1494388000</v>
      </c>
      <c r="AZ166" s="293">
        <v>1741845000</v>
      </c>
      <c r="BA166" s="293">
        <v>2183512000</v>
      </c>
      <c r="BB166" s="293">
        <v>2985758000</v>
      </c>
      <c r="BC166" s="293">
        <v>5927962000</v>
      </c>
      <c r="BD166" s="293">
        <v>9626575000</v>
      </c>
      <c r="BE166" s="293">
        <v>15384510000</v>
      </c>
      <c r="BF166" s="293">
        <v>18892673000</v>
      </c>
      <c r="BG166" s="293">
        <v>20826128000</v>
      </c>
      <c r="BH166" s="293">
        <v>21542455000</v>
      </c>
    </row>
    <row r="167" spans="1:60" ht="15" hidden="1">
      <c r="A167" s="294" t="s">
        <v>390</v>
      </c>
      <c r="B167" s="294" t="s">
        <v>391</v>
      </c>
      <c r="C167" s="294" t="s">
        <v>1197</v>
      </c>
      <c r="D167" s="294" t="s">
        <v>1198</v>
      </c>
      <c r="E167" s="294"/>
      <c r="F167" s="294"/>
      <c r="G167" s="294"/>
      <c r="H167" s="294"/>
      <c r="I167" s="294"/>
      <c r="J167" s="294"/>
      <c r="K167" s="294"/>
      <c r="L167" s="294"/>
      <c r="M167" s="294"/>
      <c r="N167" s="294"/>
      <c r="O167" s="293"/>
      <c r="P167" s="293"/>
      <c r="Q167" s="293"/>
      <c r="R167" s="293"/>
      <c r="S167" s="293"/>
      <c r="T167" s="293"/>
      <c r="U167" s="293"/>
      <c r="V167" s="293"/>
      <c r="W167" s="293"/>
      <c r="X167" s="293"/>
      <c r="Y167" s="293"/>
      <c r="Z167" s="293"/>
      <c r="AA167" s="293"/>
      <c r="AB167" s="293"/>
      <c r="AC167" s="293"/>
      <c r="AD167" s="293"/>
      <c r="AE167" s="293"/>
      <c r="AF167" s="293"/>
      <c r="AG167" s="293"/>
      <c r="AH167" s="293"/>
      <c r="AI167" s="293"/>
      <c r="AJ167" s="293"/>
      <c r="AK167" s="293"/>
      <c r="AL167" s="293"/>
      <c r="AM167" s="293"/>
      <c r="AN167" s="293"/>
      <c r="AO167" s="293"/>
      <c r="AP167" s="293"/>
      <c r="AQ167" s="293"/>
      <c r="AR167" s="293"/>
      <c r="AS167" s="293"/>
      <c r="AT167" s="293"/>
      <c r="AU167" s="293"/>
      <c r="AV167" s="293"/>
      <c r="AW167" s="293"/>
      <c r="AX167" s="293"/>
      <c r="AY167" s="293"/>
      <c r="AZ167" s="293"/>
      <c r="BA167" s="293"/>
      <c r="BB167" s="293"/>
      <c r="BC167" s="293"/>
      <c r="BD167" s="293"/>
      <c r="BE167" s="293"/>
      <c r="BF167" s="293"/>
      <c r="BG167" s="293"/>
      <c r="BH167" s="293"/>
    </row>
    <row r="168" spans="1:60" ht="15" hidden="1">
      <c r="A168" s="294" t="s">
        <v>392</v>
      </c>
      <c r="B168" s="294" t="s">
        <v>393</v>
      </c>
      <c r="C168" s="294" t="s">
        <v>1197</v>
      </c>
      <c r="D168" s="294" t="s">
        <v>1198</v>
      </c>
      <c r="E168" s="294"/>
      <c r="F168" s="294"/>
      <c r="G168" s="294"/>
      <c r="H168" s="294"/>
      <c r="I168" s="294"/>
      <c r="J168" s="294"/>
      <c r="K168" s="294"/>
      <c r="L168" s="294"/>
      <c r="M168" s="294"/>
      <c r="N168" s="294"/>
      <c r="O168" s="293"/>
      <c r="P168" s="293"/>
      <c r="Q168" s="293"/>
      <c r="R168" s="293"/>
      <c r="S168" s="293"/>
      <c r="T168" s="293"/>
      <c r="U168" s="293"/>
      <c r="V168" s="293"/>
      <c r="W168" s="293"/>
      <c r="X168" s="293"/>
      <c r="Y168" s="293"/>
      <c r="Z168" s="293"/>
      <c r="AA168" s="293"/>
      <c r="AB168" s="293"/>
      <c r="AC168" s="293">
        <v>1318276000</v>
      </c>
      <c r="AD168" s="293">
        <v>2811175000</v>
      </c>
      <c r="AE168" s="293">
        <v>3433372000</v>
      </c>
      <c r="AF168" s="293">
        <v>4060842000</v>
      </c>
      <c r="AG168" s="293">
        <v>4096323000</v>
      </c>
      <c r="AH168" s="293">
        <v>4302431000</v>
      </c>
      <c r="AI168" s="293">
        <v>4581082000</v>
      </c>
      <c r="AJ168" s="293">
        <v>4652994000</v>
      </c>
      <c r="AK168" s="293">
        <v>5063943000</v>
      </c>
      <c r="AL168" s="293">
        <v>5144681000</v>
      </c>
      <c r="AM168" s="293">
        <v>5570271000</v>
      </c>
      <c r="AN168" s="293">
        <v>5640031000</v>
      </c>
      <c r="AO168" s="293">
        <v>5671487000</v>
      </c>
      <c r="AP168" s="293">
        <v>5670155000</v>
      </c>
      <c r="AQ168" s="293">
        <v>6555480000</v>
      </c>
      <c r="AR168" s="293">
        <v>5573511000</v>
      </c>
      <c r="AS168" s="293">
        <v>5613499000</v>
      </c>
      <c r="AT168" s="293">
        <v>3412083000</v>
      </c>
      <c r="AU168" s="293">
        <v>3635896000</v>
      </c>
      <c r="AV168" s="293">
        <v>3929257000</v>
      </c>
      <c r="AW168" s="293">
        <v>4522716000</v>
      </c>
      <c r="AX168" s="293">
        <v>4392397000</v>
      </c>
      <c r="AY168" s="293">
        <v>2792102000</v>
      </c>
      <c r="AZ168" s="293">
        <v>3047735000</v>
      </c>
      <c r="BA168" s="293">
        <v>3489361000</v>
      </c>
      <c r="BB168" s="293">
        <v>4138419000</v>
      </c>
      <c r="BC168" s="293">
        <v>4130430000</v>
      </c>
      <c r="BD168" s="293">
        <v>4648516000</v>
      </c>
      <c r="BE168" s="293">
        <v>5489817000</v>
      </c>
      <c r="BF168" s="293">
        <v>7895389000</v>
      </c>
      <c r="BG168" s="293">
        <v>8694987000</v>
      </c>
      <c r="BH168" s="293">
        <v>10055525000</v>
      </c>
    </row>
    <row r="169" spans="1:60" ht="15" hidden="1">
      <c r="A169" s="294" t="s">
        <v>394</v>
      </c>
      <c r="B169" s="294" t="s">
        <v>395</v>
      </c>
      <c r="C169" s="294" t="s">
        <v>1197</v>
      </c>
      <c r="D169" s="294" t="s">
        <v>1198</v>
      </c>
      <c r="E169" s="294"/>
      <c r="F169" s="294"/>
      <c r="G169" s="294"/>
      <c r="H169" s="294"/>
      <c r="I169" s="294"/>
      <c r="J169" s="294"/>
      <c r="K169" s="294"/>
      <c r="L169" s="294"/>
      <c r="M169" s="294"/>
      <c r="N169" s="294"/>
      <c r="O169" s="293">
        <v>26314000</v>
      </c>
      <c r="P169" s="293">
        <v>38922000</v>
      </c>
      <c r="Q169" s="293">
        <v>55904000</v>
      </c>
      <c r="R169" s="293">
        <v>105096000</v>
      </c>
      <c r="S169" s="293">
        <v>167766000</v>
      </c>
      <c r="T169" s="293">
        <v>188224000</v>
      </c>
      <c r="U169" s="293">
        <v>407018000</v>
      </c>
      <c r="V169" s="293">
        <v>522569000</v>
      </c>
      <c r="W169" s="293">
        <v>682624000</v>
      </c>
      <c r="X169" s="293">
        <v>716478000</v>
      </c>
      <c r="Y169" s="293">
        <v>839481000</v>
      </c>
      <c r="Z169" s="293">
        <v>964380000</v>
      </c>
      <c r="AA169" s="293">
        <v>1136811000</v>
      </c>
      <c r="AB169" s="293">
        <v>1277250000</v>
      </c>
      <c r="AC169" s="293">
        <v>1320993000</v>
      </c>
      <c r="AD169" s="293">
        <v>1454647000</v>
      </c>
      <c r="AE169" s="293">
        <v>1746214000</v>
      </c>
      <c r="AF169" s="293">
        <v>2028383000</v>
      </c>
      <c r="AG169" s="293">
        <v>2051136000</v>
      </c>
      <c r="AH169" s="293">
        <v>1971950000</v>
      </c>
      <c r="AI169" s="293">
        <v>2113533000</v>
      </c>
      <c r="AJ169" s="293">
        <v>2205554000</v>
      </c>
      <c r="AK169" s="293">
        <v>2104794000</v>
      </c>
      <c r="AL169" s="293">
        <v>2173839000</v>
      </c>
      <c r="AM169" s="293">
        <v>2259621000</v>
      </c>
      <c r="AN169" s="293">
        <v>2395727000</v>
      </c>
      <c r="AO169" s="293">
        <v>2456556000</v>
      </c>
      <c r="AP169" s="293">
        <v>2493427000</v>
      </c>
      <c r="AQ169" s="293">
        <v>2390770000</v>
      </c>
      <c r="AR169" s="293">
        <v>2545605000</v>
      </c>
      <c r="AS169" s="293">
        <v>2390391000</v>
      </c>
      <c r="AT169" s="293">
        <v>2297436000</v>
      </c>
      <c r="AU169" s="293">
        <v>2279009000</v>
      </c>
      <c r="AV169" s="293">
        <v>2358115000</v>
      </c>
      <c r="AW169" s="293">
        <v>2338403000</v>
      </c>
      <c r="AX169" s="293">
        <v>2321444000</v>
      </c>
      <c r="AY169" s="293">
        <v>1598821000</v>
      </c>
      <c r="AZ169" s="293">
        <v>1719436000</v>
      </c>
      <c r="BA169" s="293">
        <v>2000565000</v>
      </c>
      <c r="BB169" s="293">
        <v>2288781000</v>
      </c>
      <c r="BC169" s="293">
        <v>2683433000</v>
      </c>
      <c r="BD169" s="293">
        <v>2814577000</v>
      </c>
      <c r="BE169" s="293">
        <v>3308464000</v>
      </c>
      <c r="BF169" s="293">
        <v>3528686000</v>
      </c>
      <c r="BG169" s="293">
        <v>3517953000</v>
      </c>
      <c r="BH169" s="293">
        <v>3690589000</v>
      </c>
    </row>
    <row r="170" spans="1:60" ht="15" hidden="1">
      <c r="A170" s="294" t="s">
        <v>396</v>
      </c>
      <c r="B170" s="294" t="s">
        <v>397</v>
      </c>
      <c r="C170" s="294" t="s">
        <v>1197</v>
      </c>
      <c r="D170" s="294" t="s">
        <v>1198</v>
      </c>
      <c r="E170" s="294"/>
      <c r="F170" s="294"/>
      <c r="G170" s="294"/>
      <c r="H170" s="294"/>
      <c r="I170" s="294"/>
      <c r="J170" s="294"/>
      <c r="K170" s="294"/>
      <c r="L170" s="294"/>
      <c r="M170" s="294"/>
      <c r="N170" s="294"/>
      <c r="O170" s="293">
        <v>31738000</v>
      </c>
      <c r="P170" s="293">
        <v>33286000</v>
      </c>
      <c r="Q170" s="293">
        <v>35860000</v>
      </c>
      <c r="R170" s="293">
        <v>42350000</v>
      </c>
      <c r="S170" s="293">
        <v>47814000</v>
      </c>
      <c r="T170" s="293">
        <v>52179000</v>
      </c>
      <c r="U170" s="293">
        <v>64922000</v>
      </c>
      <c r="V170" s="293">
        <v>101516000</v>
      </c>
      <c r="W170" s="293">
        <v>190057000</v>
      </c>
      <c r="X170" s="293">
        <v>306193000</v>
      </c>
      <c r="Y170" s="293">
        <v>420230000</v>
      </c>
      <c r="Z170" s="293">
        <v>504757000</v>
      </c>
      <c r="AA170" s="293">
        <v>550036000</v>
      </c>
      <c r="AB170" s="293">
        <v>512033000</v>
      </c>
      <c r="AC170" s="293">
        <v>510117000</v>
      </c>
      <c r="AD170" s="293">
        <v>577757000</v>
      </c>
      <c r="AE170" s="293">
        <v>634221000</v>
      </c>
      <c r="AF170" s="293">
        <v>785231000</v>
      </c>
      <c r="AG170" s="293">
        <v>824026000</v>
      </c>
      <c r="AH170" s="293">
        <v>812914000</v>
      </c>
      <c r="AI170" s="293">
        <v>932293000</v>
      </c>
      <c r="AJ170" s="293">
        <v>991773000</v>
      </c>
      <c r="AK170" s="293">
        <v>943715000</v>
      </c>
      <c r="AL170" s="293">
        <v>901104000</v>
      </c>
      <c r="AM170" s="293">
        <v>1098539000</v>
      </c>
      <c r="AN170" s="293">
        <v>1415083000</v>
      </c>
      <c r="AO170" s="293">
        <v>1398985000</v>
      </c>
      <c r="AP170" s="293">
        <v>1339676000</v>
      </c>
      <c r="AQ170" s="293">
        <v>1281159000</v>
      </c>
      <c r="AR170" s="293">
        <v>1292871000</v>
      </c>
      <c r="AS170" s="293">
        <v>966764000</v>
      </c>
      <c r="AT170" s="293">
        <v>867308000</v>
      </c>
      <c r="AU170" s="293">
        <v>931115000</v>
      </c>
      <c r="AV170" s="293">
        <v>1003326000</v>
      </c>
      <c r="AW170" s="293">
        <v>948588000</v>
      </c>
      <c r="AX170" s="293">
        <v>805000000</v>
      </c>
      <c r="AY170" s="293">
        <v>670171000</v>
      </c>
      <c r="AZ170" s="293">
        <v>714362000</v>
      </c>
      <c r="BA170" s="293">
        <v>670775000</v>
      </c>
      <c r="BB170" s="293">
        <v>2265007000</v>
      </c>
      <c r="BC170" s="293">
        <v>2733923000</v>
      </c>
      <c r="BD170" s="293">
        <v>9532558000</v>
      </c>
      <c r="BE170" s="293">
        <v>10111237000</v>
      </c>
      <c r="BF170" s="293">
        <v>13316656000</v>
      </c>
      <c r="BG170" s="293">
        <v>15202110000</v>
      </c>
      <c r="BH170" s="293">
        <v>14642543000</v>
      </c>
    </row>
    <row r="171" spans="1:60" ht="15" hidden="1">
      <c r="A171" s="294" t="s">
        <v>398</v>
      </c>
      <c r="B171" s="294" t="s">
        <v>399</v>
      </c>
      <c r="C171" s="294" t="s">
        <v>1197</v>
      </c>
      <c r="D171" s="294" t="s">
        <v>1198</v>
      </c>
      <c r="E171" s="294"/>
      <c r="F171" s="294"/>
      <c r="G171" s="294"/>
      <c r="H171" s="294"/>
      <c r="I171" s="294"/>
      <c r="J171" s="294"/>
      <c r="K171" s="294"/>
      <c r="L171" s="294"/>
      <c r="M171" s="294"/>
      <c r="N171" s="294"/>
      <c r="O171" s="293">
        <v>135210000</v>
      </c>
      <c r="P171" s="293">
        <v>152211000</v>
      </c>
      <c r="Q171" s="293">
        <v>175659000</v>
      </c>
      <c r="R171" s="293">
        <v>215017000</v>
      </c>
      <c r="S171" s="293">
        <v>242454000</v>
      </c>
      <c r="T171" s="293">
        <v>270144000</v>
      </c>
      <c r="U171" s="293">
        <v>309344000</v>
      </c>
      <c r="V171" s="293">
        <v>460544000</v>
      </c>
      <c r="W171" s="293">
        <v>594683000</v>
      </c>
      <c r="X171" s="293">
        <v>668974000</v>
      </c>
      <c r="Y171" s="293">
        <v>830101000</v>
      </c>
      <c r="Z171" s="293">
        <v>821554000</v>
      </c>
      <c r="AA171" s="293">
        <v>864821000</v>
      </c>
      <c r="AB171" s="293">
        <v>892448000</v>
      </c>
      <c r="AC171" s="293">
        <v>879967000</v>
      </c>
      <c r="AD171" s="293">
        <v>1020832000</v>
      </c>
      <c r="AE171" s="293">
        <v>1157321000</v>
      </c>
      <c r="AF171" s="293">
        <v>1366792000</v>
      </c>
      <c r="AG171" s="293">
        <v>1359049000</v>
      </c>
      <c r="AH171" s="293">
        <v>1410111000</v>
      </c>
      <c r="AI171" s="293">
        <v>1558244000</v>
      </c>
      <c r="AJ171" s="293">
        <v>1664944000</v>
      </c>
      <c r="AK171" s="293">
        <v>1708912000</v>
      </c>
      <c r="AL171" s="293">
        <v>1826230000</v>
      </c>
      <c r="AM171" s="293">
        <v>2021057000</v>
      </c>
      <c r="AN171" s="293">
        <v>2238777000</v>
      </c>
      <c r="AO171" s="293">
        <v>2311682000</v>
      </c>
      <c r="AP171" s="293">
        <v>2225558000</v>
      </c>
      <c r="AQ171" s="293">
        <v>2438888000</v>
      </c>
      <c r="AR171" s="293">
        <v>2757064000</v>
      </c>
      <c r="AS171" s="293">
        <v>2716143000</v>
      </c>
      <c r="AT171" s="293">
        <v>2591701000</v>
      </c>
      <c r="AU171" s="293">
        <v>2900922000</v>
      </c>
      <c r="AV171" s="293">
        <v>3111211000</v>
      </c>
      <c r="AW171" s="293">
        <v>3443610000</v>
      </c>
      <c r="AX171" s="293">
        <v>3196003000</v>
      </c>
      <c r="AY171" s="293">
        <v>870593000</v>
      </c>
      <c r="AZ171" s="293">
        <v>868791000</v>
      </c>
      <c r="BA171" s="293">
        <v>994624000</v>
      </c>
      <c r="BB171" s="293">
        <v>1144299000</v>
      </c>
      <c r="BC171" s="293">
        <v>1020633000</v>
      </c>
      <c r="BD171" s="293">
        <v>1213419000</v>
      </c>
      <c r="BE171" s="293">
        <v>1329036000</v>
      </c>
      <c r="BF171" s="293">
        <v>1560301000</v>
      </c>
      <c r="BG171" s="293">
        <v>1658234000</v>
      </c>
      <c r="BH171" s="293">
        <v>1735055000</v>
      </c>
    </row>
    <row r="172" spans="1:60" ht="15" hidden="1">
      <c r="A172" s="294" t="s">
        <v>400</v>
      </c>
      <c r="B172" s="294" t="s">
        <v>401</v>
      </c>
      <c r="C172" s="294" t="s">
        <v>1197</v>
      </c>
      <c r="D172" s="294" t="s">
        <v>1198</v>
      </c>
      <c r="E172" s="294"/>
      <c r="F172" s="294"/>
      <c r="G172" s="294"/>
      <c r="H172" s="294"/>
      <c r="I172" s="294"/>
      <c r="J172" s="294"/>
      <c r="K172" s="294"/>
      <c r="L172" s="294"/>
      <c r="M172" s="294"/>
      <c r="N172" s="294"/>
      <c r="O172" s="293">
        <v>501773000</v>
      </c>
      <c r="P172" s="293">
        <v>701049000</v>
      </c>
      <c r="Q172" s="293">
        <v>939925000</v>
      </c>
      <c r="R172" s="293">
        <v>1019657000</v>
      </c>
      <c r="S172" s="293">
        <v>1278107000</v>
      </c>
      <c r="T172" s="293">
        <v>2104263000</v>
      </c>
      <c r="U172" s="293">
        <v>2712756000</v>
      </c>
      <c r="V172" s="293">
        <v>3425066000</v>
      </c>
      <c r="W172" s="293">
        <v>4166917000</v>
      </c>
      <c r="X172" s="293">
        <v>4955504000</v>
      </c>
      <c r="Y172" s="293">
        <v>6610722000</v>
      </c>
      <c r="Z172" s="293">
        <v>9179631000</v>
      </c>
      <c r="AA172" s="293">
        <v>13353768000</v>
      </c>
      <c r="AB172" s="293">
        <v>17553908000</v>
      </c>
      <c r="AC172" s="293">
        <v>18737476000</v>
      </c>
      <c r="AD172" s="293">
        <v>20273081000</v>
      </c>
      <c r="AE172" s="293">
        <v>21882901000</v>
      </c>
      <c r="AF172" s="293">
        <v>22841643000</v>
      </c>
      <c r="AG172" s="293">
        <v>18569336000</v>
      </c>
      <c r="AH172" s="293">
        <v>16279833000</v>
      </c>
      <c r="AI172" s="293">
        <v>15329832000</v>
      </c>
      <c r="AJ172" s="293">
        <v>17080598000</v>
      </c>
      <c r="AK172" s="293">
        <v>20018184000</v>
      </c>
      <c r="AL172" s="293">
        <v>26148472000</v>
      </c>
      <c r="AM172" s="293">
        <v>30335877000</v>
      </c>
      <c r="AN172" s="293">
        <v>34342562000</v>
      </c>
      <c r="AO172" s="293">
        <v>39673262000</v>
      </c>
      <c r="AP172" s="293">
        <v>47228241000</v>
      </c>
      <c r="AQ172" s="293">
        <v>42409220000</v>
      </c>
      <c r="AR172" s="293">
        <v>41976337000</v>
      </c>
      <c r="AS172" s="293">
        <v>41946128000</v>
      </c>
      <c r="AT172" s="293">
        <v>45157951000</v>
      </c>
      <c r="AU172" s="293">
        <v>48343648000</v>
      </c>
      <c r="AV172" s="293">
        <v>50773204000</v>
      </c>
      <c r="AW172" s="293">
        <v>60510496000</v>
      </c>
      <c r="AX172" s="293">
        <v>64911362000</v>
      </c>
      <c r="AY172" s="293">
        <v>70050746000</v>
      </c>
      <c r="AZ172" s="293">
        <v>84215420000</v>
      </c>
      <c r="BA172" s="293">
        <v>106896007000</v>
      </c>
      <c r="BB172" s="293">
        <v>119611354000</v>
      </c>
      <c r="BC172" s="293">
        <v>133799555000</v>
      </c>
      <c r="BD172" s="293">
        <v>144898454000</v>
      </c>
      <c r="BE172" s="293">
        <v>193879982000</v>
      </c>
      <c r="BF172" s="293">
        <v>188794797000</v>
      </c>
      <c r="BG172" s="293">
        <v>196587380000</v>
      </c>
      <c r="BH172" s="293">
        <v>190951400000</v>
      </c>
    </row>
    <row r="173" spans="1:60" ht="15" hidden="1">
      <c r="A173" s="294" t="s">
        <v>402</v>
      </c>
      <c r="B173" s="294" t="s">
        <v>403</v>
      </c>
      <c r="C173" s="294" t="s">
        <v>1197</v>
      </c>
      <c r="D173" s="294" t="s">
        <v>1198</v>
      </c>
      <c r="E173" s="294"/>
      <c r="F173" s="294"/>
      <c r="G173" s="294"/>
      <c r="H173" s="294"/>
      <c r="I173" s="294"/>
      <c r="J173" s="294"/>
      <c r="K173" s="294"/>
      <c r="L173" s="294"/>
      <c r="M173" s="294"/>
      <c r="N173" s="294"/>
      <c r="O173" s="293"/>
      <c r="P173" s="293"/>
      <c r="Q173" s="293"/>
      <c r="R173" s="293"/>
      <c r="S173" s="293"/>
      <c r="T173" s="293"/>
      <c r="U173" s="293"/>
      <c r="V173" s="293"/>
      <c r="W173" s="293"/>
      <c r="X173" s="293"/>
      <c r="Y173" s="293"/>
      <c r="Z173" s="293"/>
      <c r="AA173" s="293"/>
      <c r="AB173" s="293"/>
      <c r="AC173" s="293"/>
      <c r="AD173" s="293"/>
      <c r="AE173" s="293"/>
      <c r="AF173" s="293"/>
      <c r="AG173" s="293"/>
      <c r="AH173" s="293"/>
      <c r="AI173" s="293"/>
      <c r="AJ173" s="293"/>
      <c r="AK173" s="293"/>
      <c r="AL173" s="293"/>
      <c r="AM173" s="293"/>
      <c r="AN173" s="293"/>
      <c r="AO173" s="293"/>
      <c r="AP173" s="293"/>
      <c r="AQ173" s="293"/>
      <c r="AR173" s="293"/>
      <c r="AS173" s="293"/>
      <c r="AT173" s="293"/>
      <c r="AU173" s="293"/>
      <c r="AV173" s="293"/>
      <c r="AW173" s="293"/>
      <c r="AX173" s="293"/>
      <c r="AY173" s="293"/>
      <c r="AZ173" s="293"/>
      <c r="BA173" s="293"/>
      <c r="BB173" s="293"/>
      <c r="BC173" s="293"/>
      <c r="BD173" s="293"/>
      <c r="BE173" s="293"/>
      <c r="BF173" s="293"/>
      <c r="BG173" s="293"/>
      <c r="BH173" s="293"/>
    </row>
    <row r="174" spans="1:60" ht="15" hidden="1">
      <c r="A174" s="294" t="s">
        <v>404</v>
      </c>
      <c r="B174" s="294" t="s">
        <v>405</v>
      </c>
      <c r="C174" s="294" t="s">
        <v>1197</v>
      </c>
      <c r="D174" s="294" t="s">
        <v>1198</v>
      </c>
      <c r="E174" s="294"/>
      <c r="F174" s="294"/>
      <c r="G174" s="294"/>
      <c r="H174" s="294"/>
      <c r="I174" s="294"/>
      <c r="J174" s="294"/>
      <c r="K174" s="294"/>
      <c r="L174" s="294"/>
      <c r="M174" s="294"/>
      <c r="N174" s="294"/>
      <c r="O174" s="293"/>
      <c r="P174" s="293"/>
      <c r="Q174" s="293"/>
      <c r="R174" s="293"/>
      <c r="S174" s="293"/>
      <c r="T174" s="293"/>
      <c r="U174" s="293"/>
      <c r="V174" s="293"/>
      <c r="W174" s="293"/>
      <c r="X174" s="293"/>
      <c r="Y174" s="293"/>
      <c r="Z174" s="293"/>
      <c r="AA174" s="293"/>
      <c r="AB174" s="293"/>
      <c r="AC174" s="293"/>
      <c r="AD174" s="293"/>
      <c r="AE174" s="293"/>
      <c r="AF174" s="293"/>
      <c r="AG174" s="293"/>
      <c r="AH174" s="293"/>
      <c r="AI174" s="293"/>
      <c r="AJ174" s="293"/>
      <c r="AK174" s="293"/>
      <c r="AL174" s="293"/>
      <c r="AM174" s="293"/>
      <c r="AN174" s="293"/>
      <c r="AO174" s="293"/>
      <c r="AP174" s="293"/>
      <c r="AQ174" s="293"/>
      <c r="AR174" s="293"/>
      <c r="AS174" s="293"/>
      <c r="AT174" s="293"/>
      <c r="AU174" s="293"/>
      <c r="AV174" s="293"/>
      <c r="AW174" s="293"/>
      <c r="AX174" s="293"/>
      <c r="AY174" s="293"/>
      <c r="AZ174" s="293"/>
      <c r="BA174" s="293"/>
      <c r="BB174" s="293"/>
      <c r="BC174" s="293"/>
      <c r="BD174" s="293"/>
      <c r="BE174" s="293"/>
      <c r="BF174" s="293"/>
      <c r="BG174" s="293"/>
      <c r="BH174" s="293"/>
    </row>
    <row r="175" spans="1:60" ht="15" hidden="1">
      <c r="A175" s="294" t="s">
        <v>406</v>
      </c>
      <c r="B175" s="294" t="s">
        <v>407</v>
      </c>
      <c r="C175" s="294" t="s">
        <v>1197</v>
      </c>
      <c r="D175" s="294" t="s">
        <v>1198</v>
      </c>
      <c r="E175" s="294"/>
      <c r="F175" s="294"/>
      <c r="G175" s="294"/>
      <c r="H175" s="294"/>
      <c r="I175" s="294"/>
      <c r="J175" s="294"/>
      <c r="K175" s="294"/>
      <c r="L175" s="294"/>
      <c r="M175" s="294"/>
      <c r="N175" s="294"/>
      <c r="O175" s="293"/>
      <c r="P175" s="293"/>
      <c r="Q175" s="293"/>
      <c r="R175" s="293"/>
      <c r="S175" s="293"/>
      <c r="T175" s="293"/>
      <c r="U175" s="293"/>
      <c r="V175" s="293"/>
      <c r="W175" s="293"/>
      <c r="X175" s="293"/>
      <c r="Y175" s="293"/>
      <c r="Z175" s="293"/>
      <c r="AA175" s="293"/>
      <c r="AB175" s="293"/>
      <c r="AC175" s="293"/>
      <c r="AD175" s="293"/>
      <c r="AE175" s="293"/>
      <c r="AF175" s="293"/>
      <c r="AG175" s="293"/>
      <c r="AH175" s="293"/>
      <c r="AI175" s="293"/>
      <c r="AJ175" s="293"/>
      <c r="AK175" s="293"/>
      <c r="AL175" s="293"/>
      <c r="AM175" s="293"/>
      <c r="AN175" s="293"/>
      <c r="AO175" s="293"/>
      <c r="AP175" s="293"/>
      <c r="AQ175" s="293"/>
      <c r="AR175" s="293"/>
      <c r="AS175" s="293"/>
      <c r="AT175" s="293"/>
      <c r="AU175" s="293"/>
      <c r="AV175" s="293"/>
      <c r="AW175" s="293"/>
      <c r="AX175" s="293"/>
      <c r="AY175" s="293"/>
      <c r="AZ175" s="293"/>
      <c r="BA175" s="293"/>
      <c r="BB175" s="293"/>
      <c r="BC175" s="293"/>
      <c r="BD175" s="293"/>
      <c r="BE175" s="293"/>
      <c r="BF175" s="293"/>
      <c r="BG175" s="293"/>
      <c r="BH175" s="293"/>
    </row>
    <row r="176" spans="1:60" ht="15" hidden="1">
      <c r="A176" s="294" t="s">
        <v>408</v>
      </c>
      <c r="B176" s="294" t="s">
        <v>409</v>
      </c>
      <c r="C176" s="294" t="s">
        <v>1197</v>
      </c>
      <c r="D176" s="294" t="s">
        <v>1198</v>
      </c>
      <c r="E176" s="294"/>
      <c r="F176" s="294"/>
      <c r="G176" s="294"/>
      <c r="H176" s="294"/>
      <c r="I176" s="294"/>
      <c r="J176" s="294"/>
      <c r="K176" s="294"/>
      <c r="L176" s="294"/>
      <c r="M176" s="294"/>
      <c r="N176" s="294"/>
      <c r="O176" s="293">
        <v>31675000</v>
      </c>
      <c r="P176" s="293">
        <v>41577000</v>
      </c>
      <c r="Q176" s="293">
        <v>54885000</v>
      </c>
      <c r="R176" s="293">
        <v>65145000</v>
      </c>
      <c r="S176" s="293">
        <v>94018000</v>
      </c>
      <c r="T176" s="293">
        <v>114510000</v>
      </c>
      <c r="U176" s="293">
        <v>133359000</v>
      </c>
      <c r="V176" s="293">
        <v>173255000</v>
      </c>
      <c r="W176" s="293">
        <v>609490000</v>
      </c>
      <c r="X176" s="293">
        <v>631712000</v>
      </c>
      <c r="Y176" s="293">
        <v>865705000</v>
      </c>
      <c r="Z176" s="293">
        <v>1024762000</v>
      </c>
      <c r="AA176" s="293">
        <v>960420000</v>
      </c>
      <c r="AB176" s="293">
        <v>972235000</v>
      </c>
      <c r="AC176" s="293">
        <v>978445000</v>
      </c>
      <c r="AD176" s="293">
        <v>1223454000</v>
      </c>
      <c r="AE176" s="293">
        <v>1443385000</v>
      </c>
      <c r="AF176" s="293">
        <v>1651862000</v>
      </c>
      <c r="AG176" s="293">
        <v>1700350000</v>
      </c>
      <c r="AH176" s="293">
        <v>1527923000</v>
      </c>
      <c r="AI176" s="293">
        <v>1757442000</v>
      </c>
      <c r="AJ176" s="293">
        <v>1526039000</v>
      </c>
      <c r="AK176" s="293">
        <v>1548655000</v>
      </c>
      <c r="AL176" s="293">
        <v>1574539000</v>
      </c>
      <c r="AM176" s="293">
        <v>1542267000</v>
      </c>
      <c r="AN176" s="293">
        <v>1603275000</v>
      </c>
      <c r="AO176" s="293">
        <v>1554444000</v>
      </c>
      <c r="AP176" s="293">
        <v>1588605000</v>
      </c>
      <c r="AQ176" s="293">
        <v>1686516000</v>
      </c>
      <c r="AR176" s="293">
        <v>1716417000</v>
      </c>
      <c r="AS176" s="293">
        <v>1720694000</v>
      </c>
      <c r="AT176" s="293">
        <v>1632891000</v>
      </c>
      <c r="AU176" s="293">
        <v>1850780000</v>
      </c>
      <c r="AV176" s="293">
        <v>2152688000</v>
      </c>
      <c r="AW176" s="293">
        <v>1978802000</v>
      </c>
      <c r="AX176" s="293">
        <v>1965761000</v>
      </c>
      <c r="AY176" s="293">
        <v>767008000</v>
      </c>
      <c r="AZ176" s="293">
        <v>1095379000</v>
      </c>
      <c r="BA176" s="293">
        <v>957951000</v>
      </c>
      <c r="BB176" s="293">
        <v>1257531000</v>
      </c>
      <c r="BC176" s="293">
        <v>1549513000</v>
      </c>
      <c r="BD176" s="293">
        <v>2235729000</v>
      </c>
      <c r="BE176" s="293">
        <v>2351533000</v>
      </c>
      <c r="BF176" s="293">
        <v>2660473000</v>
      </c>
      <c r="BG176" s="293">
        <v>2668333000</v>
      </c>
      <c r="BH176" s="293">
        <v>2891867000</v>
      </c>
    </row>
    <row r="177" spans="1:60" ht="15" hidden="1">
      <c r="A177" s="294" t="s">
        <v>410</v>
      </c>
      <c r="B177" s="294" t="s">
        <v>411</v>
      </c>
      <c r="C177" s="294" t="s">
        <v>1197</v>
      </c>
      <c r="D177" s="294" t="s">
        <v>1198</v>
      </c>
      <c r="E177" s="294"/>
      <c r="F177" s="294"/>
      <c r="G177" s="294"/>
      <c r="H177" s="294"/>
      <c r="I177" s="294"/>
      <c r="J177" s="294"/>
      <c r="K177" s="294"/>
      <c r="L177" s="294"/>
      <c r="M177" s="294"/>
      <c r="N177" s="294"/>
      <c r="O177" s="293">
        <v>836678000</v>
      </c>
      <c r="P177" s="293">
        <v>960363000</v>
      </c>
      <c r="Q177" s="293">
        <v>1081762000</v>
      </c>
      <c r="R177" s="293">
        <v>1778978000</v>
      </c>
      <c r="S177" s="293">
        <v>1880719000</v>
      </c>
      <c r="T177" s="293">
        <v>1687172000</v>
      </c>
      <c r="U177" s="293">
        <v>1337792000</v>
      </c>
      <c r="V177" s="293">
        <v>3146444000</v>
      </c>
      <c r="W177" s="293">
        <v>5091172000</v>
      </c>
      <c r="X177" s="293">
        <v>6244581000</v>
      </c>
      <c r="Y177" s="293">
        <v>8938206000</v>
      </c>
      <c r="Z177" s="293">
        <v>11445508000</v>
      </c>
      <c r="AA177" s="293">
        <v>11992472000</v>
      </c>
      <c r="AB177" s="293">
        <v>17576994000</v>
      </c>
      <c r="AC177" s="293">
        <v>17783310000</v>
      </c>
      <c r="AD177" s="293">
        <v>18655380000</v>
      </c>
      <c r="AE177" s="293">
        <v>22215776000</v>
      </c>
      <c r="AF177" s="293">
        <v>29024888000</v>
      </c>
      <c r="AG177" s="293">
        <v>29624122000</v>
      </c>
      <c r="AH177" s="293">
        <v>30121999000</v>
      </c>
      <c r="AI177" s="293">
        <v>33458490000</v>
      </c>
      <c r="AJ177" s="293">
        <v>33526926000</v>
      </c>
      <c r="AK177" s="293">
        <v>29018674000</v>
      </c>
      <c r="AL177" s="293">
        <v>30699253000</v>
      </c>
      <c r="AM177" s="293">
        <v>33092286000</v>
      </c>
      <c r="AN177" s="293">
        <v>34094442000</v>
      </c>
      <c r="AO177" s="293">
        <v>31414751000</v>
      </c>
      <c r="AP177" s="293">
        <v>28467541000</v>
      </c>
      <c r="AQ177" s="293">
        <v>30313711000</v>
      </c>
      <c r="AR177" s="293">
        <v>29095542000</v>
      </c>
      <c r="AS177" s="293">
        <v>32374086000</v>
      </c>
      <c r="AT177" s="293">
        <v>31418236000</v>
      </c>
      <c r="AU177" s="293">
        <v>31780095000</v>
      </c>
      <c r="AV177" s="293">
        <v>36711576000</v>
      </c>
      <c r="AW177" s="293">
        <v>39898101000</v>
      </c>
      <c r="AX177" s="293">
        <v>25754638000</v>
      </c>
      <c r="AY177" s="293">
        <v>9617378000</v>
      </c>
      <c r="AZ177" s="293">
        <v>12144519000</v>
      </c>
      <c r="BA177" s="293">
        <v>13128901000</v>
      </c>
      <c r="BB177" s="293">
        <v>15942066000</v>
      </c>
      <c r="BC177" s="293">
        <v>15484219000</v>
      </c>
      <c r="BD177" s="293">
        <v>17663308000</v>
      </c>
      <c r="BE177" s="293">
        <v>18127298000</v>
      </c>
      <c r="BF177" s="293">
        <v>21143713000</v>
      </c>
      <c r="BG177" s="293">
        <v>24755955000</v>
      </c>
      <c r="BH177" s="293">
        <v>29029206000</v>
      </c>
    </row>
    <row r="178" spans="1:60" ht="15" hidden="1">
      <c r="A178" s="294" t="s">
        <v>412</v>
      </c>
      <c r="B178" s="294" t="s">
        <v>413</v>
      </c>
      <c r="C178" s="294" t="s">
        <v>1197</v>
      </c>
      <c r="D178" s="294" t="s">
        <v>1198</v>
      </c>
      <c r="E178" s="294"/>
      <c r="F178" s="294"/>
      <c r="G178" s="294"/>
      <c r="H178" s="294"/>
      <c r="I178" s="294"/>
      <c r="J178" s="294"/>
      <c r="K178" s="294"/>
      <c r="L178" s="294"/>
      <c r="M178" s="294"/>
      <c r="N178" s="294"/>
      <c r="O178" s="293">
        <v>242871000</v>
      </c>
      <c r="P178" s="293">
        <v>295917000</v>
      </c>
      <c r="Q178" s="293">
        <v>354333000</v>
      </c>
      <c r="R178" s="293">
        <v>498245000</v>
      </c>
      <c r="S178" s="293">
        <v>675465000</v>
      </c>
      <c r="T178" s="293">
        <v>871396000</v>
      </c>
      <c r="U178" s="293">
        <v>962315000</v>
      </c>
      <c r="V178" s="293">
        <v>1355890000</v>
      </c>
      <c r="W178" s="293">
        <v>1525327000</v>
      </c>
      <c r="X178" s="293">
        <v>1615170000</v>
      </c>
      <c r="Y178" s="293">
        <v>2273188000</v>
      </c>
      <c r="Z178" s="293">
        <v>2561917000</v>
      </c>
      <c r="AA178" s="293">
        <v>3037460000</v>
      </c>
      <c r="AB178" s="293">
        <v>4202528000</v>
      </c>
      <c r="AC178" s="293">
        <v>4912584000</v>
      </c>
      <c r="AD178" s="293">
        <v>5880202000</v>
      </c>
      <c r="AE178" s="293">
        <v>6895951000</v>
      </c>
      <c r="AF178" s="293">
        <v>8091575000</v>
      </c>
      <c r="AG178" s="293">
        <v>8811783000</v>
      </c>
      <c r="AH178" s="293">
        <v>9875554000</v>
      </c>
      <c r="AI178" s="293">
        <v>10976875000</v>
      </c>
      <c r="AJ178" s="293">
        <v>11128236000</v>
      </c>
      <c r="AK178" s="293">
        <v>11407267000</v>
      </c>
      <c r="AL178" s="293">
        <v>11657297000</v>
      </c>
      <c r="AM178" s="293">
        <v>12406061000</v>
      </c>
      <c r="AN178" s="293">
        <v>10591396000</v>
      </c>
      <c r="AO178" s="293">
        <v>6174326000</v>
      </c>
      <c r="AP178" s="293">
        <v>6321398000</v>
      </c>
      <c r="AQ178" s="293">
        <v>6379426000</v>
      </c>
      <c r="AR178" s="293">
        <v>6409337000</v>
      </c>
      <c r="AS178" s="293">
        <v>6822425000</v>
      </c>
      <c r="AT178" s="293">
        <v>6386367000</v>
      </c>
      <c r="AU178" s="293">
        <v>6438633000</v>
      </c>
      <c r="AV178" s="293">
        <v>6851623000</v>
      </c>
      <c r="AW178" s="293">
        <v>5089954000</v>
      </c>
      <c r="AX178" s="293">
        <v>5000022000</v>
      </c>
      <c r="AY178" s="293">
        <v>4182738000</v>
      </c>
      <c r="AZ178" s="293">
        <v>4106280000</v>
      </c>
      <c r="BA178" s="293">
        <v>4711433000</v>
      </c>
      <c r="BB178" s="293">
        <v>5883231000</v>
      </c>
      <c r="BC178" s="293">
        <v>7002323000</v>
      </c>
      <c r="BD178" s="293">
        <v>7924157000</v>
      </c>
      <c r="BE178" s="293">
        <v>8950100000</v>
      </c>
      <c r="BF178" s="293">
        <v>9777484000</v>
      </c>
      <c r="BG178" s="293">
        <v>10212654000</v>
      </c>
      <c r="BH178" s="293">
        <v>10489939000</v>
      </c>
    </row>
    <row r="179" spans="1:60" ht="15" hidden="1">
      <c r="A179" s="294" t="s">
        <v>414</v>
      </c>
      <c r="B179" s="294" t="s">
        <v>415</v>
      </c>
      <c r="C179" s="294" t="s">
        <v>1197</v>
      </c>
      <c r="D179" s="294" t="s">
        <v>1198</v>
      </c>
      <c r="E179" s="294"/>
      <c r="F179" s="294"/>
      <c r="G179" s="294"/>
      <c r="H179" s="294"/>
      <c r="I179" s="294"/>
      <c r="J179" s="294"/>
      <c r="K179" s="294"/>
      <c r="L179" s="294"/>
      <c r="M179" s="294"/>
      <c r="N179" s="294"/>
      <c r="O179" s="293"/>
      <c r="P179" s="293"/>
      <c r="Q179" s="293"/>
      <c r="R179" s="293"/>
      <c r="S179" s="293"/>
      <c r="T179" s="293"/>
      <c r="U179" s="293"/>
      <c r="V179" s="293"/>
      <c r="W179" s="293"/>
      <c r="X179" s="293"/>
      <c r="Y179" s="293"/>
      <c r="Z179" s="293"/>
      <c r="AA179" s="293"/>
      <c r="AB179" s="293"/>
      <c r="AC179" s="293"/>
      <c r="AD179" s="293"/>
      <c r="AE179" s="293"/>
      <c r="AF179" s="293"/>
      <c r="AG179" s="293"/>
      <c r="AH179" s="293"/>
      <c r="AI179" s="293"/>
      <c r="AJ179" s="293"/>
      <c r="AK179" s="293"/>
      <c r="AL179" s="293"/>
      <c r="AM179" s="293"/>
      <c r="AN179" s="293"/>
      <c r="AO179" s="293"/>
      <c r="AP179" s="293"/>
      <c r="AQ179" s="293"/>
      <c r="AR179" s="293"/>
      <c r="AS179" s="293"/>
      <c r="AT179" s="293"/>
      <c r="AU179" s="293"/>
      <c r="AV179" s="293"/>
      <c r="AW179" s="293"/>
      <c r="AX179" s="293"/>
      <c r="AY179" s="293"/>
      <c r="AZ179" s="293"/>
      <c r="BA179" s="293"/>
      <c r="BB179" s="293"/>
      <c r="BC179" s="293"/>
      <c r="BD179" s="293"/>
      <c r="BE179" s="293"/>
      <c r="BF179" s="293"/>
      <c r="BG179" s="293"/>
      <c r="BH179" s="293"/>
    </row>
    <row r="180" spans="1:60" ht="15" hidden="1">
      <c r="A180" s="294" t="s">
        <v>416</v>
      </c>
      <c r="B180" s="294" t="s">
        <v>417</v>
      </c>
      <c r="C180" s="294" t="s">
        <v>1197</v>
      </c>
      <c r="D180" s="294" t="s">
        <v>1198</v>
      </c>
      <c r="E180" s="294"/>
      <c r="F180" s="294"/>
      <c r="G180" s="294"/>
      <c r="H180" s="294"/>
      <c r="I180" s="294"/>
      <c r="J180" s="294"/>
      <c r="K180" s="294"/>
      <c r="L180" s="294"/>
      <c r="M180" s="294"/>
      <c r="N180" s="294"/>
      <c r="O180" s="293"/>
      <c r="P180" s="293"/>
      <c r="Q180" s="293"/>
      <c r="R180" s="293"/>
      <c r="S180" s="293"/>
      <c r="T180" s="293"/>
      <c r="U180" s="293"/>
      <c r="V180" s="293"/>
      <c r="W180" s="293"/>
      <c r="X180" s="293"/>
      <c r="Y180" s="293"/>
      <c r="Z180" s="293"/>
      <c r="AA180" s="293"/>
      <c r="AB180" s="293"/>
      <c r="AC180" s="293"/>
      <c r="AD180" s="293"/>
      <c r="AE180" s="293"/>
      <c r="AF180" s="293"/>
      <c r="AG180" s="293"/>
      <c r="AH180" s="293"/>
      <c r="AI180" s="293"/>
      <c r="AJ180" s="293"/>
      <c r="AK180" s="293"/>
      <c r="AL180" s="293"/>
      <c r="AM180" s="293"/>
      <c r="AN180" s="293"/>
      <c r="AO180" s="293"/>
      <c r="AP180" s="293"/>
      <c r="AQ180" s="293"/>
      <c r="AR180" s="293"/>
      <c r="AS180" s="293"/>
      <c r="AT180" s="293"/>
      <c r="AU180" s="293"/>
      <c r="AV180" s="293"/>
      <c r="AW180" s="293"/>
      <c r="AX180" s="293"/>
      <c r="AY180" s="293"/>
      <c r="AZ180" s="293"/>
      <c r="BA180" s="293"/>
      <c r="BB180" s="293"/>
      <c r="BC180" s="293"/>
      <c r="BD180" s="293"/>
      <c r="BE180" s="293"/>
      <c r="BF180" s="293"/>
      <c r="BG180" s="293"/>
      <c r="BH180" s="293"/>
    </row>
    <row r="181" spans="1:60" ht="15" hidden="1">
      <c r="A181" s="294" t="s">
        <v>418</v>
      </c>
      <c r="B181" s="294" t="s">
        <v>419</v>
      </c>
      <c r="C181" s="294" t="s">
        <v>1197</v>
      </c>
      <c r="D181" s="294" t="s">
        <v>1198</v>
      </c>
      <c r="E181" s="294"/>
      <c r="F181" s="294"/>
      <c r="G181" s="294"/>
      <c r="H181" s="294"/>
      <c r="I181" s="294"/>
      <c r="J181" s="294"/>
      <c r="K181" s="294"/>
      <c r="L181" s="294"/>
      <c r="M181" s="294"/>
      <c r="N181" s="294"/>
      <c r="O181" s="293">
        <v>3801000</v>
      </c>
      <c r="P181" s="293">
        <v>9158000</v>
      </c>
      <c r="Q181" s="293">
        <v>12307000</v>
      </c>
      <c r="R181" s="293">
        <v>20104000</v>
      </c>
      <c r="S181" s="293">
        <v>27554000</v>
      </c>
      <c r="T181" s="293">
        <v>34016000</v>
      </c>
      <c r="U181" s="293">
        <v>49576000</v>
      </c>
      <c r="V181" s="293">
        <v>100530000</v>
      </c>
      <c r="W181" s="293">
        <v>112580000</v>
      </c>
      <c r="X181" s="293">
        <v>146348000</v>
      </c>
      <c r="Y181" s="293">
        <v>204542000</v>
      </c>
      <c r="Z181" s="293">
        <v>278508000</v>
      </c>
      <c r="AA181" s="293">
        <v>352867000</v>
      </c>
      <c r="AB181" s="293">
        <v>452493000</v>
      </c>
      <c r="AC181" s="293">
        <v>470357000</v>
      </c>
      <c r="AD181" s="293">
        <v>589873000</v>
      </c>
      <c r="AE181" s="293">
        <v>743900000</v>
      </c>
      <c r="AF181" s="293">
        <v>985967000</v>
      </c>
      <c r="AG181" s="293">
        <v>1165408000</v>
      </c>
      <c r="AH181" s="293">
        <v>1355914000</v>
      </c>
      <c r="AI181" s="293">
        <v>1626888000</v>
      </c>
      <c r="AJ181" s="293">
        <v>1765334000</v>
      </c>
      <c r="AK181" s="293">
        <v>1798258000</v>
      </c>
      <c r="AL181" s="293">
        <v>2003259000</v>
      </c>
      <c r="AM181" s="293">
        <v>2320468000</v>
      </c>
      <c r="AN181" s="293">
        <v>2409946000</v>
      </c>
      <c r="AO181" s="293">
        <v>2398114000</v>
      </c>
      <c r="AP181" s="293">
        <v>2413516000</v>
      </c>
      <c r="AQ181" s="293">
        <v>2670154000</v>
      </c>
      <c r="AR181" s="293">
        <v>3030863000</v>
      </c>
      <c r="AS181" s="293">
        <v>2877903000</v>
      </c>
      <c r="AT181" s="293">
        <v>2743437000</v>
      </c>
      <c r="AU181" s="293">
        <v>3001370000</v>
      </c>
      <c r="AV181" s="293">
        <v>3216534000</v>
      </c>
      <c r="AW181" s="293">
        <v>3369369000</v>
      </c>
      <c r="AX181" s="293">
        <v>3191118000</v>
      </c>
      <c r="AY181" s="293">
        <v>3404460000</v>
      </c>
      <c r="AZ181" s="293">
        <v>3615024000</v>
      </c>
      <c r="BA181" s="293">
        <v>3697621000</v>
      </c>
      <c r="BB181" s="293">
        <v>3778430000</v>
      </c>
      <c r="BC181" s="293">
        <v>3788739000</v>
      </c>
      <c r="BD181" s="293">
        <v>3828257000</v>
      </c>
      <c r="BE181" s="293">
        <v>3887544000</v>
      </c>
      <c r="BF181" s="293">
        <v>4087905000</v>
      </c>
      <c r="BG181" s="293">
        <v>4010344000</v>
      </c>
      <c r="BH181" s="293">
        <v>4155117000</v>
      </c>
    </row>
    <row r="182" spans="1:60" ht="15" hidden="1">
      <c r="A182" s="294" t="s">
        <v>420</v>
      </c>
      <c r="B182" s="294" t="s">
        <v>421</v>
      </c>
      <c r="C182" s="294" t="s">
        <v>1197</v>
      </c>
      <c r="D182" s="294" t="s">
        <v>1198</v>
      </c>
      <c r="E182" s="294"/>
      <c r="F182" s="294"/>
      <c r="G182" s="294"/>
      <c r="H182" s="294"/>
      <c r="I182" s="294"/>
      <c r="J182" s="294"/>
      <c r="K182" s="294"/>
      <c r="L182" s="294"/>
      <c r="M182" s="294"/>
      <c r="N182" s="294"/>
      <c r="O182" s="293"/>
      <c r="P182" s="293"/>
      <c r="Q182" s="293"/>
      <c r="R182" s="293"/>
      <c r="S182" s="293"/>
      <c r="T182" s="293"/>
      <c r="U182" s="293"/>
      <c r="V182" s="293"/>
      <c r="W182" s="293"/>
      <c r="X182" s="293"/>
      <c r="Y182" s="293"/>
      <c r="Z182" s="293"/>
      <c r="AA182" s="293"/>
      <c r="AB182" s="293"/>
      <c r="AC182" s="293"/>
      <c r="AD182" s="293"/>
      <c r="AE182" s="293"/>
      <c r="AF182" s="293"/>
      <c r="AG182" s="293"/>
      <c r="AH182" s="293"/>
      <c r="AI182" s="293"/>
      <c r="AJ182" s="293"/>
      <c r="AK182" s="293"/>
      <c r="AL182" s="293"/>
      <c r="AM182" s="293"/>
      <c r="AN182" s="293"/>
      <c r="AO182" s="293"/>
      <c r="AP182" s="293"/>
      <c r="AQ182" s="293"/>
      <c r="AR182" s="293"/>
      <c r="AS182" s="293"/>
      <c r="AT182" s="293"/>
      <c r="AU182" s="293"/>
      <c r="AV182" s="293"/>
      <c r="AW182" s="293"/>
      <c r="AX182" s="293"/>
      <c r="AY182" s="293"/>
      <c r="AZ182" s="293"/>
      <c r="BA182" s="293"/>
      <c r="BB182" s="293"/>
      <c r="BC182" s="293"/>
      <c r="BD182" s="293"/>
      <c r="BE182" s="293"/>
      <c r="BF182" s="293"/>
      <c r="BG182" s="293"/>
      <c r="BH182" s="293"/>
    </row>
    <row r="183" spans="1:60" ht="15" hidden="1">
      <c r="A183" s="294" t="s">
        <v>422</v>
      </c>
      <c r="B183" s="294" t="s">
        <v>423</v>
      </c>
      <c r="C183" s="294" t="s">
        <v>1197</v>
      </c>
      <c r="D183" s="294" t="s">
        <v>1198</v>
      </c>
      <c r="E183" s="294"/>
      <c r="F183" s="294"/>
      <c r="G183" s="294"/>
      <c r="H183" s="294"/>
      <c r="I183" s="294"/>
      <c r="J183" s="294"/>
      <c r="K183" s="294"/>
      <c r="L183" s="294"/>
      <c r="M183" s="294"/>
      <c r="N183" s="294"/>
      <c r="O183" s="293"/>
      <c r="P183" s="293"/>
      <c r="Q183" s="293"/>
      <c r="R183" s="293"/>
      <c r="S183" s="293"/>
      <c r="T183" s="293"/>
      <c r="U183" s="293"/>
      <c r="V183" s="293"/>
      <c r="W183" s="293"/>
      <c r="X183" s="293"/>
      <c r="Y183" s="293"/>
      <c r="Z183" s="293"/>
      <c r="AA183" s="293"/>
      <c r="AB183" s="293"/>
      <c r="AC183" s="293"/>
      <c r="AD183" s="293"/>
      <c r="AE183" s="293"/>
      <c r="AF183" s="293"/>
      <c r="AG183" s="293"/>
      <c r="AH183" s="293"/>
      <c r="AI183" s="293"/>
      <c r="AJ183" s="293"/>
      <c r="AK183" s="293"/>
      <c r="AL183" s="293"/>
      <c r="AM183" s="293"/>
      <c r="AN183" s="293"/>
      <c r="AO183" s="293"/>
      <c r="AP183" s="293"/>
      <c r="AQ183" s="293"/>
      <c r="AR183" s="293"/>
      <c r="AS183" s="293"/>
      <c r="AT183" s="293"/>
      <c r="AU183" s="293"/>
      <c r="AV183" s="293"/>
      <c r="AW183" s="293"/>
      <c r="AX183" s="293"/>
      <c r="AY183" s="293"/>
      <c r="AZ183" s="293"/>
      <c r="BA183" s="293"/>
      <c r="BB183" s="293"/>
      <c r="BC183" s="293"/>
      <c r="BD183" s="293"/>
      <c r="BE183" s="293"/>
      <c r="BF183" s="293"/>
      <c r="BG183" s="293"/>
      <c r="BH183" s="293"/>
    </row>
    <row r="184" spans="1:60" ht="15" hidden="1">
      <c r="A184" s="294" t="s">
        <v>424</v>
      </c>
      <c r="B184" s="294" t="s">
        <v>425</v>
      </c>
      <c r="C184" s="294" t="s">
        <v>1197</v>
      </c>
      <c r="D184" s="294" t="s">
        <v>1198</v>
      </c>
      <c r="E184" s="294"/>
      <c r="F184" s="294"/>
      <c r="G184" s="294"/>
      <c r="H184" s="294"/>
      <c r="I184" s="294"/>
      <c r="J184" s="294"/>
      <c r="K184" s="294"/>
      <c r="L184" s="294"/>
      <c r="M184" s="294"/>
      <c r="N184" s="294"/>
      <c r="O184" s="293"/>
      <c r="P184" s="293"/>
      <c r="Q184" s="293"/>
      <c r="R184" s="293"/>
      <c r="S184" s="293"/>
      <c r="T184" s="293"/>
      <c r="U184" s="293"/>
      <c r="V184" s="293"/>
      <c r="W184" s="293"/>
      <c r="X184" s="293"/>
      <c r="Y184" s="293"/>
      <c r="Z184" s="293"/>
      <c r="AA184" s="293"/>
      <c r="AB184" s="293"/>
      <c r="AC184" s="293"/>
      <c r="AD184" s="293"/>
      <c r="AE184" s="293"/>
      <c r="AF184" s="293"/>
      <c r="AG184" s="293"/>
      <c r="AH184" s="293"/>
      <c r="AI184" s="293"/>
      <c r="AJ184" s="293"/>
      <c r="AK184" s="293"/>
      <c r="AL184" s="293"/>
      <c r="AM184" s="293"/>
      <c r="AN184" s="293"/>
      <c r="AO184" s="293"/>
      <c r="AP184" s="293"/>
      <c r="AQ184" s="293"/>
      <c r="AR184" s="293"/>
      <c r="AS184" s="293"/>
      <c r="AT184" s="293"/>
      <c r="AU184" s="293"/>
      <c r="AV184" s="293"/>
      <c r="AW184" s="293"/>
      <c r="AX184" s="293"/>
      <c r="AY184" s="293"/>
      <c r="AZ184" s="293"/>
      <c r="BA184" s="293"/>
      <c r="BB184" s="293"/>
      <c r="BC184" s="293"/>
      <c r="BD184" s="293"/>
      <c r="BE184" s="293"/>
      <c r="BF184" s="293"/>
      <c r="BG184" s="293"/>
      <c r="BH184" s="293"/>
    </row>
    <row r="185" spans="1:60" ht="15" hidden="1">
      <c r="A185" s="294" t="s">
        <v>426</v>
      </c>
      <c r="B185" s="294" t="s">
        <v>427</v>
      </c>
      <c r="C185" s="294" t="s">
        <v>1197</v>
      </c>
      <c r="D185" s="294" t="s">
        <v>1198</v>
      </c>
      <c r="E185" s="294"/>
      <c r="F185" s="294"/>
      <c r="G185" s="294"/>
      <c r="H185" s="294"/>
      <c r="I185" s="294"/>
      <c r="J185" s="294"/>
      <c r="K185" s="294"/>
      <c r="L185" s="294"/>
      <c r="M185" s="294"/>
      <c r="N185" s="294"/>
      <c r="O185" s="293"/>
      <c r="P185" s="293"/>
      <c r="Q185" s="293"/>
      <c r="R185" s="293"/>
      <c r="S185" s="293"/>
      <c r="T185" s="293"/>
      <c r="U185" s="293"/>
      <c r="V185" s="293"/>
      <c r="W185" s="293"/>
      <c r="X185" s="293"/>
      <c r="Y185" s="293"/>
      <c r="Z185" s="293"/>
      <c r="AA185" s="293"/>
      <c r="AB185" s="293"/>
      <c r="AC185" s="293"/>
      <c r="AD185" s="293"/>
      <c r="AE185" s="293"/>
      <c r="AF185" s="293"/>
      <c r="AG185" s="293"/>
      <c r="AH185" s="293"/>
      <c r="AI185" s="293"/>
      <c r="AJ185" s="293"/>
      <c r="AK185" s="293"/>
      <c r="AL185" s="293"/>
      <c r="AM185" s="293"/>
      <c r="AN185" s="293"/>
      <c r="AO185" s="293"/>
      <c r="AP185" s="293"/>
      <c r="AQ185" s="293"/>
      <c r="AR185" s="293"/>
      <c r="AS185" s="293"/>
      <c r="AT185" s="293"/>
      <c r="AU185" s="293"/>
      <c r="AV185" s="293"/>
      <c r="AW185" s="293"/>
      <c r="AX185" s="293"/>
      <c r="AY185" s="293"/>
      <c r="AZ185" s="293"/>
      <c r="BA185" s="293"/>
      <c r="BB185" s="293"/>
      <c r="BC185" s="293"/>
      <c r="BD185" s="293"/>
      <c r="BE185" s="293"/>
      <c r="BF185" s="293"/>
      <c r="BG185" s="293"/>
      <c r="BH185" s="293"/>
    </row>
    <row r="186" spans="1:60" ht="15" hidden="1">
      <c r="A186" s="294" t="s">
        <v>428</v>
      </c>
      <c r="B186" s="294" t="s">
        <v>429</v>
      </c>
      <c r="C186" s="294" t="s">
        <v>1197</v>
      </c>
      <c r="D186" s="294" t="s">
        <v>1198</v>
      </c>
      <c r="E186" s="294"/>
      <c r="F186" s="294"/>
      <c r="G186" s="294"/>
      <c r="H186" s="294"/>
      <c r="I186" s="294"/>
      <c r="J186" s="294"/>
      <c r="K186" s="294"/>
      <c r="L186" s="294"/>
      <c r="M186" s="294"/>
      <c r="N186" s="294"/>
      <c r="O186" s="293"/>
      <c r="P186" s="293"/>
      <c r="Q186" s="293"/>
      <c r="R186" s="293"/>
      <c r="S186" s="293"/>
      <c r="T186" s="293"/>
      <c r="U186" s="293"/>
      <c r="V186" s="293"/>
      <c r="W186" s="293"/>
      <c r="X186" s="293"/>
      <c r="Y186" s="293"/>
      <c r="Z186" s="293"/>
      <c r="AA186" s="293"/>
      <c r="AB186" s="293"/>
      <c r="AC186" s="293"/>
      <c r="AD186" s="293"/>
      <c r="AE186" s="293"/>
      <c r="AF186" s="293"/>
      <c r="AG186" s="293"/>
      <c r="AH186" s="293"/>
      <c r="AI186" s="293"/>
      <c r="AJ186" s="293"/>
      <c r="AK186" s="293"/>
      <c r="AL186" s="293"/>
      <c r="AM186" s="293"/>
      <c r="AN186" s="293"/>
      <c r="AO186" s="293"/>
      <c r="AP186" s="293"/>
      <c r="AQ186" s="293"/>
      <c r="AR186" s="293"/>
      <c r="AS186" s="293"/>
      <c r="AT186" s="293"/>
      <c r="AU186" s="293"/>
      <c r="AV186" s="293"/>
      <c r="AW186" s="293"/>
      <c r="AX186" s="293"/>
      <c r="AY186" s="293"/>
      <c r="AZ186" s="293"/>
      <c r="BA186" s="293"/>
      <c r="BB186" s="293"/>
      <c r="BC186" s="293"/>
      <c r="BD186" s="293"/>
      <c r="BE186" s="293"/>
      <c r="BF186" s="293"/>
      <c r="BG186" s="293"/>
      <c r="BH186" s="293"/>
    </row>
    <row r="187" spans="1:60" ht="15" hidden="1">
      <c r="A187" s="294" t="s">
        <v>430</v>
      </c>
      <c r="B187" s="294" t="s">
        <v>431</v>
      </c>
      <c r="C187" s="294" t="s">
        <v>1197</v>
      </c>
      <c r="D187" s="294" t="s">
        <v>1198</v>
      </c>
      <c r="E187" s="294"/>
      <c r="F187" s="294"/>
      <c r="G187" s="294"/>
      <c r="H187" s="294"/>
      <c r="I187" s="294"/>
      <c r="J187" s="294"/>
      <c r="K187" s="294"/>
      <c r="L187" s="294"/>
      <c r="M187" s="294"/>
      <c r="N187" s="294"/>
      <c r="O187" s="293">
        <v>3406730000</v>
      </c>
      <c r="P187" s="293">
        <v>3795852000</v>
      </c>
      <c r="Q187" s="293">
        <v>4072129000</v>
      </c>
      <c r="R187" s="293">
        <v>4566906000</v>
      </c>
      <c r="S187" s="293">
        <v>5121326000</v>
      </c>
      <c r="T187" s="293">
        <v>5752864000</v>
      </c>
      <c r="U187" s="293">
        <v>6802361000</v>
      </c>
      <c r="V187" s="293">
        <v>7564134000</v>
      </c>
      <c r="W187" s="293">
        <v>8329297000</v>
      </c>
      <c r="X187" s="293">
        <v>8918877000</v>
      </c>
      <c r="Y187" s="293">
        <v>9931194000</v>
      </c>
      <c r="Z187" s="293">
        <v>10580761000</v>
      </c>
      <c r="AA187" s="293">
        <v>11703996000</v>
      </c>
      <c r="AB187" s="293">
        <v>12026221000</v>
      </c>
      <c r="AC187" s="293">
        <v>12227889000</v>
      </c>
      <c r="AD187" s="293">
        <v>13464893000</v>
      </c>
      <c r="AE187" s="293">
        <v>14954401000</v>
      </c>
      <c r="AF187" s="293">
        <v>16797661000</v>
      </c>
      <c r="AG187" s="293">
        <v>17065163000</v>
      </c>
      <c r="AH187" s="293">
        <v>18348190000</v>
      </c>
      <c r="AI187" s="293">
        <v>20663378000</v>
      </c>
      <c r="AJ187" s="293">
        <v>23363323000</v>
      </c>
      <c r="AK187" s="293">
        <v>24917888000</v>
      </c>
      <c r="AL187" s="293">
        <v>24546385000</v>
      </c>
      <c r="AM187" s="293">
        <v>27382727000</v>
      </c>
      <c r="AN187" s="293">
        <v>30228712000</v>
      </c>
      <c r="AO187" s="293">
        <v>29834515000</v>
      </c>
      <c r="AP187" s="293">
        <v>30078631000</v>
      </c>
      <c r="AQ187" s="293">
        <v>32283221000</v>
      </c>
      <c r="AR187" s="293">
        <v>34142865000</v>
      </c>
      <c r="AS187" s="293">
        <v>33021538000</v>
      </c>
      <c r="AT187" s="293">
        <v>31914738000</v>
      </c>
      <c r="AU187" s="293">
        <v>33806946000</v>
      </c>
      <c r="AV187" s="293">
        <v>36464318000</v>
      </c>
      <c r="AW187" s="293">
        <v>36331635000</v>
      </c>
      <c r="AX187" s="293">
        <v>34017893000</v>
      </c>
      <c r="AY187" s="293">
        <v>37174398000</v>
      </c>
      <c r="AZ187" s="293">
        <v>42006037000</v>
      </c>
      <c r="BA187" s="293">
        <v>49523536000</v>
      </c>
      <c r="BB187" s="293">
        <v>56339767000</v>
      </c>
      <c r="BC187" s="293">
        <v>64003277000</v>
      </c>
      <c r="BD187" s="293">
        <v>65520311000</v>
      </c>
      <c r="BE187" s="293">
        <v>62143611000</v>
      </c>
      <c r="BF187" s="293">
        <v>60057298000</v>
      </c>
      <c r="BG187" s="293">
        <v>62261536000</v>
      </c>
      <c r="BH187" s="293">
        <v>65481878000</v>
      </c>
    </row>
    <row r="188" spans="1:60" ht="15" hidden="1">
      <c r="A188" s="294" t="s">
        <v>432</v>
      </c>
      <c r="B188" s="294" t="s">
        <v>433</v>
      </c>
      <c r="C188" s="294" t="s">
        <v>1197</v>
      </c>
      <c r="D188" s="294" t="s">
        <v>1198</v>
      </c>
      <c r="E188" s="294"/>
      <c r="F188" s="294"/>
      <c r="G188" s="294"/>
      <c r="H188" s="294"/>
      <c r="I188" s="294"/>
      <c r="J188" s="294"/>
      <c r="K188" s="294"/>
      <c r="L188" s="294"/>
      <c r="M188" s="294"/>
      <c r="N188" s="294"/>
      <c r="O188" s="293">
        <v>228889000</v>
      </c>
      <c r="P188" s="293">
        <v>288645000</v>
      </c>
      <c r="Q188" s="293">
        <v>406418000</v>
      </c>
      <c r="R188" s="293">
        <v>538468000</v>
      </c>
      <c r="S188" s="293">
        <v>675860000</v>
      </c>
      <c r="T188" s="293">
        <v>932256000</v>
      </c>
      <c r="U188" s="293">
        <v>1345441000</v>
      </c>
      <c r="V188" s="293">
        <v>1684308000</v>
      </c>
      <c r="W188" s="293">
        <v>2312657000</v>
      </c>
      <c r="X188" s="293">
        <v>2604254000</v>
      </c>
      <c r="Y188" s="293">
        <v>2974727000</v>
      </c>
      <c r="Z188" s="293">
        <v>3366137000</v>
      </c>
      <c r="AA188" s="293">
        <v>3923156000</v>
      </c>
      <c r="AB188" s="293">
        <v>4388876000</v>
      </c>
      <c r="AC188" s="293">
        <v>4364608000</v>
      </c>
      <c r="AD188" s="293">
        <v>4758649000</v>
      </c>
      <c r="AE188" s="293">
        <v>4859019000</v>
      </c>
      <c r="AF188" s="293">
        <v>5630292000</v>
      </c>
      <c r="AG188" s="293">
        <v>6066337000</v>
      </c>
      <c r="AH188" s="293">
        <v>6318049000</v>
      </c>
      <c r="AI188" s="293">
        <v>6678517000</v>
      </c>
      <c r="AJ188" s="293">
        <v>6840937000</v>
      </c>
      <c r="AK188" s="293">
        <v>6486042000</v>
      </c>
      <c r="AL188" s="293">
        <v>6957896000</v>
      </c>
      <c r="AM188" s="293">
        <v>7128845000</v>
      </c>
      <c r="AN188" s="293">
        <v>6284258000</v>
      </c>
      <c r="AO188" s="293">
        <v>6069861000</v>
      </c>
      <c r="AP188" s="293">
        <v>6023868000</v>
      </c>
      <c r="AQ188" s="293">
        <v>6407341000</v>
      </c>
      <c r="AR188" s="293">
        <v>6874885000</v>
      </c>
      <c r="AS188" s="293">
        <v>6608484000</v>
      </c>
      <c r="AT188" s="293">
        <v>7809027000</v>
      </c>
      <c r="AU188" s="293">
        <v>7957909000</v>
      </c>
      <c r="AV188" s="293">
        <v>8286476000</v>
      </c>
      <c r="AW188" s="293">
        <v>8431382000</v>
      </c>
      <c r="AX188" s="293">
        <v>8693827000</v>
      </c>
      <c r="AY188" s="293">
        <v>9519917000</v>
      </c>
      <c r="AZ188" s="293">
        <v>9369796000</v>
      </c>
      <c r="BA188" s="293">
        <v>44782348000</v>
      </c>
      <c r="BB188" s="293">
        <v>45601303000</v>
      </c>
      <c r="BC188" s="293">
        <v>48882069000</v>
      </c>
      <c r="BD188" s="293">
        <v>57055801000</v>
      </c>
      <c r="BE188" s="293">
        <v>61429104000</v>
      </c>
      <c r="BF188" s="293">
        <v>68348317000</v>
      </c>
      <c r="BG188" s="293">
        <v>78023343000</v>
      </c>
      <c r="BH188" s="293">
        <v>87724209000</v>
      </c>
    </row>
    <row r="189" spans="1:60" ht="15" hidden="1">
      <c r="A189" s="294" t="s">
        <v>434</v>
      </c>
      <c r="B189" s="294" t="s">
        <v>435</v>
      </c>
      <c r="C189" s="294" t="s">
        <v>1197</v>
      </c>
      <c r="D189" s="294" t="s">
        <v>1198</v>
      </c>
      <c r="E189" s="294"/>
      <c r="F189" s="294"/>
      <c r="G189" s="294"/>
      <c r="H189" s="294"/>
      <c r="I189" s="294"/>
      <c r="J189" s="294"/>
      <c r="K189" s="294"/>
      <c r="L189" s="294"/>
      <c r="M189" s="294"/>
      <c r="N189" s="294"/>
      <c r="O189" s="293">
        <v>3299810000</v>
      </c>
      <c r="P189" s="293">
        <v>3409739000</v>
      </c>
      <c r="Q189" s="293">
        <v>3585308000</v>
      </c>
      <c r="R189" s="293">
        <v>4023443000</v>
      </c>
      <c r="S189" s="293">
        <v>5380537000</v>
      </c>
      <c r="T189" s="293">
        <v>6263822000</v>
      </c>
      <c r="U189" s="293">
        <v>7725085000</v>
      </c>
      <c r="V189" s="293">
        <v>9323180000</v>
      </c>
      <c r="W189" s="293">
        <v>9864919000</v>
      </c>
      <c r="X189" s="293">
        <v>9416573000</v>
      </c>
      <c r="Y189" s="293">
        <v>9534079000</v>
      </c>
      <c r="Z189" s="293">
        <v>8742796000</v>
      </c>
      <c r="AA189" s="293">
        <v>10871147000</v>
      </c>
      <c r="AB189" s="293">
        <v>11510205000</v>
      </c>
      <c r="AC189" s="293">
        <v>12325640000</v>
      </c>
      <c r="AD189" s="293">
        <v>13049985000</v>
      </c>
      <c r="AE189" s="293">
        <v>15046005000</v>
      </c>
      <c r="AF189" s="293">
        <v>17636120000</v>
      </c>
      <c r="AG189" s="293">
        <v>18380471000</v>
      </c>
      <c r="AH189" s="293">
        <v>18770834000</v>
      </c>
      <c r="AI189" s="293">
        <v>20297682000</v>
      </c>
      <c r="AJ189" s="293">
        <v>20804190000</v>
      </c>
      <c r="AK189" s="293">
        <v>20421071000</v>
      </c>
      <c r="AL189" s="293">
        <v>23650217000</v>
      </c>
      <c r="AM189" s="293">
        <v>26596517000</v>
      </c>
      <c r="AN189" s="293">
        <v>30911666000</v>
      </c>
      <c r="AO189" s="293">
        <v>29032994000</v>
      </c>
      <c r="AP189" s="293">
        <v>29724009000</v>
      </c>
      <c r="AQ189" s="293">
        <v>30581704000</v>
      </c>
      <c r="AR189" s="293">
        <v>29361511000</v>
      </c>
      <c r="AS189" s="293">
        <v>28834465000</v>
      </c>
      <c r="AT189" s="293">
        <v>27722609000</v>
      </c>
      <c r="AU189" s="293">
        <v>28425471000</v>
      </c>
      <c r="AV189" s="293">
        <v>30166301000</v>
      </c>
      <c r="AW189" s="293">
        <v>31742551000</v>
      </c>
      <c r="AX189" s="293">
        <v>29513700000</v>
      </c>
      <c r="AY189" s="293">
        <v>29295980000</v>
      </c>
      <c r="AZ189" s="293">
        <v>32239017000</v>
      </c>
      <c r="BA189" s="293">
        <v>34719590000</v>
      </c>
      <c r="BB189" s="293">
        <v>37389856000</v>
      </c>
      <c r="BC189" s="293">
        <v>42153894000</v>
      </c>
      <c r="BD189" s="293">
        <v>45012108000</v>
      </c>
      <c r="BE189" s="293">
        <v>54149551000</v>
      </c>
      <c r="BF189" s="293">
        <v>56802792000</v>
      </c>
      <c r="BG189" s="293">
        <v>61269605000</v>
      </c>
      <c r="BH189" s="293">
        <v>65938010000</v>
      </c>
    </row>
    <row r="190" spans="1:60" ht="15" hidden="1">
      <c r="A190" s="294" t="s">
        <v>436</v>
      </c>
      <c r="B190" s="294" t="s">
        <v>437</v>
      </c>
      <c r="C190" s="294" t="s">
        <v>1197</v>
      </c>
      <c r="D190" s="294" t="s">
        <v>1198</v>
      </c>
      <c r="E190" s="294"/>
      <c r="F190" s="294"/>
      <c r="G190" s="294"/>
      <c r="H190" s="294"/>
      <c r="I190" s="294"/>
      <c r="J190" s="294"/>
      <c r="K190" s="294"/>
      <c r="L190" s="294"/>
      <c r="M190" s="294"/>
      <c r="N190" s="294"/>
      <c r="O190" s="293">
        <v>2196026000</v>
      </c>
      <c r="P190" s="293">
        <v>2419454000</v>
      </c>
      <c r="Q190" s="293">
        <v>2671172000</v>
      </c>
      <c r="R190" s="293">
        <v>2761258000</v>
      </c>
      <c r="S190" s="293">
        <v>3305259000</v>
      </c>
      <c r="T190" s="293">
        <v>4170677000</v>
      </c>
      <c r="U190" s="293">
        <v>6039467000</v>
      </c>
      <c r="V190" s="293">
        <v>8183425000</v>
      </c>
      <c r="W190" s="293">
        <v>10772163000</v>
      </c>
      <c r="X190" s="293">
        <v>13281602000</v>
      </c>
      <c r="Y190" s="293">
        <v>17417200000</v>
      </c>
      <c r="Z190" s="293">
        <v>20785923000</v>
      </c>
      <c r="AA190" s="293">
        <v>24412641000</v>
      </c>
      <c r="AB190" s="293">
        <v>24211101000</v>
      </c>
      <c r="AC190" s="293">
        <v>24356705000</v>
      </c>
      <c r="AD190" s="293">
        <v>26637311000</v>
      </c>
      <c r="AE190" s="293">
        <v>28204156000</v>
      </c>
      <c r="AF190" s="293">
        <v>29784757000</v>
      </c>
      <c r="AG190" s="293">
        <v>28932156000</v>
      </c>
      <c r="AH190" s="293">
        <v>28652836000</v>
      </c>
      <c r="AI190" s="293">
        <v>30579847000</v>
      </c>
      <c r="AJ190" s="293">
        <v>32493341000</v>
      </c>
      <c r="AK190" s="293">
        <v>33219034000</v>
      </c>
      <c r="AL190" s="293">
        <v>36142370000</v>
      </c>
      <c r="AM190" s="293">
        <v>40256580000</v>
      </c>
      <c r="AN190" s="293">
        <v>39378713000</v>
      </c>
      <c r="AO190" s="293">
        <v>44001188000</v>
      </c>
      <c r="AP190" s="293">
        <v>50705832000</v>
      </c>
      <c r="AQ190" s="293">
        <v>53608204000</v>
      </c>
      <c r="AR190" s="293">
        <v>58480716000</v>
      </c>
      <c r="AS190" s="293">
        <v>58455894000</v>
      </c>
      <c r="AT190" s="293">
        <v>58399716000</v>
      </c>
      <c r="AU190" s="293">
        <v>60064412000</v>
      </c>
      <c r="AV190" s="293">
        <v>62762528000</v>
      </c>
      <c r="AW190" s="293">
        <v>61148530000</v>
      </c>
      <c r="AX190" s="293">
        <v>58692717000</v>
      </c>
      <c r="AY190" s="293">
        <v>57492605000</v>
      </c>
      <c r="AZ190" s="293">
        <v>59115339000</v>
      </c>
      <c r="BA190" s="293">
        <v>58204778000</v>
      </c>
      <c r="BB190" s="293">
        <v>55984122000</v>
      </c>
      <c r="BC190" s="293">
        <v>65302509000</v>
      </c>
      <c r="BD190" s="293">
        <v>66063285000</v>
      </c>
      <c r="BE190" s="293">
        <v>69371698000</v>
      </c>
      <c r="BF190" s="293">
        <v>66202034000</v>
      </c>
      <c r="BG190" s="293">
        <v>77103536000</v>
      </c>
      <c r="BH190" s="293">
        <v>77725096000</v>
      </c>
    </row>
    <row r="191" spans="1:60" ht="15" hidden="1">
      <c r="A191" s="294" t="s">
        <v>438</v>
      </c>
      <c r="B191" s="294" t="s">
        <v>439</v>
      </c>
      <c r="C191" s="294" t="s">
        <v>1197</v>
      </c>
      <c r="D191" s="294" t="s">
        <v>1198</v>
      </c>
      <c r="E191" s="294"/>
      <c r="F191" s="294"/>
      <c r="G191" s="294"/>
      <c r="H191" s="294"/>
      <c r="I191" s="294"/>
      <c r="J191" s="294"/>
      <c r="K191" s="294"/>
      <c r="L191" s="294"/>
      <c r="M191" s="294"/>
      <c r="N191" s="294"/>
      <c r="O191" s="293"/>
      <c r="P191" s="293"/>
      <c r="Q191" s="293"/>
      <c r="R191" s="293"/>
      <c r="S191" s="293"/>
      <c r="T191" s="293"/>
      <c r="U191" s="293"/>
      <c r="V191" s="293"/>
      <c r="W191" s="293"/>
      <c r="X191" s="293"/>
      <c r="Y191" s="293"/>
      <c r="Z191" s="293"/>
      <c r="AA191" s="293"/>
      <c r="AB191" s="293"/>
      <c r="AC191" s="293"/>
      <c r="AD191" s="293"/>
      <c r="AE191" s="293"/>
      <c r="AF191" s="293"/>
      <c r="AG191" s="293"/>
      <c r="AH191" s="293"/>
      <c r="AI191" s="293"/>
      <c r="AJ191" s="293"/>
      <c r="AK191" s="293"/>
      <c r="AL191" s="293"/>
      <c r="AM191" s="293"/>
      <c r="AN191" s="293"/>
      <c r="AO191" s="293"/>
      <c r="AP191" s="293"/>
      <c r="AQ191" s="293"/>
      <c r="AR191" s="293"/>
      <c r="AS191" s="293"/>
      <c r="AT191" s="293"/>
      <c r="AU191" s="293"/>
      <c r="AV191" s="293"/>
      <c r="AW191" s="293"/>
      <c r="AX191" s="293"/>
      <c r="AY191" s="293"/>
      <c r="AZ191" s="293"/>
      <c r="BA191" s="293"/>
      <c r="BB191" s="293"/>
      <c r="BC191" s="293"/>
      <c r="BD191" s="293"/>
      <c r="BE191" s="293"/>
      <c r="BF191" s="293"/>
      <c r="BG191" s="293"/>
      <c r="BH191" s="293"/>
    </row>
    <row r="192" spans="1:60" ht="15" hidden="1">
      <c r="A192" s="294" t="s">
        <v>440</v>
      </c>
      <c r="B192" s="294" t="s">
        <v>441</v>
      </c>
      <c r="C192" s="294" t="s">
        <v>1197</v>
      </c>
      <c r="D192" s="294" t="s">
        <v>1198</v>
      </c>
      <c r="E192" s="294"/>
      <c r="F192" s="294"/>
      <c r="G192" s="294"/>
      <c r="H192" s="294"/>
      <c r="I192" s="294"/>
      <c r="J192" s="294"/>
      <c r="K192" s="294"/>
      <c r="L192" s="294"/>
      <c r="M192" s="294"/>
      <c r="N192" s="294"/>
      <c r="O192" s="293">
        <v>208775000</v>
      </c>
      <c r="P192" s="293">
        <v>407177000</v>
      </c>
      <c r="Q192" s="293">
        <v>495019000</v>
      </c>
      <c r="R192" s="293">
        <v>525580000</v>
      </c>
      <c r="S192" s="293">
        <v>505320000</v>
      </c>
      <c r="T192" s="293">
        <v>506037000</v>
      </c>
      <c r="U192" s="293">
        <v>520751000</v>
      </c>
      <c r="V192" s="293">
        <v>675812000</v>
      </c>
      <c r="W192" s="293">
        <v>583281000</v>
      </c>
      <c r="X192" s="293">
        <v>608637000</v>
      </c>
      <c r="Y192" s="293">
        <v>719003000</v>
      </c>
      <c r="Z192" s="293">
        <v>1184523000</v>
      </c>
      <c r="AA192" s="293">
        <v>1627596000</v>
      </c>
      <c r="AB192" s="293">
        <v>1867660000</v>
      </c>
      <c r="AC192" s="293">
        <v>2029275000</v>
      </c>
      <c r="AD192" s="293">
        <v>2112192000</v>
      </c>
      <c r="AE192" s="293">
        <v>1984118000</v>
      </c>
      <c r="AF192" s="293">
        <v>2275813000</v>
      </c>
      <c r="AG192" s="293">
        <v>2249839000</v>
      </c>
      <c r="AH192" s="293">
        <v>2316229000</v>
      </c>
      <c r="AI192" s="293">
        <v>2593897000</v>
      </c>
      <c r="AJ192" s="293">
        <v>2774126000</v>
      </c>
      <c r="AK192" s="293">
        <v>3788946000</v>
      </c>
      <c r="AL192" s="293">
        <v>3268514000</v>
      </c>
      <c r="AM192" s="293">
        <v>2792347000</v>
      </c>
      <c r="AN192" s="293">
        <v>2505575000</v>
      </c>
      <c r="AO192" s="293">
        <v>2507364000</v>
      </c>
      <c r="AP192" s="293">
        <v>2589513000</v>
      </c>
      <c r="AQ192" s="293">
        <v>2712135000</v>
      </c>
      <c r="AR192" s="293">
        <v>2657225000</v>
      </c>
      <c r="AS192" s="293">
        <v>2325079000</v>
      </c>
      <c r="AT192" s="293">
        <v>2047406000</v>
      </c>
      <c r="AU192" s="293">
        <v>1856715000</v>
      </c>
      <c r="AV192" s="293">
        <v>1863348000</v>
      </c>
      <c r="AW192" s="293">
        <v>1769748000</v>
      </c>
      <c r="AX192" s="293">
        <v>1870907000</v>
      </c>
      <c r="AY192" s="293">
        <v>1754573000</v>
      </c>
      <c r="AZ192" s="293">
        <v>1530878000</v>
      </c>
      <c r="BA192" s="293">
        <v>1436379000</v>
      </c>
      <c r="BB192" s="293">
        <v>1768986000</v>
      </c>
      <c r="BC192" s="293">
        <v>5987008000</v>
      </c>
      <c r="BD192" s="293">
        <v>12584092000</v>
      </c>
      <c r="BE192" s="293">
        <v>14922492000</v>
      </c>
      <c r="BF192" s="293">
        <v>21609684000</v>
      </c>
      <c r="BG192" s="293">
        <v>20428665000</v>
      </c>
      <c r="BH192" s="293">
        <v>20030961000</v>
      </c>
    </row>
    <row r="193" spans="1:60" ht="15" hidden="1">
      <c r="A193" s="294" t="s">
        <v>442</v>
      </c>
      <c r="B193" s="294" t="s">
        <v>443</v>
      </c>
      <c r="C193" s="294" t="s">
        <v>1197</v>
      </c>
      <c r="D193" s="294" t="s">
        <v>1198</v>
      </c>
      <c r="E193" s="294"/>
      <c r="F193" s="294"/>
      <c r="G193" s="294"/>
      <c r="H193" s="294"/>
      <c r="I193" s="294"/>
      <c r="J193" s="294"/>
      <c r="K193" s="294"/>
      <c r="L193" s="294"/>
      <c r="M193" s="294"/>
      <c r="N193" s="294"/>
      <c r="O193" s="293"/>
      <c r="P193" s="293"/>
      <c r="Q193" s="293"/>
      <c r="R193" s="293"/>
      <c r="S193" s="293"/>
      <c r="T193" s="293"/>
      <c r="U193" s="293"/>
      <c r="V193" s="293"/>
      <c r="W193" s="293"/>
      <c r="X193" s="293"/>
      <c r="Y193" s="293"/>
      <c r="Z193" s="293"/>
      <c r="AA193" s="293"/>
      <c r="AB193" s="293"/>
      <c r="AC193" s="293"/>
      <c r="AD193" s="293"/>
      <c r="AE193" s="293"/>
      <c r="AF193" s="293"/>
      <c r="AG193" s="293"/>
      <c r="AH193" s="293"/>
      <c r="AI193" s="293"/>
      <c r="AJ193" s="293"/>
      <c r="AK193" s="293"/>
      <c r="AL193" s="293"/>
      <c r="AM193" s="293"/>
      <c r="AN193" s="293"/>
      <c r="AO193" s="293"/>
      <c r="AP193" s="293"/>
      <c r="AQ193" s="293"/>
      <c r="AR193" s="293"/>
      <c r="AS193" s="293"/>
      <c r="AT193" s="293"/>
      <c r="AU193" s="293"/>
      <c r="AV193" s="293"/>
      <c r="AW193" s="293"/>
      <c r="AX193" s="293"/>
      <c r="AY193" s="293"/>
      <c r="AZ193" s="293"/>
      <c r="BA193" s="293"/>
      <c r="BB193" s="293"/>
      <c r="BC193" s="293"/>
      <c r="BD193" s="293"/>
      <c r="BE193" s="293"/>
      <c r="BF193" s="293"/>
      <c r="BG193" s="293"/>
      <c r="BH193" s="293"/>
    </row>
    <row r="194" spans="1:60" ht="15" hidden="1">
      <c r="A194" s="294" t="s">
        <v>444</v>
      </c>
      <c r="B194" s="294" t="s">
        <v>445</v>
      </c>
      <c r="C194" s="294" t="s">
        <v>1197</v>
      </c>
      <c r="D194" s="294" t="s">
        <v>1198</v>
      </c>
      <c r="E194" s="294"/>
      <c r="F194" s="294"/>
      <c r="G194" s="294"/>
      <c r="H194" s="294"/>
      <c r="I194" s="294"/>
      <c r="J194" s="294"/>
      <c r="K194" s="294"/>
      <c r="L194" s="294"/>
      <c r="M194" s="294"/>
      <c r="N194" s="294"/>
      <c r="O194" s="293"/>
      <c r="P194" s="293"/>
      <c r="Q194" s="293"/>
      <c r="R194" s="293"/>
      <c r="S194" s="293"/>
      <c r="T194" s="293"/>
      <c r="U194" s="293"/>
      <c r="V194" s="293"/>
      <c r="W194" s="293"/>
      <c r="X194" s="293"/>
      <c r="Y194" s="293"/>
      <c r="Z194" s="293"/>
      <c r="AA194" s="293"/>
      <c r="AB194" s="293"/>
      <c r="AC194" s="293"/>
      <c r="AD194" s="293"/>
      <c r="AE194" s="293"/>
      <c r="AF194" s="293"/>
      <c r="AG194" s="293"/>
      <c r="AH194" s="293"/>
      <c r="AI194" s="293"/>
      <c r="AJ194" s="293"/>
      <c r="AK194" s="293"/>
      <c r="AL194" s="293"/>
      <c r="AM194" s="293"/>
      <c r="AN194" s="293"/>
      <c r="AO194" s="293"/>
      <c r="AP194" s="293"/>
      <c r="AQ194" s="293"/>
      <c r="AR194" s="293"/>
      <c r="AS194" s="293"/>
      <c r="AT194" s="293"/>
      <c r="AU194" s="293"/>
      <c r="AV194" s="293"/>
      <c r="AW194" s="293"/>
      <c r="AX194" s="293"/>
      <c r="AY194" s="293"/>
      <c r="AZ194" s="293"/>
      <c r="BA194" s="293"/>
      <c r="BB194" s="293"/>
      <c r="BC194" s="293"/>
      <c r="BD194" s="293"/>
      <c r="BE194" s="293"/>
      <c r="BF194" s="293"/>
      <c r="BG194" s="293"/>
      <c r="BH194" s="293"/>
    </row>
    <row r="195" spans="1:60" ht="15" hidden="1">
      <c r="A195" s="294" t="s">
        <v>446</v>
      </c>
      <c r="B195" s="294" t="s">
        <v>447</v>
      </c>
      <c r="C195" s="294" t="s">
        <v>1197</v>
      </c>
      <c r="D195" s="294" t="s">
        <v>1198</v>
      </c>
      <c r="E195" s="294"/>
      <c r="F195" s="294"/>
      <c r="G195" s="294"/>
      <c r="H195" s="294"/>
      <c r="I195" s="294"/>
      <c r="J195" s="294"/>
      <c r="K195" s="294"/>
      <c r="L195" s="294"/>
      <c r="M195" s="294"/>
      <c r="N195" s="294"/>
      <c r="O195" s="293"/>
      <c r="P195" s="293"/>
      <c r="Q195" s="293"/>
      <c r="R195" s="293"/>
      <c r="S195" s="293"/>
      <c r="T195" s="293"/>
      <c r="U195" s="293"/>
      <c r="V195" s="293"/>
      <c r="W195" s="293"/>
      <c r="X195" s="293"/>
      <c r="Y195" s="293"/>
      <c r="Z195" s="293"/>
      <c r="AA195" s="293"/>
      <c r="AB195" s="293"/>
      <c r="AC195" s="293"/>
      <c r="AD195" s="293"/>
      <c r="AE195" s="293"/>
      <c r="AF195" s="293"/>
      <c r="AG195" s="293"/>
      <c r="AH195" s="293"/>
      <c r="AI195" s="293"/>
      <c r="AJ195" s="293"/>
      <c r="AK195" s="293"/>
      <c r="AL195" s="293"/>
      <c r="AM195" s="293"/>
      <c r="AN195" s="293"/>
      <c r="AO195" s="293"/>
      <c r="AP195" s="293"/>
      <c r="AQ195" s="293"/>
      <c r="AR195" s="293"/>
      <c r="AS195" s="293"/>
      <c r="AT195" s="293"/>
      <c r="AU195" s="293"/>
      <c r="AV195" s="293"/>
      <c r="AW195" s="293"/>
      <c r="AX195" s="293"/>
      <c r="AY195" s="293"/>
      <c r="AZ195" s="293"/>
      <c r="BA195" s="293"/>
      <c r="BB195" s="293"/>
      <c r="BC195" s="293"/>
      <c r="BD195" s="293"/>
      <c r="BE195" s="293"/>
      <c r="BF195" s="293"/>
      <c r="BG195" s="293"/>
      <c r="BH195" s="293"/>
    </row>
    <row r="196" spans="1:60" ht="15" hidden="1">
      <c r="A196" s="294" t="s">
        <v>448</v>
      </c>
      <c r="B196" s="294" t="s">
        <v>449</v>
      </c>
      <c r="C196" s="294" t="s">
        <v>1197</v>
      </c>
      <c r="D196" s="294" t="s">
        <v>1198</v>
      </c>
      <c r="E196" s="294"/>
      <c r="F196" s="294"/>
      <c r="G196" s="294"/>
      <c r="H196" s="294"/>
      <c r="I196" s="294"/>
      <c r="J196" s="294"/>
      <c r="K196" s="294"/>
      <c r="L196" s="294"/>
      <c r="M196" s="294"/>
      <c r="N196" s="294"/>
      <c r="O196" s="293"/>
      <c r="P196" s="293"/>
      <c r="Q196" s="293"/>
      <c r="R196" s="293"/>
      <c r="S196" s="293"/>
      <c r="T196" s="293"/>
      <c r="U196" s="293"/>
      <c r="V196" s="293"/>
      <c r="W196" s="293"/>
      <c r="X196" s="293"/>
      <c r="Y196" s="293"/>
      <c r="Z196" s="293"/>
      <c r="AA196" s="293"/>
      <c r="AB196" s="293"/>
      <c r="AC196" s="293"/>
      <c r="AD196" s="293"/>
      <c r="AE196" s="293"/>
      <c r="AF196" s="293"/>
      <c r="AG196" s="293"/>
      <c r="AH196" s="293"/>
      <c r="AI196" s="293"/>
      <c r="AJ196" s="293"/>
      <c r="AK196" s="293"/>
      <c r="AL196" s="293"/>
      <c r="AM196" s="293"/>
      <c r="AN196" s="293"/>
      <c r="AO196" s="293"/>
      <c r="AP196" s="293"/>
      <c r="AQ196" s="293"/>
      <c r="AR196" s="293"/>
      <c r="AS196" s="293"/>
      <c r="AT196" s="293"/>
      <c r="AU196" s="293"/>
      <c r="AV196" s="293"/>
      <c r="AW196" s="293"/>
      <c r="AX196" s="293"/>
      <c r="AY196" s="293"/>
      <c r="AZ196" s="293"/>
      <c r="BA196" s="293"/>
      <c r="BB196" s="293"/>
      <c r="BC196" s="293"/>
      <c r="BD196" s="293"/>
      <c r="BE196" s="293"/>
      <c r="BF196" s="293"/>
      <c r="BG196" s="293"/>
      <c r="BH196" s="293"/>
    </row>
    <row r="197" spans="1:60" ht="15" hidden="1">
      <c r="A197" s="294" t="s">
        <v>450</v>
      </c>
      <c r="B197" s="294" t="s">
        <v>451</v>
      </c>
      <c r="C197" s="294" t="s">
        <v>1197</v>
      </c>
      <c r="D197" s="294" t="s">
        <v>1198</v>
      </c>
      <c r="E197" s="294"/>
      <c r="F197" s="294"/>
      <c r="G197" s="294"/>
      <c r="H197" s="294"/>
      <c r="I197" s="294"/>
      <c r="J197" s="294"/>
      <c r="K197" s="294"/>
      <c r="L197" s="294"/>
      <c r="M197" s="294"/>
      <c r="N197" s="294"/>
      <c r="O197" s="293"/>
      <c r="P197" s="293"/>
      <c r="Q197" s="293"/>
      <c r="R197" s="293"/>
      <c r="S197" s="293"/>
      <c r="T197" s="293"/>
      <c r="U197" s="293"/>
      <c r="V197" s="293"/>
      <c r="W197" s="293"/>
      <c r="X197" s="293"/>
      <c r="Y197" s="293"/>
      <c r="Z197" s="293"/>
      <c r="AA197" s="293"/>
      <c r="AB197" s="293"/>
      <c r="AC197" s="293"/>
      <c r="AD197" s="293"/>
      <c r="AE197" s="293"/>
      <c r="AF197" s="293"/>
      <c r="AG197" s="293"/>
      <c r="AH197" s="293"/>
      <c r="AI197" s="293"/>
      <c r="AJ197" s="293"/>
      <c r="AK197" s="293"/>
      <c r="AL197" s="293"/>
      <c r="AM197" s="293"/>
      <c r="AN197" s="293"/>
      <c r="AO197" s="293"/>
      <c r="AP197" s="293"/>
      <c r="AQ197" s="293"/>
      <c r="AR197" s="293"/>
      <c r="AS197" s="293"/>
      <c r="AT197" s="293"/>
      <c r="AU197" s="293"/>
      <c r="AV197" s="293"/>
      <c r="AW197" s="293"/>
      <c r="AX197" s="293"/>
      <c r="AY197" s="293"/>
      <c r="AZ197" s="293"/>
      <c r="BA197" s="293"/>
      <c r="BB197" s="293"/>
      <c r="BC197" s="293"/>
      <c r="BD197" s="293"/>
      <c r="BE197" s="293"/>
      <c r="BF197" s="293"/>
      <c r="BG197" s="293"/>
      <c r="BH197" s="293"/>
    </row>
    <row r="198" spans="1:60" ht="15" hidden="1">
      <c r="A198" s="294" t="s">
        <v>452</v>
      </c>
      <c r="B198" s="294" t="s">
        <v>453</v>
      </c>
      <c r="C198" s="294" t="s">
        <v>1197</v>
      </c>
      <c r="D198" s="294" t="s">
        <v>1198</v>
      </c>
      <c r="E198" s="294"/>
      <c r="F198" s="294"/>
      <c r="G198" s="294"/>
      <c r="H198" s="294"/>
      <c r="I198" s="294"/>
      <c r="J198" s="294"/>
      <c r="K198" s="294"/>
      <c r="L198" s="294"/>
      <c r="M198" s="294"/>
      <c r="N198" s="294"/>
      <c r="O198" s="293">
        <v>144132000</v>
      </c>
      <c r="P198" s="293">
        <v>162143000</v>
      </c>
      <c r="Q198" s="293">
        <v>184902000</v>
      </c>
      <c r="R198" s="293">
        <v>208206000</v>
      </c>
      <c r="S198" s="293">
        <v>257138000</v>
      </c>
      <c r="T198" s="293">
        <v>310688000</v>
      </c>
      <c r="U198" s="293">
        <v>375034000</v>
      </c>
      <c r="V198" s="293">
        <v>555084000</v>
      </c>
      <c r="W198" s="293">
        <v>723509000</v>
      </c>
      <c r="X198" s="293">
        <v>912111000</v>
      </c>
      <c r="Y198" s="293">
        <v>1056126000</v>
      </c>
      <c r="Z198" s="293">
        <v>1249022000</v>
      </c>
      <c r="AA198" s="293">
        <v>1396513000</v>
      </c>
      <c r="AB198" s="293">
        <v>1510712000</v>
      </c>
      <c r="AC198" s="293">
        <v>1563671000</v>
      </c>
      <c r="AD198" s="293">
        <v>1907740000</v>
      </c>
      <c r="AE198" s="293">
        <v>2173398000</v>
      </c>
      <c r="AF198" s="293">
        <v>2610091000</v>
      </c>
      <c r="AG198" s="293">
        <v>2433417000</v>
      </c>
      <c r="AH198" s="293">
        <v>2459601000</v>
      </c>
      <c r="AI198" s="293">
        <v>2176253000</v>
      </c>
      <c r="AJ198" s="293">
        <v>2129188000</v>
      </c>
      <c r="AK198" s="293">
        <v>1690939000</v>
      </c>
      <c r="AL198" s="293">
        <v>1649954000</v>
      </c>
      <c r="AM198" s="293">
        <v>2153330000</v>
      </c>
      <c r="AN198" s="293">
        <v>2617586000</v>
      </c>
      <c r="AO198" s="293">
        <v>2604083000</v>
      </c>
      <c r="AP198" s="293">
        <v>2496674000</v>
      </c>
      <c r="AQ198" s="293">
        <v>2826031000</v>
      </c>
      <c r="AR198" s="293">
        <v>3433333000</v>
      </c>
      <c r="AS198" s="293">
        <v>3106035000</v>
      </c>
      <c r="AT198" s="293">
        <v>2867283000</v>
      </c>
      <c r="AU198" s="293">
        <v>3361052000</v>
      </c>
      <c r="AV198" s="293">
        <v>6767432000</v>
      </c>
      <c r="AW198" s="293">
        <v>7343495000</v>
      </c>
      <c r="AX198" s="293">
        <v>8278617000</v>
      </c>
      <c r="AY198" s="293">
        <v>9557885000</v>
      </c>
      <c r="AZ198" s="293">
        <v>10704875000</v>
      </c>
      <c r="BA198" s="293">
        <v>12511841000</v>
      </c>
      <c r="BB198" s="293">
        <v>13932929000</v>
      </c>
      <c r="BC198" s="293">
        <v>15895107000</v>
      </c>
      <c r="BD198" s="293">
        <v>15573179000</v>
      </c>
      <c r="BE198" s="293">
        <v>16040379000</v>
      </c>
      <c r="BF198" s="293">
        <v>15706300000</v>
      </c>
      <c r="BG198" s="293">
        <v>16492845000</v>
      </c>
      <c r="BH198" s="293">
        <v>16161991000</v>
      </c>
    </row>
    <row r="199" spans="1:60" ht="15" hidden="1">
      <c r="A199" s="294" t="s">
        <v>454</v>
      </c>
      <c r="B199" s="294" t="s">
        <v>455</v>
      </c>
      <c r="C199" s="294" t="s">
        <v>1197</v>
      </c>
      <c r="D199" s="294" t="s">
        <v>1198</v>
      </c>
      <c r="E199" s="294"/>
      <c r="F199" s="294"/>
      <c r="G199" s="294"/>
      <c r="H199" s="294"/>
      <c r="I199" s="294"/>
      <c r="J199" s="294"/>
      <c r="K199" s="294"/>
      <c r="L199" s="294"/>
      <c r="M199" s="294"/>
      <c r="N199" s="294"/>
      <c r="O199" s="293"/>
      <c r="P199" s="293"/>
      <c r="Q199" s="293"/>
      <c r="R199" s="293"/>
      <c r="S199" s="293"/>
      <c r="T199" s="293"/>
      <c r="U199" s="293"/>
      <c r="V199" s="293"/>
      <c r="W199" s="293"/>
      <c r="X199" s="293"/>
      <c r="Y199" s="293"/>
      <c r="Z199" s="293"/>
      <c r="AA199" s="293"/>
      <c r="AB199" s="293"/>
      <c r="AC199" s="293"/>
      <c r="AD199" s="293"/>
      <c r="AE199" s="293"/>
      <c r="AF199" s="293"/>
      <c r="AG199" s="293"/>
      <c r="AH199" s="293"/>
      <c r="AI199" s="293"/>
      <c r="AJ199" s="293"/>
      <c r="AK199" s="293"/>
      <c r="AL199" s="293"/>
      <c r="AM199" s="293"/>
      <c r="AN199" s="293"/>
      <c r="AO199" s="293"/>
      <c r="AP199" s="293"/>
      <c r="AQ199" s="293"/>
      <c r="AR199" s="293"/>
      <c r="AS199" s="293"/>
      <c r="AT199" s="293"/>
      <c r="AU199" s="293"/>
      <c r="AV199" s="293"/>
      <c r="AW199" s="293"/>
      <c r="AX199" s="293"/>
      <c r="AY199" s="293"/>
      <c r="AZ199" s="293"/>
      <c r="BA199" s="293"/>
      <c r="BB199" s="293"/>
      <c r="BC199" s="293"/>
      <c r="BD199" s="293"/>
      <c r="BE199" s="293"/>
      <c r="BF199" s="293"/>
      <c r="BG199" s="293"/>
      <c r="BH199" s="293"/>
    </row>
    <row r="200" spans="1:60" ht="15" hidden="1">
      <c r="A200" s="294" t="s">
        <v>456</v>
      </c>
      <c r="B200" s="294" t="s">
        <v>457</v>
      </c>
      <c r="C200" s="294" t="s">
        <v>1197</v>
      </c>
      <c r="D200" s="294" t="s">
        <v>1198</v>
      </c>
      <c r="E200" s="294"/>
      <c r="F200" s="294"/>
      <c r="G200" s="294"/>
      <c r="H200" s="294"/>
      <c r="I200" s="294"/>
      <c r="J200" s="294"/>
      <c r="K200" s="294"/>
      <c r="L200" s="294"/>
      <c r="M200" s="294"/>
      <c r="N200" s="294"/>
      <c r="O200" s="293"/>
      <c r="P200" s="293"/>
      <c r="Q200" s="293"/>
      <c r="R200" s="293"/>
      <c r="S200" s="293"/>
      <c r="T200" s="293"/>
      <c r="U200" s="293"/>
      <c r="V200" s="293"/>
      <c r="W200" s="293"/>
      <c r="X200" s="293"/>
      <c r="Y200" s="293"/>
      <c r="Z200" s="293"/>
      <c r="AA200" s="293"/>
      <c r="AB200" s="293"/>
      <c r="AC200" s="293"/>
      <c r="AD200" s="293"/>
      <c r="AE200" s="293"/>
      <c r="AF200" s="293"/>
      <c r="AG200" s="293"/>
      <c r="AH200" s="293"/>
      <c r="AI200" s="293"/>
      <c r="AJ200" s="293"/>
      <c r="AK200" s="293"/>
      <c r="AL200" s="293"/>
      <c r="AM200" s="293"/>
      <c r="AN200" s="293"/>
      <c r="AO200" s="293"/>
      <c r="AP200" s="293"/>
      <c r="AQ200" s="293"/>
      <c r="AR200" s="293"/>
      <c r="AS200" s="293"/>
      <c r="AT200" s="293"/>
      <c r="AU200" s="293"/>
      <c r="AV200" s="293"/>
      <c r="AW200" s="293"/>
      <c r="AX200" s="293"/>
      <c r="AY200" s="293"/>
      <c r="AZ200" s="293"/>
      <c r="BA200" s="293"/>
      <c r="BB200" s="293"/>
      <c r="BC200" s="293"/>
      <c r="BD200" s="293"/>
      <c r="BE200" s="293"/>
      <c r="BF200" s="293"/>
      <c r="BG200" s="293"/>
      <c r="BH200" s="293"/>
    </row>
    <row r="201" spans="1:60" ht="15" hidden="1">
      <c r="A201" s="294" t="s">
        <v>458</v>
      </c>
      <c r="B201" s="294" t="s">
        <v>459</v>
      </c>
      <c r="C201" s="294" t="s">
        <v>1197</v>
      </c>
      <c r="D201" s="294" t="s">
        <v>1198</v>
      </c>
      <c r="E201" s="294"/>
      <c r="F201" s="294"/>
      <c r="G201" s="294"/>
      <c r="H201" s="294"/>
      <c r="I201" s="294"/>
      <c r="J201" s="294"/>
      <c r="K201" s="294"/>
      <c r="L201" s="294"/>
      <c r="M201" s="294"/>
      <c r="N201" s="294"/>
      <c r="O201" s="293"/>
      <c r="P201" s="293"/>
      <c r="Q201" s="293"/>
      <c r="R201" s="293"/>
      <c r="S201" s="293"/>
      <c r="T201" s="293"/>
      <c r="U201" s="293"/>
      <c r="V201" s="293"/>
      <c r="W201" s="293"/>
      <c r="X201" s="293"/>
      <c r="Y201" s="293"/>
      <c r="Z201" s="293"/>
      <c r="AA201" s="293"/>
      <c r="AB201" s="293"/>
      <c r="AC201" s="293"/>
      <c r="AD201" s="293"/>
      <c r="AE201" s="293"/>
      <c r="AF201" s="293"/>
      <c r="AG201" s="293"/>
      <c r="AH201" s="293"/>
      <c r="AI201" s="293"/>
      <c r="AJ201" s="293"/>
      <c r="AK201" s="293"/>
      <c r="AL201" s="293"/>
      <c r="AM201" s="293"/>
      <c r="AN201" s="293"/>
      <c r="AO201" s="293"/>
      <c r="AP201" s="293"/>
      <c r="AQ201" s="293"/>
      <c r="AR201" s="293"/>
      <c r="AS201" s="293"/>
      <c r="AT201" s="293"/>
      <c r="AU201" s="293"/>
      <c r="AV201" s="293"/>
      <c r="AW201" s="293"/>
      <c r="AX201" s="293"/>
      <c r="AY201" s="293"/>
      <c r="AZ201" s="293"/>
      <c r="BA201" s="293"/>
      <c r="BB201" s="293"/>
      <c r="BC201" s="293"/>
      <c r="BD201" s="293"/>
      <c r="BE201" s="293"/>
      <c r="BF201" s="293"/>
      <c r="BG201" s="293"/>
      <c r="BH201" s="293"/>
    </row>
    <row r="202" spans="1:60" ht="15" hidden="1">
      <c r="A202" s="294" t="s">
        <v>460</v>
      </c>
      <c r="B202" s="294" t="s">
        <v>461</v>
      </c>
      <c r="C202" s="294" t="s">
        <v>1197</v>
      </c>
      <c r="D202" s="294" t="s">
        <v>1198</v>
      </c>
      <c r="E202" s="294"/>
      <c r="F202" s="294"/>
      <c r="G202" s="294"/>
      <c r="H202" s="294"/>
      <c r="I202" s="294"/>
      <c r="J202" s="294"/>
      <c r="K202" s="294"/>
      <c r="L202" s="294"/>
      <c r="M202" s="294"/>
      <c r="N202" s="294"/>
      <c r="O202" s="293"/>
      <c r="P202" s="293"/>
      <c r="Q202" s="293"/>
      <c r="R202" s="293"/>
      <c r="S202" s="293"/>
      <c r="T202" s="293"/>
      <c r="U202" s="293"/>
      <c r="V202" s="293"/>
      <c r="W202" s="293"/>
      <c r="X202" s="293"/>
      <c r="Y202" s="293"/>
      <c r="Z202" s="293"/>
      <c r="AA202" s="293"/>
      <c r="AB202" s="293"/>
      <c r="AC202" s="293"/>
      <c r="AD202" s="293"/>
      <c r="AE202" s="293"/>
      <c r="AF202" s="293"/>
      <c r="AG202" s="293"/>
      <c r="AH202" s="293"/>
      <c r="AI202" s="293"/>
      <c r="AJ202" s="293"/>
      <c r="AK202" s="293"/>
      <c r="AL202" s="293"/>
      <c r="AM202" s="293"/>
      <c r="AN202" s="293"/>
      <c r="AO202" s="293"/>
      <c r="AP202" s="293"/>
      <c r="AQ202" s="293"/>
      <c r="AR202" s="293"/>
      <c r="AS202" s="293"/>
      <c r="AT202" s="293"/>
      <c r="AU202" s="293"/>
      <c r="AV202" s="293"/>
      <c r="AW202" s="293"/>
      <c r="AX202" s="293"/>
      <c r="AY202" s="293"/>
      <c r="AZ202" s="293"/>
      <c r="BA202" s="293"/>
      <c r="BB202" s="293"/>
      <c r="BC202" s="293"/>
      <c r="BD202" s="293"/>
      <c r="BE202" s="293"/>
      <c r="BF202" s="293"/>
      <c r="BG202" s="293"/>
      <c r="BH202" s="293"/>
    </row>
    <row r="203" spans="1:60" ht="15" hidden="1">
      <c r="A203" s="294" t="s">
        <v>462</v>
      </c>
      <c r="B203" s="294" t="s">
        <v>463</v>
      </c>
      <c r="C203" s="294" t="s">
        <v>1197</v>
      </c>
      <c r="D203" s="294" t="s">
        <v>1198</v>
      </c>
      <c r="E203" s="294"/>
      <c r="F203" s="294"/>
      <c r="G203" s="294"/>
      <c r="H203" s="294"/>
      <c r="I203" s="294"/>
      <c r="J203" s="294"/>
      <c r="K203" s="294"/>
      <c r="L203" s="294"/>
      <c r="M203" s="294"/>
      <c r="N203" s="294"/>
      <c r="O203" s="293"/>
      <c r="P203" s="293"/>
      <c r="Q203" s="293"/>
      <c r="R203" s="293"/>
      <c r="S203" s="293"/>
      <c r="T203" s="293"/>
      <c r="U203" s="293"/>
      <c r="V203" s="293"/>
      <c r="W203" s="293"/>
      <c r="X203" s="293"/>
      <c r="Y203" s="293"/>
      <c r="Z203" s="293"/>
      <c r="AA203" s="293"/>
      <c r="AB203" s="293"/>
      <c r="AC203" s="293"/>
      <c r="AD203" s="293"/>
      <c r="AE203" s="293"/>
      <c r="AF203" s="293"/>
      <c r="AG203" s="293"/>
      <c r="AH203" s="293"/>
      <c r="AI203" s="293"/>
      <c r="AJ203" s="293"/>
      <c r="AK203" s="293"/>
      <c r="AL203" s="293"/>
      <c r="AM203" s="293"/>
      <c r="AN203" s="293"/>
      <c r="AO203" s="293"/>
      <c r="AP203" s="293"/>
      <c r="AQ203" s="293"/>
      <c r="AR203" s="293"/>
      <c r="AS203" s="293"/>
      <c r="AT203" s="293"/>
      <c r="AU203" s="293"/>
      <c r="AV203" s="293"/>
      <c r="AW203" s="293"/>
      <c r="AX203" s="293"/>
      <c r="AY203" s="293"/>
      <c r="AZ203" s="293"/>
      <c r="BA203" s="293"/>
      <c r="BB203" s="293"/>
      <c r="BC203" s="293"/>
      <c r="BD203" s="293"/>
      <c r="BE203" s="293"/>
      <c r="BF203" s="293"/>
      <c r="BG203" s="293"/>
      <c r="BH203" s="293"/>
    </row>
    <row r="204" spans="1:60" ht="15" hidden="1">
      <c r="A204" s="294" t="s">
        <v>464</v>
      </c>
      <c r="B204" s="294" t="s">
        <v>465</v>
      </c>
      <c r="C204" s="294" t="s">
        <v>1197</v>
      </c>
      <c r="D204" s="294" t="s">
        <v>1198</v>
      </c>
      <c r="E204" s="294"/>
      <c r="F204" s="294"/>
      <c r="G204" s="294"/>
      <c r="H204" s="294"/>
      <c r="I204" s="294"/>
      <c r="J204" s="294"/>
      <c r="K204" s="294"/>
      <c r="L204" s="294"/>
      <c r="M204" s="294"/>
      <c r="N204" s="294"/>
      <c r="O204" s="293"/>
      <c r="P204" s="293"/>
      <c r="Q204" s="293">
        <v>30147000</v>
      </c>
      <c r="R204" s="293">
        <v>108914000</v>
      </c>
      <c r="S204" s="293">
        <v>138780000</v>
      </c>
      <c r="T204" s="293">
        <v>210868000</v>
      </c>
      <c r="U204" s="293">
        <v>524566000</v>
      </c>
      <c r="V204" s="293">
        <v>755809000</v>
      </c>
      <c r="W204" s="293">
        <v>959936000</v>
      </c>
      <c r="X204" s="293">
        <v>3583369000</v>
      </c>
      <c r="Y204" s="293">
        <v>9762280000</v>
      </c>
      <c r="Z204" s="293">
        <v>10446728000</v>
      </c>
      <c r="AA204" s="293">
        <v>10003165000</v>
      </c>
      <c r="AB204" s="293">
        <v>9128470000</v>
      </c>
      <c r="AC204" s="293">
        <v>7757570000</v>
      </c>
      <c r="AD204" s="293">
        <v>7008018000</v>
      </c>
      <c r="AE204" s="293">
        <v>6983318000</v>
      </c>
      <c r="AF204" s="293">
        <v>6579983000</v>
      </c>
      <c r="AG204" s="293">
        <v>2960341000</v>
      </c>
      <c r="AH204" s="293">
        <v>1086836000</v>
      </c>
      <c r="AI204" s="293">
        <v>1139859000</v>
      </c>
      <c r="AJ204" s="293">
        <v>2159379000</v>
      </c>
      <c r="AK204" s="293">
        <v>3272088000</v>
      </c>
      <c r="AL204" s="293">
        <v>4281772000</v>
      </c>
      <c r="AM204" s="293">
        <v>5601781000</v>
      </c>
      <c r="AN204" s="293">
        <v>6832097000</v>
      </c>
      <c r="AO204" s="293">
        <v>8454021000</v>
      </c>
      <c r="AP204" s="293">
        <v>9636706000</v>
      </c>
      <c r="AQ204" s="293">
        <v>10107804000</v>
      </c>
      <c r="AR204" s="293">
        <v>9110876000</v>
      </c>
      <c r="AS204" s="293">
        <v>11259184000</v>
      </c>
      <c r="AT204" s="293">
        <v>12740487000</v>
      </c>
      <c r="AU204" s="293">
        <v>16781889000</v>
      </c>
      <c r="AV204" s="293">
        <v>22739464000</v>
      </c>
      <c r="AW204" s="293">
        <v>29689399000</v>
      </c>
      <c r="AX204" s="293">
        <v>38884066000</v>
      </c>
      <c r="AY204" s="293">
        <v>53980690000</v>
      </c>
      <c r="AZ204" s="293">
        <v>84381085000</v>
      </c>
      <c r="BA204" s="293">
        <v>99447359000</v>
      </c>
      <c r="BB204" s="293">
        <v>113615501000</v>
      </c>
      <c r="BC204" s="293">
        <v>115392635000</v>
      </c>
      <c r="BD204" s="293">
        <v>119601150000</v>
      </c>
      <c r="BE204" s="293">
        <v>120825677000</v>
      </c>
      <c r="BF204" s="293">
        <v>123953952000</v>
      </c>
      <c r="BG204" s="293">
        <v>111824203000</v>
      </c>
      <c r="BH204" s="293">
        <v>95955177000</v>
      </c>
    </row>
    <row r="205" spans="1:60" ht="15" hidden="1">
      <c r="A205" s="294" t="s">
        <v>466</v>
      </c>
      <c r="B205" s="294" t="s">
        <v>467</v>
      </c>
      <c r="C205" s="294" t="s">
        <v>1197</v>
      </c>
      <c r="D205" s="294" t="s">
        <v>1198</v>
      </c>
      <c r="E205" s="294"/>
      <c r="F205" s="294"/>
      <c r="G205" s="294"/>
      <c r="H205" s="294"/>
      <c r="I205" s="294"/>
      <c r="J205" s="294"/>
      <c r="K205" s="294"/>
      <c r="L205" s="294"/>
      <c r="M205" s="294"/>
      <c r="N205" s="294"/>
      <c r="O205" s="293"/>
      <c r="P205" s="293"/>
      <c r="Q205" s="293"/>
      <c r="R205" s="293"/>
      <c r="S205" s="293"/>
      <c r="T205" s="293"/>
      <c r="U205" s="293"/>
      <c r="V205" s="293"/>
      <c r="W205" s="293"/>
      <c r="X205" s="293"/>
      <c r="Y205" s="293"/>
      <c r="Z205" s="293"/>
      <c r="AA205" s="293"/>
      <c r="AB205" s="293"/>
      <c r="AC205" s="293"/>
      <c r="AD205" s="293"/>
      <c r="AE205" s="293"/>
      <c r="AF205" s="293"/>
      <c r="AG205" s="293"/>
      <c r="AH205" s="293"/>
      <c r="AI205" s="293"/>
      <c r="AJ205" s="293"/>
      <c r="AK205" s="293">
        <v>79649873000</v>
      </c>
      <c r="AL205" s="293">
        <v>112440384000</v>
      </c>
      <c r="AM205" s="293">
        <v>122341256000</v>
      </c>
      <c r="AN205" s="293">
        <v>122049340000</v>
      </c>
      <c r="AO205" s="293">
        <v>126999354000</v>
      </c>
      <c r="AP205" s="293">
        <v>128143834000</v>
      </c>
      <c r="AQ205" s="293">
        <v>175719273000</v>
      </c>
      <c r="AR205" s="293">
        <v>180043059000</v>
      </c>
      <c r="AS205" s="293">
        <v>146665111000</v>
      </c>
      <c r="AT205" s="293">
        <v>141151650000</v>
      </c>
      <c r="AU205" s="293">
        <v>138446861000</v>
      </c>
      <c r="AV205" s="293">
        <v>185905049000</v>
      </c>
      <c r="AW205" s="293">
        <v>214206936000</v>
      </c>
      <c r="AX205" s="293">
        <v>249832035000</v>
      </c>
      <c r="AY205" s="293">
        <v>311265307000</v>
      </c>
      <c r="AZ205" s="293">
        <v>416308043000</v>
      </c>
      <c r="BA205" s="293">
        <v>419280877000</v>
      </c>
      <c r="BB205" s="293">
        <v>406431158000</v>
      </c>
      <c r="BC205" s="293">
        <v>417891602000</v>
      </c>
      <c r="BD205" s="293">
        <v>544357733000</v>
      </c>
      <c r="BE205" s="293">
        <v>591835361000</v>
      </c>
      <c r="BF205" s="293">
        <v>668508338000</v>
      </c>
      <c r="BG205" s="293">
        <v>549630538000</v>
      </c>
      <c r="BH205" s="293">
        <v>467719708000</v>
      </c>
    </row>
    <row r="206" spans="1:60" ht="15" hidden="1">
      <c r="A206" s="294" t="s">
        <v>468</v>
      </c>
      <c r="B206" s="294" t="s">
        <v>469</v>
      </c>
      <c r="C206" s="294" t="s">
        <v>1197</v>
      </c>
      <c r="D206" s="294" t="s">
        <v>1198</v>
      </c>
      <c r="E206" s="294"/>
      <c r="F206" s="294"/>
      <c r="G206" s="294"/>
      <c r="H206" s="294"/>
      <c r="I206" s="294"/>
      <c r="J206" s="294"/>
      <c r="K206" s="294"/>
      <c r="L206" s="294"/>
      <c r="M206" s="294"/>
      <c r="N206" s="294"/>
      <c r="O206" s="293">
        <v>4879000</v>
      </c>
      <c r="P206" s="293">
        <v>1998000</v>
      </c>
      <c r="Q206" s="293">
        <v>3384000</v>
      </c>
      <c r="R206" s="293">
        <v>7914000</v>
      </c>
      <c r="S206" s="293">
        <v>12311000</v>
      </c>
      <c r="T206" s="293">
        <v>24074000</v>
      </c>
      <c r="U206" s="293">
        <v>47677000</v>
      </c>
      <c r="V206" s="293">
        <v>87493000</v>
      </c>
      <c r="W206" s="293">
        <v>126804000</v>
      </c>
      <c r="X206" s="293">
        <v>156077000</v>
      </c>
      <c r="Y206" s="293">
        <v>189831000</v>
      </c>
      <c r="Z206" s="293">
        <v>196580000</v>
      </c>
      <c r="AA206" s="293">
        <v>218308000</v>
      </c>
      <c r="AB206" s="293">
        <v>240501000</v>
      </c>
      <c r="AC206" s="293">
        <v>290096000</v>
      </c>
      <c r="AD206" s="293">
        <v>365596000</v>
      </c>
      <c r="AE206" s="293">
        <v>451267000</v>
      </c>
      <c r="AF206" s="293">
        <v>605109000</v>
      </c>
      <c r="AG206" s="293">
        <v>653567000</v>
      </c>
      <c r="AH206" s="293">
        <v>623297000</v>
      </c>
      <c r="AI206" s="293">
        <v>711731000</v>
      </c>
      <c r="AJ206" s="293">
        <v>809898000</v>
      </c>
      <c r="AK206" s="293">
        <v>857064000</v>
      </c>
      <c r="AL206" s="293">
        <v>908962000</v>
      </c>
      <c r="AM206" s="293">
        <v>955148000</v>
      </c>
      <c r="AN206" s="293">
        <v>1032504000</v>
      </c>
      <c r="AO206" s="293">
        <v>1045353000</v>
      </c>
      <c r="AP206" s="293">
        <v>1112852000</v>
      </c>
      <c r="AQ206" s="293">
        <v>1227858000</v>
      </c>
      <c r="AR206" s="293">
        <v>1311799000</v>
      </c>
      <c r="AS206" s="293">
        <v>1289759000</v>
      </c>
      <c r="AT206" s="293">
        <v>1299043000</v>
      </c>
      <c r="AU206" s="293">
        <v>1452035000</v>
      </c>
      <c r="AV206" s="293">
        <v>1555053000</v>
      </c>
      <c r="AW206" s="293">
        <v>1670720000</v>
      </c>
      <c r="AX206" s="293">
        <v>1526467000</v>
      </c>
      <c r="AY206" s="293">
        <v>433569000</v>
      </c>
      <c r="AZ206" s="293">
        <v>619217000</v>
      </c>
      <c r="BA206" s="293">
        <v>688908000</v>
      </c>
      <c r="BB206" s="293">
        <v>861367000</v>
      </c>
      <c r="BC206" s="293">
        <v>906314000</v>
      </c>
      <c r="BD206" s="293">
        <v>1215707000</v>
      </c>
      <c r="BE206" s="293">
        <v>1262534000</v>
      </c>
      <c r="BF206" s="293">
        <v>1693564000</v>
      </c>
      <c r="BG206" s="293">
        <v>2021860000</v>
      </c>
      <c r="BH206" s="293">
        <v>2243629000</v>
      </c>
    </row>
    <row r="207" spans="1:60" ht="15" hidden="1">
      <c r="A207" s="294" t="s">
        <v>470</v>
      </c>
      <c r="B207" s="294" t="s">
        <v>471</v>
      </c>
      <c r="C207" s="294" t="s">
        <v>1197</v>
      </c>
      <c r="D207" s="294" t="s">
        <v>1198</v>
      </c>
      <c r="E207" s="294"/>
      <c r="F207" s="294"/>
      <c r="G207" s="294"/>
      <c r="H207" s="294"/>
      <c r="I207" s="294"/>
      <c r="J207" s="294"/>
      <c r="K207" s="294"/>
      <c r="L207" s="294"/>
      <c r="M207" s="294"/>
      <c r="N207" s="294"/>
      <c r="O207" s="293">
        <v>12271317000</v>
      </c>
      <c r="P207" s="293">
        <v>13653999000</v>
      </c>
      <c r="Q207" s="293">
        <v>14814568000</v>
      </c>
      <c r="R207" s="293">
        <v>16682358000</v>
      </c>
      <c r="S207" s="293">
        <v>19887067000</v>
      </c>
      <c r="T207" s="293">
        <v>22150808000</v>
      </c>
      <c r="U207" s="293">
        <v>24374034000</v>
      </c>
      <c r="V207" s="293">
        <v>26552672000</v>
      </c>
      <c r="W207" s="293">
        <v>29172794000</v>
      </c>
      <c r="X207" s="293">
        <v>31797674000</v>
      </c>
      <c r="Y207" s="293">
        <v>36536108000</v>
      </c>
      <c r="Z207" s="293">
        <v>39829688000</v>
      </c>
      <c r="AA207" s="293">
        <v>46638299000</v>
      </c>
      <c r="AB207" s="293">
        <v>51443714000</v>
      </c>
      <c r="AC207" s="293">
        <v>54087919000</v>
      </c>
      <c r="AD207" s="293">
        <v>63156163000</v>
      </c>
      <c r="AE207" s="293">
        <v>72697895000</v>
      </c>
      <c r="AF207" s="293">
        <v>85814003000</v>
      </c>
      <c r="AG207" s="293">
        <v>93143064000</v>
      </c>
      <c r="AH207" s="293">
        <v>109452590000</v>
      </c>
      <c r="AI207" s="293">
        <v>124082565000</v>
      </c>
      <c r="AJ207" s="293">
        <v>129726991000</v>
      </c>
      <c r="AK207" s="293">
        <v>134579726000</v>
      </c>
      <c r="AL207" s="293">
        <v>139116775000</v>
      </c>
      <c r="AM207" s="293">
        <v>151281026000</v>
      </c>
      <c r="AN207" s="293">
        <v>150838536000</v>
      </c>
      <c r="AO207" s="293">
        <v>149947789000</v>
      </c>
      <c r="AP207" s="293">
        <v>149206496000</v>
      </c>
      <c r="AQ207" s="293">
        <v>158218864000</v>
      </c>
      <c r="AR207" s="293">
        <v>163759586000</v>
      </c>
      <c r="AS207" s="293">
        <v>162298207000</v>
      </c>
      <c r="AT207" s="293">
        <v>158597137000</v>
      </c>
      <c r="AU207" s="293">
        <v>170018722000</v>
      </c>
      <c r="AV207" s="293">
        <v>188521002000</v>
      </c>
      <c r="AW207" s="293">
        <v>195603696000</v>
      </c>
      <c r="AX207" s="293">
        <v>189229143000</v>
      </c>
      <c r="AY207" s="293">
        <v>234364490000</v>
      </c>
      <c r="AZ207" s="293">
        <v>289000872000</v>
      </c>
      <c r="BA207" s="293">
        <v>324035619000</v>
      </c>
      <c r="BB207" s="293">
        <v>366012185000</v>
      </c>
      <c r="BC207" s="293">
        <v>411061077000</v>
      </c>
      <c r="BD207" s="293">
        <v>461390973000</v>
      </c>
      <c r="BE207" s="293">
        <v>527967803000</v>
      </c>
      <c r="BF207" s="293">
        <v>569729485000</v>
      </c>
      <c r="BG207" s="293">
        <v>607224492000</v>
      </c>
      <c r="BH207" s="293">
        <v>637142951000</v>
      </c>
    </row>
    <row r="208" spans="1:60" ht="15" hidden="1">
      <c r="A208" s="294" t="s">
        <v>472</v>
      </c>
      <c r="B208" s="294" t="s">
        <v>473</v>
      </c>
      <c r="C208" s="294" t="s">
        <v>1197</v>
      </c>
      <c r="D208" s="294" t="s">
        <v>1198</v>
      </c>
      <c r="E208" s="294"/>
      <c r="F208" s="294"/>
      <c r="G208" s="294"/>
      <c r="H208" s="294"/>
      <c r="I208" s="294"/>
      <c r="J208" s="294"/>
      <c r="K208" s="294"/>
      <c r="L208" s="294"/>
      <c r="M208" s="294"/>
      <c r="N208" s="294"/>
      <c r="O208" s="293"/>
      <c r="P208" s="293"/>
      <c r="Q208" s="293"/>
      <c r="R208" s="293"/>
      <c r="S208" s="293"/>
      <c r="T208" s="293"/>
      <c r="U208" s="293"/>
      <c r="V208" s="293"/>
      <c r="W208" s="293"/>
      <c r="X208" s="293"/>
      <c r="Y208" s="293"/>
      <c r="Z208" s="293"/>
      <c r="AA208" s="293"/>
      <c r="AB208" s="293"/>
      <c r="AC208" s="293"/>
      <c r="AD208" s="293"/>
      <c r="AE208" s="293"/>
      <c r="AF208" s="293"/>
      <c r="AG208" s="293"/>
      <c r="AH208" s="293"/>
      <c r="AI208" s="293"/>
      <c r="AJ208" s="293"/>
      <c r="AK208" s="293"/>
      <c r="AL208" s="293"/>
      <c r="AM208" s="293"/>
      <c r="AN208" s="293"/>
      <c r="AO208" s="293"/>
      <c r="AP208" s="293"/>
      <c r="AQ208" s="293"/>
      <c r="AR208" s="293"/>
      <c r="AS208" s="293"/>
      <c r="AT208" s="293"/>
      <c r="AU208" s="293"/>
      <c r="AV208" s="293"/>
      <c r="AW208" s="293"/>
      <c r="AX208" s="293"/>
      <c r="AY208" s="293"/>
      <c r="AZ208" s="293"/>
      <c r="BA208" s="293"/>
      <c r="BB208" s="293"/>
      <c r="BC208" s="293"/>
      <c r="BD208" s="293"/>
      <c r="BE208" s="293"/>
      <c r="BF208" s="293"/>
      <c r="BG208" s="293"/>
      <c r="BH208" s="293"/>
    </row>
    <row r="209" spans="1:60" ht="15" hidden="1">
      <c r="A209" s="294" t="s">
        <v>474</v>
      </c>
      <c r="B209" s="294" t="s">
        <v>475</v>
      </c>
      <c r="C209" s="294" t="s">
        <v>1197</v>
      </c>
      <c r="D209" s="294" t="s">
        <v>1198</v>
      </c>
      <c r="E209" s="294"/>
      <c r="F209" s="294"/>
      <c r="G209" s="294"/>
      <c r="H209" s="294"/>
      <c r="I209" s="294"/>
      <c r="J209" s="294"/>
      <c r="K209" s="294"/>
      <c r="L209" s="294"/>
      <c r="M209" s="294"/>
      <c r="N209" s="294"/>
      <c r="O209" s="293">
        <v>385063000</v>
      </c>
      <c r="P209" s="293">
        <v>395964000</v>
      </c>
      <c r="Q209" s="293">
        <v>452075000</v>
      </c>
      <c r="R209" s="293">
        <v>564427000</v>
      </c>
      <c r="S209" s="293">
        <v>1136484000</v>
      </c>
      <c r="T209" s="293">
        <v>1598562000</v>
      </c>
      <c r="U209" s="293">
        <v>2087108000</v>
      </c>
      <c r="V209" s="293">
        <v>2620859000</v>
      </c>
      <c r="W209" s="293">
        <v>3159017000</v>
      </c>
      <c r="X209" s="293">
        <v>4077983000</v>
      </c>
      <c r="Y209" s="293">
        <v>5176870000</v>
      </c>
      <c r="Z209" s="293">
        <v>6193990000</v>
      </c>
      <c r="AA209" s="293">
        <v>7169373000</v>
      </c>
      <c r="AB209" s="293">
        <v>7506205000</v>
      </c>
      <c r="AC209" s="293">
        <v>8480411000</v>
      </c>
      <c r="AD209" s="293">
        <v>8955220000</v>
      </c>
      <c r="AE209" s="293">
        <v>9631221000</v>
      </c>
      <c r="AF209" s="293">
        <v>11248634000</v>
      </c>
      <c r="AG209" s="293">
        <v>11530982000</v>
      </c>
      <c r="AH209" s="293">
        <v>13359369000</v>
      </c>
      <c r="AI209" s="293">
        <v>14798046000</v>
      </c>
      <c r="AJ209" s="293">
        <v>15298883000</v>
      </c>
      <c r="AK209" s="293">
        <v>15558411000</v>
      </c>
      <c r="AL209" s="293">
        <v>15979636000</v>
      </c>
      <c r="AM209" s="293">
        <v>17096154000</v>
      </c>
      <c r="AN209" s="293">
        <v>17816474000</v>
      </c>
      <c r="AO209" s="293">
        <v>16971981000</v>
      </c>
      <c r="AP209" s="293">
        <v>16326143000</v>
      </c>
      <c r="AQ209" s="293">
        <v>16843013000</v>
      </c>
      <c r="AR209" s="293">
        <v>16203845000</v>
      </c>
      <c r="AS209" s="293">
        <v>16076004000</v>
      </c>
      <c r="AT209" s="293">
        <v>15030792000</v>
      </c>
      <c r="AU209" s="293">
        <v>16130971000</v>
      </c>
      <c r="AV209" s="293">
        <v>17297666000</v>
      </c>
      <c r="AW209" s="293">
        <v>18335821000</v>
      </c>
      <c r="AX209" s="293">
        <v>17563364000</v>
      </c>
      <c r="AY209" s="293">
        <v>18453917000</v>
      </c>
      <c r="AZ209" s="293">
        <v>19743364000</v>
      </c>
      <c r="BA209" s="293">
        <v>20291672000</v>
      </c>
      <c r="BB209" s="293">
        <v>21067009000</v>
      </c>
      <c r="BC209" s="293">
        <v>22286278000</v>
      </c>
      <c r="BD209" s="293">
        <v>21148352000</v>
      </c>
      <c r="BE209" s="293">
        <v>21796466000</v>
      </c>
      <c r="BF209" s="293">
        <v>22471503000</v>
      </c>
      <c r="BG209" s="293">
        <v>21762176000</v>
      </c>
      <c r="BH209" s="293">
        <v>21406450000</v>
      </c>
    </row>
    <row r="210" spans="1:60" ht="15" hidden="1">
      <c r="A210" s="294" t="s">
        <v>476</v>
      </c>
      <c r="B210" s="294" t="s">
        <v>477</v>
      </c>
      <c r="C210" s="294" t="s">
        <v>1197</v>
      </c>
      <c r="D210" s="294" t="s">
        <v>1198</v>
      </c>
      <c r="E210" s="294"/>
      <c r="F210" s="294"/>
      <c r="G210" s="294"/>
      <c r="H210" s="294"/>
      <c r="I210" s="294"/>
      <c r="J210" s="294"/>
      <c r="K210" s="294"/>
      <c r="L210" s="294"/>
      <c r="M210" s="294"/>
      <c r="N210" s="294"/>
      <c r="O210" s="293">
        <v>145249000</v>
      </c>
      <c r="P210" s="293">
        <v>152514000</v>
      </c>
      <c r="Q210" s="293">
        <v>161629000</v>
      </c>
      <c r="R210" s="293">
        <v>199392000</v>
      </c>
      <c r="S210" s="293">
        <v>265056000</v>
      </c>
      <c r="T210" s="293">
        <v>349085000</v>
      </c>
      <c r="U210" s="293">
        <v>409700000</v>
      </c>
      <c r="V210" s="293">
        <v>628092000</v>
      </c>
      <c r="W210" s="293">
        <v>894938000</v>
      </c>
      <c r="X210" s="293">
        <v>1122625000</v>
      </c>
      <c r="Y210" s="293">
        <v>1473261000</v>
      </c>
      <c r="Z210" s="293">
        <v>1670739000</v>
      </c>
      <c r="AA210" s="293">
        <v>1859905000</v>
      </c>
      <c r="AB210" s="293">
        <v>2072976000</v>
      </c>
      <c r="AC210" s="293">
        <v>2197167000</v>
      </c>
      <c r="AD210" s="293">
        <v>2559363000</v>
      </c>
      <c r="AE210" s="293">
        <v>3230705000</v>
      </c>
      <c r="AF210" s="293">
        <v>4036579000</v>
      </c>
      <c r="AG210" s="293">
        <v>3893078000</v>
      </c>
      <c r="AH210" s="293">
        <v>3278511000</v>
      </c>
      <c r="AI210" s="293">
        <v>3750335000</v>
      </c>
      <c r="AJ210" s="293">
        <v>3589291000</v>
      </c>
      <c r="AK210" s="293">
        <v>3684278000</v>
      </c>
      <c r="AL210" s="293">
        <v>3843449000</v>
      </c>
      <c r="AM210" s="293">
        <v>3697802000</v>
      </c>
      <c r="AN210" s="293">
        <v>3915938000</v>
      </c>
      <c r="AO210" s="293">
        <v>3786093000</v>
      </c>
      <c r="AP210" s="293">
        <v>3805576000</v>
      </c>
      <c r="AQ210" s="293">
        <v>4096781000</v>
      </c>
      <c r="AR210" s="293">
        <v>4000850000</v>
      </c>
      <c r="AS210" s="293">
        <v>3653475000</v>
      </c>
      <c r="AT210" s="293">
        <v>3700968000</v>
      </c>
      <c r="AU210" s="293">
        <v>4118759000</v>
      </c>
      <c r="AV210" s="293">
        <v>4397900000</v>
      </c>
      <c r="AW210" s="293">
        <v>3940276000</v>
      </c>
      <c r="AX210" s="293">
        <v>3861744000</v>
      </c>
      <c r="AY210" s="293">
        <v>1936524000</v>
      </c>
      <c r="AZ210" s="293">
        <v>2585778000</v>
      </c>
      <c r="BA210" s="293">
        <v>2850926000</v>
      </c>
      <c r="BB210" s="293">
        <v>3720889000</v>
      </c>
      <c r="BC210" s="293">
        <v>3909477000</v>
      </c>
      <c r="BD210" s="293">
        <v>4325490000</v>
      </c>
      <c r="BE210" s="293">
        <v>4905679000</v>
      </c>
      <c r="BF210" s="293">
        <v>5225562000</v>
      </c>
      <c r="BG210" s="293">
        <v>5619669000</v>
      </c>
      <c r="BH210" s="293">
        <v>5893172000</v>
      </c>
    </row>
    <row r="211" spans="1:60" ht="15" hidden="1">
      <c r="A211" s="294" t="s">
        <v>478</v>
      </c>
      <c r="B211" s="294" t="s">
        <v>479</v>
      </c>
      <c r="C211" s="294" t="s">
        <v>1197</v>
      </c>
      <c r="D211" s="294" t="s">
        <v>1198</v>
      </c>
      <c r="E211" s="294"/>
      <c r="F211" s="294"/>
      <c r="G211" s="294"/>
      <c r="H211" s="294"/>
      <c r="I211" s="294"/>
      <c r="J211" s="294"/>
      <c r="K211" s="294"/>
      <c r="L211" s="294"/>
      <c r="M211" s="294"/>
      <c r="N211" s="294"/>
      <c r="O211" s="293"/>
      <c r="P211" s="293"/>
      <c r="Q211" s="293"/>
      <c r="R211" s="293"/>
      <c r="S211" s="293"/>
      <c r="T211" s="293"/>
      <c r="U211" s="293"/>
      <c r="V211" s="293"/>
      <c r="W211" s="293"/>
      <c r="X211" s="293"/>
      <c r="Y211" s="293"/>
      <c r="Z211" s="293"/>
      <c r="AA211" s="293"/>
      <c r="AB211" s="293"/>
      <c r="AC211" s="293"/>
      <c r="AD211" s="293"/>
      <c r="AE211" s="293"/>
      <c r="AF211" s="293"/>
      <c r="AG211" s="293"/>
      <c r="AH211" s="293"/>
      <c r="AI211" s="293"/>
      <c r="AJ211" s="293"/>
      <c r="AK211" s="293"/>
      <c r="AL211" s="293"/>
      <c r="AM211" s="293"/>
      <c r="AN211" s="293"/>
      <c r="AO211" s="293"/>
      <c r="AP211" s="293"/>
      <c r="AQ211" s="293"/>
      <c r="AR211" s="293"/>
      <c r="AS211" s="293"/>
      <c r="AT211" s="293"/>
      <c r="AU211" s="293"/>
      <c r="AV211" s="293"/>
      <c r="AW211" s="293"/>
      <c r="AX211" s="293"/>
      <c r="AY211" s="293"/>
      <c r="AZ211" s="293"/>
      <c r="BA211" s="293"/>
      <c r="BB211" s="293"/>
      <c r="BC211" s="293"/>
      <c r="BD211" s="293"/>
      <c r="BE211" s="293"/>
      <c r="BF211" s="293"/>
      <c r="BG211" s="293"/>
      <c r="BH211" s="293"/>
    </row>
    <row r="212" spans="1:60" ht="15" hidden="1">
      <c r="A212" s="294" t="s">
        <v>480</v>
      </c>
      <c r="B212" s="294" t="s">
        <v>481</v>
      </c>
      <c r="C212" s="294" t="s">
        <v>1197</v>
      </c>
      <c r="D212" s="294" t="s">
        <v>1198</v>
      </c>
      <c r="E212" s="294"/>
      <c r="F212" s="294"/>
      <c r="G212" s="294"/>
      <c r="H212" s="294"/>
      <c r="I212" s="294"/>
      <c r="J212" s="294"/>
      <c r="K212" s="294"/>
      <c r="L212" s="294"/>
      <c r="M212" s="294"/>
      <c r="N212" s="294"/>
      <c r="O212" s="293"/>
      <c r="P212" s="293"/>
      <c r="Q212" s="293"/>
      <c r="R212" s="293"/>
      <c r="S212" s="293"/>
      <c r="T212" s="293"/>
      <c r="U212" s="293"/>
      <c r="V212" s="293"/>
      <c r="W212" s="293">
        <v>11479000</v>
      </c>
      <c r="X212" s="293">
        <v>13762000</v>
      </c>
      <c r="Y212" s="293">
        <v>19399000</v>
      </c>
      <c r="Z212" s="293">
        <v>23416000</v>
      </c>
      <c r="AA212" s="293">
        <v>28028000</v>
      </c>
      <c r="AB212" s="293">
        <v>34345000</v>
      </c>
      <c r="AC212" s="293">
        <v>44040000</v>
      </c>
      <c r="AD212" s="293">
        <v>65543000</v>
      </c>
      <c r="AE212" s="293">
        <v>76820000</v>
      </c>
      <c r="AF212" s="293">
        <v>97513000</v>
      </c>
      <c r="AG212" s="293">
        <v>103662000</v>
      </c>
      <c r="AH212" s="293">
        <v>99982000</v>
      </c>
      <c r="AI212" s="293">
        <v>120499000</v>
      </c>
      <c r="AJ212" s="293">
        <v>129466000</v>
      </c>
      <c r="AK212" s="293">
        <v>94292000</v>
      </c>
      <c r="AL212" s="293">
        <v>150544000</v>
      </c>
      <c r="AM212" s="293">
        <v>154929000</v>
      </c>
      <c r="AN212" s="293">
        <v>158741000</v>
      </c>
      <c r="AO212" s="293">
        <v>147495000</v>
      </c>
      <c r="AP212" s="293">
        <v>139948000</v>
      </c>
      <c r="AQ212" s="293">
        <v>154585000</v>
      </c>
      <c r="AR212" s="293">
        <v>165886000</v>
      </c>
      <c r="AS212" s="293">
        <v>156207000</v>
      </c>
      <c r="AT212" s="293">
        <v>164029000</v>
      </c>
      <c r="AU212" s="293">
        <v>180739000</v>
      </c>
      <c r="AV212" s="293">
        <v>181239000</v>
      </c>
      <c r="AW212" s="293">
        <v>179638000</v>
      </c>
      <c r="AX212" s="293">
        <v>167387000</v>
      </c>
      <c r="AY212" s="293">
        <v>174421000</v>
      </c>
      <c r="AZ212" s="293">
        <v>178329000</v>
      </c>
      <c r="BA212" s="293">
        <v>166904000</v>
      </c>
      <c r="BB212" s="293">
        <v>172446000</v>
      </c>
      <c r="BC212" s="293">
        <v>230757000</v>
      </c>
      <c r="BD212" s="293">
        <v>257503000</v>
      </c>
      <c r="BE212" s="293">
        <v>228147000</v>
      </c>
      <c r="BF212" s="293">
        <v>203972000</v>
      </c>
      <c r="BG212" s="293">
        <v>187313000</v>
      </c>
      <c r="BH212" s="293">
        <v>207463000</v>
      </c>
    </row>
    <row r="213" spans="1:60" ht="15" hidden="1">
      <c r="A213" s="294" t="s">
        <v>482</v>
      </c>
      <c r="B213" s="294" t="s">
        <v>483</v>
      </c>
      <c r="C213" s="294" t="s">
        <v>1197</v>
      </c>
      <c r="D213" s="294" t="s">
        <v>1198</v>
      </c>
      <c r="E213" s="294"/>
      <c r="F213" s="294"/>
      <c r="G213" s="294"/>
      <c r="H213" s="294"/>
      <c r="I213" s="294"/>
      <c r="J213" s="294"/>
      <c r="K213" s="294"/>
      <c r="L213" s="294"/>
      <c r="M213" s="294"/>
      <c r="N213" s="294"/>
      <c r="O213" s="293">
        <v>61400000</v>
      </c>
      <c r="P213" s="293">
        <v>111055000</v>
      </c>
      <c r="Q213" s="293">
        <v>119390000</v>
      </c>
      <c r="R213" s="293">
        <v>141785000</v>
      </c>
      <c r="S213" s="293">
        <v>192928000</v>
      </c>
      <c r="T213" s="293">
        <v>204956000</v>
      </c>
      <c r="U213" s="293">
        <v>233372000</v>
      </c>
      <c r="V213" s="293">
        <v>289672000</v>
      </c>
      <c r="W213" s="293">
        <v>346963000</v>
      </c>
      <c r="X213" s="293">
        <v>420272000</v>
      </c>
      <c r="Y213" s="293">
        <v>484855000</v>
      </c>
      <c r="Z213" s="293">
        <v>603585000</v>
      </c>
      <c r="AA213" s="293">
        <v>648423000</v>
      </c>
      <c r="AB213" s="293">
        <v>648738000</v>
      </c>
      <c r="AC213" s="293">
        <v>620423000</v>
      </c>
      <c r="AD213" s="293">
        <v>712219000</v>
      </c>
      <c r="AE213" s="293">
        <v>872668000</v>
      </c>
      <c r="AF213" s="293">
        <v>1036090000</v>
      </c>
      <c r="AG213" s="293">
        <v>1036490000</v>
      </c>
      <c r="AH213" s="293">
        <v>1089993000</v>
      </c>
      <c r="AI213" s="293">
        <v>1196555000</v>
      </c>
      <c r="AJ213" s="293">
        <v>1271198000</v>
      </c>
      <c r="AK213" s="293">
        <v>1390146000</v>
      </c>
      <c r="AL213" s="293">
        <v>1556462000</v>
      </c>
      <c r="AM213" s="293">
        <v>1557983000</v>
      </c>
      <c r="AN213" s="293">
        <v>1249602000</v>
      </c>
      <c r="AO213" s="293">
        <v>1241842000</v>
      </c>
      <c r="AP213" s="293">
        <v>1200051000</v>
      </c>
      <c r="AQ213" s="293">
        <v>1314137000</v>
      </c>
      <c r="AR213" s="293">
        <v>1319225000</v>
      </c>
      <c r="AS213" s="293">
        <v>1248360000</v>
      </c>
      <c r="AT213" s="293">
        <v>1256747000</v>
      </c>
      <c r="AU213" s="293">
        <v>1408407000</v>
      </c>
      <c r="AV213" s="293">
        <v>1575773000</v>
      </c>
      <c r="AW213" s="293">
        <v>1683351000</v>
      </c>
      <c r="AX213" s="293">
        <v>1804617000</v>
      </c>
      <c r="AY213" s="293">
        <v>1528634000</v>
      </c>
      <c r="AZ213" s="293">
        <v>551068000</v>
      </c>
      <c r="BA213" s="293">
        <v>633809000</v>
      </c>
      <c r="BB213" s="293">
        <v>856855000</v>
      </c>
      <c r="BC213" s="293">
        <v>931128000</v>
      </c>
      <c r="BD213" s="293">
        <v>1050425000</v>
      </c>
      <c r="BE213" s="293">
        <v>1125509000</v>
      </c>
      <c r="BF213" s="293">
        <v>1395517000</v>
      </c>
      <c r="BG213" s="293">
        <v>1237857000</v>
      </c>
      <c r="BH213" s="293">
        <v>1378145000</v>
      </c>
    </row>
    <row r="214" spans="1:60" ht="15" hidden="1">
      <c r="A214" s="294" t="s">
        <v>484</v>
      </c>
      <c r="B214" s="294" t="s">
        <v>485</v>
      </c>
      <c r="C214" s="294" t="s">
        <v>1197</v>
      </c>
      <c r="D214" s="294" t="s">
        <v>1198</v>
      </c>
      <c r="E214" s="294"/>
      <c r="F214" s="294"/>
      <c r="G214" s="294"/>
      <c r="H214" s="294"/>
      <c r="I214" s="294"/>
      <c r="J214" s="294"/>
      <c r="K214" s="294"/>
      <c r="L214" s="294"/>
      <c r="M214" s="294"/>
      <c r="N214" s="294"/>
      <c r="O214" s="293">
        <v>205548000</v>
      </c>
      <c r="P214" s="293">
        <v>230545000</v>
      </c>
      <c r="Q214" s="293">
        <v>277866000</v>
      </c>
      <c r="R214" s="293">
        <v>282879000</v>
      </c>
      <c r="S214" s="293">
        <v>419354000</v>
      </c>
      <c r="T214" s="293">
        <v>491364000</v>
      </c>
      <c r="U214" s="293">
        <v>567664000</v>
      </c>
      <c r="V214" s="293">
        <v>813717000</v>
      </c>
      <c r="W214" s="293">
        <v>998401000</v>
      </c>
      <c r="X214" s="293">
        <v>973790000</v>
      </c>
      <c r="Y214" s="293">
        <v>996825000</v>
      </c>
      <c r="Z214" s="293">
        <v>1219727000</v>
      </c>
      <c r="AA214" s="293">
        <v>1535579000</v>
      </c>
      <c r="AB214" s="293">
        <v>1840051000</v>
      </c>
      <c r="AC214" s="293">
        <v>1927866000</v>
      </c>
      <c r="AD214" s="293">
        <v>1947464000</v>
      </c>
      <c r="AE214" s="293">
        <v>1955291000</v>
      </c>
      <c r="AF214" s="293">
        <v>2073825000</v>
      </c>
      <c r="AG214" s="293">
        <v>2098775000</v>
      </c>
      <c r="AH214" s="293">
        <v>2171658000</v>
      </c>
      <c r="AI214" s="293">
        <v>2232090000</v>
      </c>
      <c r="AJ214" s="293">
        <v>2272549000</v>
      </c>
      <c r="AK214" s="293">
        <v>2346755000</v>
      </c>
      <c r="AL214" s="293">
        <v>1992936000</v>
      </c>
      <c r="AM214" s="293">
        <v>2163864000</v>
      </c>
      <c r="AN214" s="293">
        <v>2569442000</v>
      </c>
      <c r="AO214" s="293">
        <v>2872514000</v>
      </c>
      <c r="AP214" s="293">
        <v>3203307000</v>
      </c>
      <c r="AQ214" s="293">
        <v>3310665000</v>
      </c>
      <c r="AR214" s="293">
        <v>3762996000</v>
      </c>
      <c r="AS214" s="293">
        <v>4535063000</v>
      </c>
      <c r="AT214" s="293">
        <v>5344552000</v>
      </c>
      <c r="AU214" s="293">
        <v>5767922000</v>
      </c>
      <c r="AV214" s="293">
        <v>8101202000</v>
      </c>
      <c r="AW214" s="293">
        <v>8573135000</v>
      </c>
      <c r="AX214" s="293">
        <v>9316671000</v>
      </c>
      <c r="AY214" s="293">
        <v>10174945000</v>
      </c>
      <c r="AZ214" s="293">
        <v>9854593000</v>
      </c>
      <c r="BA214" s="293">
        <v>10650668000</v>
      </c>
      <c r="BB214" s="293">
        <v>10368173000</v>
      </c>
      <c r="BC214" s="293">
        <v>11059769000</v>
      </c>
      <c r="BD214" s="293">
        <v>11995548000</v>
      </c>
      <c r="BE214" s="293">
        <v>13035228000</v>
      </c>
      <c r="BF214" s="293">
        <v>13539238000</v>
      </c>
      <c r="BG214" s="293">
        <v>14532672000</v>
      </c>
      <c r="BH214" s="293">
        <v>14981982000</v>
      </c>
    </row>
    <row r="215" spans="1:60" ht="15" hidden="1">
      <c r="A215" s="294" t="s">
        <v>486</v>
      </c>
      <c r="B215" s="294" t="s">
        <v>487</v>
      </c>
      <c r="C215" s="294" t="s">
        <v>1197</v>
      </c>
      <c r="D215" s="294" t="s">
        <v>1198</v>
      </c>
      <c r="E215" s="294"/>
      <c r="F215" s="294"/>
      <c r="G215" s="294"/>
      <c r="H215" s="294"/>
      <c r="I215" s="294"/>
      <c r="J215" s="294"/>
      <c r="K215" s="294"/>
      <c r="L215" s="294"/>
      <c r="M215" s="294"/>
      <c r="N215" s="294"/>
      <c r="O215" s="293"/>
      <c r="P215" s="293"/>
      <c r="Q215" s="293"/>
      <c r="R215" s="293"/>
      <c r="S215" s="293"/>
      <c r="T215" s="293"/>
      <c r="U215" s="293"/>
      <c r="V215" s="293"/>
      <c r="W215" s="293"/>
      <c r="X215" s="293"/>
      <c r="Y215" s="293"/>
      <c r="Z215" s="293"/>
      <c r="AA215" s="293"/>
      <c r="AB215" s="293"/>
      <c r="AC215" s="293"/>
      <c r="AD215" s="293"/>
      <c r="AE215" s="293"/>
      <c r="AF215" s="293"/>
      <c r="AG215" s="293"/>
      <c r="AH215" s="293"/>
      <c r="AI215" s="293"/>
      <c r="AJ215" s="293"/>
      <c r="AK215" s="293"/>
      <c r="AL215" s="293"/>
      <c r="AM215" s="293"/>
      <c r="AN215" s="293"/>
      <c r="AO215" s="293"/>
      <c r="AP215" s="293"/>
      <c r="AQ215" s="293"/>
      <c r="AR215" s="293"/>
      <c r="AS215" s="293"/>
      <c r="AT215" s="293"/>
      <c r="AU215" s="293"/>
      <c r="AV215" s="293"/>
      <c r="AW215" s="293"/>
      <c r="AX215" s="293"/>
      <c r="AY215" s="293"/>
      <c r="AZ215" s="293"/>
      <c r="BA215" s="293"/>
      <c r="BB215" s="293"/>
      <c r="BC215" s="293"/>
      <c r="BD215" s="293"/>
      <c r="BE215" s="293"/>
      <c r="BF215" s="293"/>
      <c r="BG215" s="293"/>
      <c r="BH215" s="293"/>
    </row>
    <row r="216" spans="1:60" ht="15" hidden="1">
      <c r="A216" s="294" t="s">
        <v>488</v>
      </c>
      <c r="B216" s="294" t="s">
        <v>489</v>
      </c>
      <c r="C216" s="294" t="s">
        <v>1197</v>
      </c>
      <c r="D216" s="294" t="s">
        <v>1198</v>
      </c>
      <c r="E216" s="294"/>
      <c r="F216" s="294"/>
      <c r="G216" s="294"/>
      <c r="H216" s="294"/>
      <c r="I216" s="294"/>
      <c r="J216" s="294"/>
      <c r="K216" s="294"/>
      <c r="L216" s="294"/>
      <c r="M216" s="294"/>
      <c r="N216" s="294"/>
      <c r="O216" s="293">
        <v>77085000</v>
      </c>
      <c r="P216" s="293">
        <v>84418000</v>
      </c>
      <c r="Q216" s="293">
        <v>101114000</v>
      </c>
      <c r="R216" s="293">
        <v>124167000</v>
      </c>
      <c r="S216" s="293">
        <v>174786000</v>
      </c>
      <c r="T216" s="293">
        <v>229024000</v>
      </c>
      <c r="U216" s="293">
        <v>294331000</v>
      </c>
      <c r="V216" s="293">
        <v>400783000</v>
      </c>
      <c r="W216" s="293">
        <v>525948000</v>
      </c>
      <c r="X216" s="293">
        <v>576840000</v>
      </c>
      <c r="Y216" s="293">
        <v>659779000</v>
      </c>
      <c r="Z216" s="293">
        <v>1055885000</v>
      </c>
      <c r="AA216" s="293">
        <v>1221705000</v>
      </c>
      <c r="AB216" s="293">
        <v>1410243000</v>
      </c>
      <c r="AC216" s="293">
        <v>1498092000</v>
      </c>
      <c r="AD216" s="293">
        <v>1639302000</v>
      </c>
      <c r="AE216" s="293">
        <v>1799721000</v>
      </c>
      <c r="AF216" s="293">
        <v>2009222000</v>
      </c>
      <c r="AG216" s="293">
        <v>2086078000</v>
      </c>
      <c r="AH216" s="293">
        <v>2159231000</v>
      </c>
      <c r="AI216" s="293">
        <v>2370267000</v>
      </c>
      <c r="AJ216" s="293">
        <v>2449291000</v>
      </c>
      <c r="AK216" s="293">
        <v>2446604000</v>
      </c>
      <c r="AL216" s="293">
        <v>2500548000</v>
      </c>
      <c r="AM216" s="293">
        <v>2616163000</v>
      </c>
      <c r="AN216" s="293">
        <v>2678444000</v>
      </c>
      <c r="AO216" s="293">
        <v>2643161000</v>
      </c>
      <c r="AP216" s="293">
        <v>2561329000</v>
      </c>
      <c r="AQ216" s="293">
        <v>2635038000</v>
      </c>
      <c r="AR216" s="293">
        <v>2624763000</v>
      </c>
      <c r="AS216" s="293">
        <v>2579365000</v>
      </c>
      <c r="AT216" s="293">
        <v>2580042000</v>
      </c>
      <c r="AU216" s="293">
        <v>2707489000</v>
      </c>
      <c r="AV216" s="293">
        <v>2858326000</v>
      </c>
      <c r="AW216" s="293">
        <v>2869955000</v>
      </c>
      <c r="AX216" s="293">
        <v>2770027000</v>
      </c>
      <c r="AY216" s="293">
        <v>2858378000</v>
      </c>
      <c r="AZ216" s="293">
        <v>2965273000</v>
      </c>
      <c r="BA216" s="293">
        <v>2969848000</v>
      </c>
      <c r="BB216" s="293">
        <v>3045613000</v>
      </c>
      <c r="BC216" s="293">
        <v>3045469000</v>
      </c>
      <c r="BD216" s="293">
        <v>3053270000</v>
      </c>
      <c r="BE216" s="293">
        <v>3054629000</v>
      </c>
      <c r="BF216" s="293">
        <v>3055515000</v>
      </c>
      <c r="BG216" s="293">
        <v>2953245000</v>
      </c>
      <c r="BH216" s="293">
        <v>2891647000</v>
      </c>
    </row>
    <row r="217" spans="1:60" ht="15" hidden="1">
      <c r="A217" s="294" t="s">
        <v>490</v>
      </c>
      <c r="B217" s="294" t="s">
        <v>491</v>
      </c>
      <c r="C217" s="294" t="s">
        <v>1197</v>
      </c>
      <c r="D217" s="294" t="s">
        <v>1198</v>
      </c>
      <c r="E217" s="294"/>
      <c r="F217" s="294"/>
      <c r="G217" s="294"/>
      <c r="H217" s="294"/>
      <c r="I217" s="294"/>
      <c r="J217" s="294"/>
      <c r="K217" s="294"/>
      <c r="L217" s="294"/>
      <c r="M217" s="294"/>
      <c r="N217" s="294"/>
      <c r="O217" s="293">
        <v>2329426000</v>
      </c>
      <c r="P217" s="293">
        <v>3115341000</v>
      </c>
      <c r="Q217" s="293">
        <v>3932626000</v>
      </c>
      <c r="R217" s="293">
        <v>4798033000</v>
      </c>
      <c r="S217" s="293">
        <v>5640712000</v>
      </c>
      <c r="T217" s="293">
        <v>6626720000</v>
      </c>
      <c r="U217" s="293">
        <v>8317652000</v>
      </c>
      <c r="V217" s="293">
        <v>10136188000</v>
      </c>
      <c r="W217" s="293">
        <v>12541324000</v>
      </c>
      <c r="X217" s="293">
        <v>15981335000</v>
      </c>
      <c r="Y217" s="293">
        <v>18494668000</v>
      </c>
      <c r="Z217" s="293">
        <v>20652769000</v>
      </c>
      <c r="AA217" s="293">
        <v>19905764000</v>
      </c>
      <c r="AB217" s="293">
        <v>20481895000</v>
      </c>
      <c r="AC217" s="293">
        <v>19647970000</v>
      </c>
      <c r="AD217" s="293">
        <v>22254001000</v>
      </c>
      <c r="AE217" s="293">
        <v>21502882000</v>
      </c>
      <c r="AF217" s="293">
        <v>22471937000</v>
      </c>
      <c r="AG217" s="293">
        <v>21177809000</v>
      </c>
      <c r="AH217" s="293">
        <v>19072883000</v>
      </c>
      <c r="AI217" s="293">
        <v>17792821000</v>
      </c>
      <c r="AJ217" s="293">
        <v>16472059000</v>
      </c>
      <c r="AK217" s="293">
        <v>16483024000</v>
      </c>
      <c r="AL217" s="293">
        <v>12708822000</v>
      </c>
      <c r="AM217" s="293">
        <v>11100631000</v>
      </c>
      <c r="AN217" s="293">
        <v>10785299000</v>
      </c>
      <c r="AO217" s="293">
        <v>9409824000</v>
      </c>
      <c r="AP217" s="293">
        <v>10616367000</v>
      </c>
      <c r="AQ217" s="293">
        <v>10897971000</v>
      </c>
      <c r="AR217" s="293">
        <v>10978473000</v>
      </c>
      <c r="AS217" s="293">
        <v>11573165000</v>
      </c>
      <c r="AT217" s="293">
        <v>12478684000</v>
      </c>
      <c r="AU217" s="293">
        <v>11400901000</v>
      </c>
      <c r="AV217" s="293">
        <v>14259748000</v>
      </c>
      <c r="AW217" s="293">
        <v>14562777000</v>
      </c>
      <c r="AX217" s="293">
        <v>16159381000</v>
      </c>
      <c r="AY217" s="293">
        <v>19885771000</v>
      </c>
      <c r="AZ217" s="293">
        <v>26211640000</v>
      </c>
      <c r="BA217" s="293">
        <v>30493343000</v>
      </c>
      <c r="BB217" s="293">
        <v>33813839000</v>
      </c>
      <c r="BC217" s="293">
        <v>32934661000</v>
      </c>
      <c r="BD217" s="293">
        <v>31724198000</v>
      </c>
      <c r="BE217" s="293">
        <v>34444376000</v>
      </c>
      <c r="BF217" s="293">
        <v>36397427000</v>
      </c>
      <c r="BG217" s="293">
        <v>33078634000</v>
      </c>
      <c r="BH217" s="293">
        <v>30807456000</v>
      </c>
    </row>
    <row r="218" spans="1:60" ht="15" hidden="1">
      <c r="A218" s="294" t="s">
        <v>492</v>
      </c>
      <c r="B218" s="294" t="s">
        <v>493</v>
      </c>
      <c r="C218" s="294" t="s">
        <v>1197</v>
      </c>
      <c r="D218" s="294" t="s">
        <v>1198</v>
      </c>
      <c r="E218" s="294"/>
      <c r="F218" s="294"/>
      <c r="G218" s="294"/>
      <c r="H218" s="294"/>
      <c r="I218" s="294"/>
      <c r="J218" s="294"/>
      <c r="K218" s="294"/>
      <c r="L218" s="294"/>
      <c r="M218" s="294"/>
      <c r="N218" s="294"/>
      <c r="O218" s="293">
        <v>6914595000</v>
      </c>
      <c r="P218" s="293">
        <v>8717524000</v>
      </c>
      <c r="Q218" s="293">
        <v>10036509000</v>
      </c>
      <c r="R218" s="293">
        <v>13102142000</v>
      </c>
      <c r="S218" s="293">
        <v>16376799000</v>
      </c>
      <c r="T218" s="293">
        <v>19601239000</v>
      </c>
      <c r="U218" s="293">
        <v>22511079000</v>
      </c>
      <c r="V218" s="293">
        <v>31401549000</v>
      </c>
      <c r="W218" s="293">
        <v>40943611000</v>
      </c>
      <c r="X218" s="293">
        <v>48443501000</v>
      </c>
      <c r="Y218" s="293">
        <v>60433654000</v>
      </c>
      <c r="Z218" s="293">
        <v>68991727000</v>
      </c>
      <c r="AA218" s="293">
        <v>76017071000</v>
      </c>
      <c r="AB218" s="293">
        <v>85516521000</v>
      </c>
      <c r="AC218" s="293">
        <v>89277823000</v>
      </c>
      <c r="AD218" s="293">
        <v>103781846000</v>
      </c>
      <c r="AE218" s="293">
        <v>116918122000</v>
      </c>
      <c r="AF218" s="293">
        <v>141997601000</v>
      </c>
      <c r="AG218" s="293">
        <v>143759076000</v>
      </c>
      <c r="AH218" s="293">
        <v>156606928000</v>
      </c>
      <c r="AI218" s="293">
        <v>176404418000</v>
      </c>
      <c r="AJ218" s="293">
        <v>182633481000</v>
      </c>
      <c r="AK218" s="293">
        <v>181969908000</v>
      </c>
      <c r="AL218" s="293">
        <v>188287003000</v>
      </c>
      <c r="AM218" s="293">
        <v>220230565000</v>
      </c>
      <c r="AN218" s="293">
        <v>234694509000</v>
      </c>
      <c r="AO218" s="293">
        <v>230156721000</v>
      </c>
      <c r="AP218" s="293">
        <v>224182340000</v>
      </c>
      <c r="AQ218" s="293">
        <v>227305843000</v>
      </c>
      <c r="AR218" s="293">
        <v>215494123000</v>
      </c>
      <c r="AS218" s="293">
        <v>212839594000</v>
      </c>
      <c r="AT218" s="293">
        <v>203545436000</v>
      </c>
      <c r="AU218" s="293">
        <v>221538316000</v>
      </c>
      <c r="AV218" s="293">
        <v>241549366000</v>
      </c>
      <c r="AW218" s="293">
        <v>257031616000</v>
      </c>
      <c r="AX218" s="293">
        <v>234689491000</v>
      </c>
      <c r="AY218" s="293">
        <v>199112956000</v>
      </c>
      <c r="AZ218" s="293">
        <v>226465980000</v>
      </c>
      <c r="BA218" s="293">
        <v>227496707000</v>
      </c>
      <c r="BB218" s="293">
        <v>257836331000</v>
      </c>
      <c r="BC218" s="293">
        <v>282863538000</v>
      </c>
      <c r="BD218" s="293">
        <v>312651835000</v>
      </c>
      <c r="BE218" s="293">
        <v>352648703000</v>
      </c>
      <c r="BF218" s="293">
        <v>377583959000</v>
      </c>
      <c r="BG218" s="293">
        <v>400149529000</v>
      </c>
      <c r="BH218" s="293">
        <v>416304414000</v>
      </c>
    </row>
    <row r="219" spans="1:60" ht="15" hidden="1">
      <c r="A219" s="294" t="s">
        <v>494</v>
      </c>
      <c r="B219" s="294" t="s">
        <v>495</v>
      </c>
      <c r="C219" s="294" t="s">
        <v>1197</v>
      </c>
      <c r="D219" s="294" t="s">
        <v>1198</v>
      </c>
      <c r="E219" s="294"/>
      <c r="F219" s="294"/>
      <c r="G219" s="294"/>
      <c r="H219" s="294"/>
      <c r="I219" s="294"/>
      <c r="J219" s="294"/>
      <c r="K219" s="294"/>
      <c r="L219" s="294"/>
      <c r="M219" s="294"/>
      <c r="N219" s="294"/>
      <c r="O219" s="293"/>
      <c r="P219" s="293"/>
      <c r="Q219" s="293"/>
      <c r="R219" s="293"/>
      <c r="S219" s="293"/>
      <c r="T219" s="293"/>
      <c r="U219" s="293"/>
      <c r="V219" s="293"/>
      <c r="W219" s="293"/>
      <c r="X219" s="293"/>
      <c r="Y219" s="293"/>
      <c r="Z219" s="293"/>
      <c r="AA219" s="293"/>
      <c r="AB219" s="293"/>
      <c r="AC219" s="293"/>
      <c r="AD219" s="293"/>
      <c r="AE219" s="293"/>
      <c r="AF219" s="293"/>
      <c r="AG219" s="293"/>
      <c r="AH219" s="293"/>
      <c r="AI219" s="293"/>
      <c r="AJ219" s="293"/>
      <c r="AK219" s="293"/>
      <c r="AL219" s="293"/>
      <c r="AM219" s="293"/>
      <c r="AN219" s="293"/>
      <c r="AO219" s="293"/>
      <c r="AP219" s="293"/>
      <c r="AQ219" s="293"/>
      <c r="AR219" s="293"/>
      <c r="AS219" s="293"/>
      <c r="AT219" s="293"/>
      <c r="AU219" s="293"/>
      <c r="AV219" s="293"/>
      <c r="AW219" s="293"/>
      <c r="AX219" s="293"/>
      <c r="AY219" s="293"/>
      <c r="AZ219" s="293"/>
      <c r="BA219" s="293"/>
      <c r="BB219" s="293"/>
      <c r="BC219" s="293"/>
      <c r="BD219" s="293"/>
      <c r="BE219" s="293"/>
      <c r="BF219" s="293"/>
      <c r="BG219" s="293"/>
      <c r="BH219" s="293"/>
    </row>
    <row r="220" spans="1:60" ht="15" hidden="1">
      <c r="A220" s="294" t="s">
        <v>496</v>
      </c>
      <c r="B220" s="294" t="s">
        <v>497</v>
      </c>
      <c r="C220" s="294" t="s">
        <v>1197</v>
      </c>
      <c r="D220" s="294" t="s">
        <v>1198</v>
      </c>
      <c r="E220" s="294"/>
      <c r="F220" s="294"/>
      <c r="G220" s="294"/>
      <c r="H220" s="294"/>
      <c r="I220" s="294"/>
      <c r="J220" s="294"/>
      <c r="K220" s="294"/>
      <c r="L220" s="294"/>
      <c r="M220" s="294"/>
      <c r="N220" s="294"/>
      <c r="O220" s="293"/>
      <c r="P220" s="293"/>
      <c r="Q220" s="293"/>
      <c r="R220" s="293"/>
      <c r="S220" s="293"/>
      <c r="T220" s="293"/>
      <c r="U220" s="293"/>
      <c r="V220" s="293"/>
      <c r="W220" s="293"/>
      <c r="X220" s="293"/>
      <c r="Y220" s="293"/>
      <c r="Z220" s="293"/>
      <c r="AA220" s="293"/>
      <c r="AB220" s="293"/>
      <c r="AC220" s="293"/>
      <c r="AD220" s="293"/>
      <c r="AE220" s="293"/>
      <c r="AF220" s="293"/>
      <c r="AG220" s="293"/>
      <c r="AH220" s="293"/>
      <c r="AI220" s="293"/>
      <c r="AJ220" s="293"/>
      <c r="AK220" s="293"/>
      <c r="AL220" s="293"/>
      <c r="AM220" s="293"/>
      <c r="AN220" s="293"/>
      <c r="AO220" s="293"/>
      <c r="AP220" s="293"/>
      <c r="AQ220" s="293"/>
      <c r="AR220" s="293"/>
      <c r="AS220" s="293"/>
      <c r="AT220" s="293"/>
      <c r="AU220" s="293"/>
      <c r="AV220" s="293"/>
      <c r="AW220" s="293"/>
      <c r="AX220" s="293"/>
      <c r="AY220" s="293"/>
      <c r="AZ220" s="293"/>
      <c r="BA220" s="293"/>
      <c r="BB220" s="293"/>
      <c r="BC220" s="293"/>
      <c r="BD220" s="293"/>
      <c r="BE220" s="293"/>
      <c r="BF220" s="293"/>
      <c r="BG220" s="293"/>
      <c r="BH220" s="293"/>
    </row>
    <row r="221" spans="1:60" ht="15" hidden="1">
      <c r="A221" s="294" t="s">
        <v>498</v>
      </c>
      <c r="B221" s="294" t="s">
        <v>499</v>
      </c>
      <c r="C221" s="294" t="s">
        <v>1197</v>
      </c>
      <c r="D221" s="294" t="s">
        <v>1198</v>
      </c>
      <c r="E221" s="294"/>
      <c r="F221" s="294"/>
      <c r="G221" s="294"/>
      <c r="H221" s="294"/>
      <c r="I221" s="294"/>
      <c r="J221" s="294"/>
      <c r="K221" s="294"/>
      <c r="L221" s="294"/>
      <c r="M221" s="294"/>
      <c r="N221" s="294"/>
      <c r="O221" s="293"/>
      <c r="P221" s="293"/>
      <c r="Q221" s="293"/>
      <c r="R221" s="293"/>
      <c r="S221" s="293"/>
      <c r="T221" s="293"/>
      <c r="U221" s="293"/>
      <c r="V221" s="293"/>
      <c r="W221" s="293"/>
      <c r="X221" s="293"/>
      <c r="Y221" s="293"/>
      <c r="Z221" s="293"/>
      <c r="AA221" s="293"/>
      <c r="AB221" s="293"/>
      <c r="AC221" s="293"/>
      <c r="AD221" s="293"/>
      <c r="AE221" s="293"/>
      <c r="AF221" s="293"/>
      <c r="AG221" s="293"/>
      <c r="AH221" s="293"/>
      <c r="AI221" s="293"/>
      <c r="AJ221" s="293"/>
      <c r="AK221" s="293"/>
      <c r="AL221" s="293"/>
      <c r="AM221" s="293"/>
      <c r="AN221" s="293"/>
      <c r="AO221" s="293"/>
      <c r="AP221" s="293"/>
      <c r="AQ221" s="293"/>
      <c r="AR221" s="293"/>
      <c r="AS221" s="293"/>
      <c r="AT221" s="293"/>
      <c r="AU221" s="293"/>
      <c r="AV221" s="293"/>
      <c r="AW221" s="293"/>
      <c r="AX221" s="293"/>
      <c r="AY221" s="293"/>
      <c r="AZ221" s="293"/>
      <c r="BA221" s="293"/>
      <c r="BB221" s="293"/>
      <c r="BC221" s="293"/>
      <c r="BD221" s="293"/>
      <c r="BE221" s="293"/>
      <c r="BF221" s="293"/>
      <c r="BG221" s="293"/>
      <c r="BH221" s="293"/>
    </row>
    <row r="222" spans="1:60" ht="15" hidden="1">
      <c r="A222" s="294" t="s">
        <v>500</v>
      </c>
      <c r="B222" s="294" t="s">
        <v>501</v>
      </c>
      <c r="C222" s="294" t="s">
        <v>1197</v>
      </c>
      <c r="D222" s="294" t="s">
        <v>1198</v>
      </c>
      <c r="E222" s="294"/>
      <c r="F222" s="294"/>
      <c r="G222" s="294"/>
      <c r="H222" s="294"/>
      <c r="I222" s="294"/>
      <c r="J222" s="294"/>
      <c r="K222" s="294"/>
      <c r="L222" s="294"/>
      <c r="M222" s="294"/>
      <c r="N222" s="294"/>
      <c r="O222" s="293"/>
      <c r="P222" s="293"/>
      <c r="Q222" s="293"/>
      <c r="R222" s="293"/>
      <c r="S222" s="293"/>
      <c r="T222" s="293"/>
      <c r="U222" s="293"/>
      <c r="V222" s="293">
        <v>2183000</v>
      </c>
      <c r="W222" s="293">
        <v>10316000</v>
      </c>
      <c r="X222" s="293">
        <v>16719000</v>
      </c>
      <c r="Y222" s="293">
        <v>23460000</v>
      </c>
      <c r="Z222" s="293">
        <v>34421000</v>
      </c>
      <c r="AA222" s="293">
        <v>37836000</v>
      </c>
      <c r="AB222" s="293">
        <v>43793000</v>
      </c>
      <c r="AC222" s="293">
        <v>54044000</v>
      </c>
      <c r="AD222" s="293">
        <v>62646000</v>
      </c>
      <c r="AE222" s="293">
        <v>78920000</v>
      </c>
      <c r="AF222" s="293">
        <v>97673000</v>
      </c>
      <c r="AG222" s="293">
        <v>109171000</v>
      </c>
      <c r="AH222" s="293">
        <v>134446000</v>
      </c>
      <c r="AI222" s="293">
        <v>150046000</v>
      </c>
      <c r="AJ222" s="293">
        <v>167713000</v>
      </c>
      <c r="AK222" s="293">
        <v>189843000</v>
      </c>
      <c r="AL222" s="293">
        <v>209812000</v>
      </c>
      <c r="AM222" s="293">
        <v>222778000</v>
      </c>
      <c r="AN222" s="293">
        <v>245656000</v>
      </c>
      <c r="AO222" s="293">
        <v>235378000</v>
      </c>
      <c r="AP222" s="293">
        <v>238210000</v>
      </c>
      <c r="AQ222" s="293">
        <v>258263000</v>
      </c>
      <c r="AR222" s="293">
        <v>321784000</v>
      </c>
      <c r="AS222" s="293">
        <v>304832000</v>
      </c>
      <c r="AT222" s="293">
        <v>308356000</v>
      </c>
      <c r="AU222" s="293">
        <v>333451000</v>
      </c>
      <c r="AV222" s="293">
        <v>339962000</v>
      </c>
      <c r="AW222" s="293">
        <v>361057000</v>
      </c>
      <c r="AX222" s="293">
        <v>335608000</v>
      </c>
      <c r="AY222" s="293">
        <v>351557000</v>
      </c>
      <c r="AZ222" s="293">
        <v>166185000</v>
      </c>
      <c r="BA222" s="293">
        <v>131726000</v>
      </c>
      <c r="BB222" s="293">
        <v>157003000</v>
      </c>
      <c r="BC222" s="293">
        <v>181090000</v>
      </c>
      <c r="BD222" s="293">
        <v>230970000</v>
      </c>
      <c r="BE222" s="293">
        <v>201622000</v>
      </c>
      <c r="BF222" s="293">
        <v>214377000</v>
      </c>
      <c r="BG222" s="293">
        <v>212946000</v>
      </c>
      <c r="BH222" s="293">
        <v>249357000</v>
      </c>
    </row>
    <row r="223" spans="1:60" ht="15" hidden="1">
      <c r="A223" s="294" t="s">
        <v>502</v>
      </c>
      <c r="B223" s="294" t="s">
        <v>503</v>
      </c>
      <c r="C223" s="294" t="s">
        <v>1197</v>
      </c>
      <c r="D223" s="294" t="s">
        <v>1198</v>
      </c>
      <c r="E223" s="294"/>
      <c r="F223" s="294"/>
      <c r="G223" s="294"/>
      <c r="H223" s="294"/>
      <c r="I223" s="294"/>
      <c r="J223" s="294"/>
      <c r="K223" s="294"/>
      <c r="L223" s="294"/>
      <c r="M223" s="294"/>
      <c r="N223" s="294"/>
      <c r="O223" s="293"/>
      <c r="P223" s="293"/>
      <c r="Q223" s="293"/>
      <c r="R223" s="293"/>
      <c r="S223" s="293"/>
      <c r="T223" s="293"/>
      <c r="U223" s="293"/>
      <c r="V223" s="293"/>
      <c r="W223" s="293"/>
      <c r="X223" s="293"/>
      <c r="Y223" s="293"/>
      <c r="Z223" s="293"/>
      <c r="AA223" s="293"/>
      <c r="AB223" s="293"/>
      <c r="AC223" s="293"/>
      <c r="AD223" s="293"/>
      <c r="AE223" s="293"/>
      <c r="AF223" s="293"/>
      <c r="AG223" s="293"/>
      <c r="AH223" s="293"/>
      <c r="AI223" s="293"/>
      <c r="AJ223" s="293"/>
      <c r="AK223" s="293"/>
      <c r="AL223" s="293"/>
      <c r="AM223" s="293"/>
      <c r="AN223" s="293"/>
      <c r="AO223" s="293"/>
      <c r="AP223" s="293"/>
      <c r="AQ223" s="293"/>
      <c r="AR223" s="293"/>
      <c r="AS223" s="293"/>
      <c r="AT223" s="293"/>
      <c r="AU223" s="293"/>
      <c r="AV223" s="293"/>
      <c r="AW223" s="293"/>
      <c r="AX223" s="293"/>
      <c r="AY223" s="293"/>
      <c r="AZ223" s="293"/>
      <c r="BA223" s="293"/>
      <c r="BB223" s="293"/>
      <c r="BC223" s="293"/>
      <c r="BD223" s="293"/>
      <c r="BE223" s="293"/>
      <c r="BF223" s="293"/>
      <c r="BG223" s="293"/>
      <c r="BH223" s="293"/>
    </row>
    <row r="224" spans="1:60" ht="15" hidden="1">
      <c r="A224" s="294" t="s">
        <v>504</v>
      </c>
      <c r="B224" s="294" t="s">
        <v>505</v>
      </c>
      <c r="C224" s="294" t="s">
        <v>1197</v>
      </c>
      <c r="D224" s="294" t="s">
        <v>1198</v>
      </c>
      <c r="E224" s="294"/>
      <c r="F224" s="294"/>
      <c r="G224" s="294"/>
      <c r="H224" s="294"/>
      <c r="I224" s="294"/>
      <c r="J224" s="294"/>
      <c r="K224" s="294"/>
      <c r="L224" s="294"/>
      <c r="M224" s="294"/>
      <c r="N224" s="294"/>
      <c r="O224" s="293"/>
      <c r="P224" s="293"/>
      <c r="Q224" s="293"/>
      <c r="R224" s="293"/>
      <c r="S224" s="293"/>
      <c r="T224" s="293"/>
      <c r="U224" s="293"/>
      <c r="V224" s="293"/>
      <c r="W224" s="293"/>
      <c r="X224" s="293"/>
      <c r="Y224" s="293"/>
      <c r="Z224" s="293"/>
      <c r="AA224" s="293"/>
      <c r="AB224" s="293"/>
      <c r="AC224" s="293"/>
      <c r="AD224" s="293"/>
      <c r="AE224" s="293"/>
      <c r="AF224" s="293"/>
      <c r="AG224" s="293"/>
      <c r="AH224" s="293"/>
      <c r="AI224" s="293"/>
      <c r="AJ224" s="293"/>
      <c r="AK224" s="293"/>
      <c r="AL224" s="293"/>
      <c r="AM224" s="293"/>
      <c r="AN224" s="293"/>
      <c r="AO224" s="293"/>
      <c r="AP224" s="293"/>
      <c r="AQ224" s="293"/>
      <c r="AR224" s="293"/>
      <c r="AS224" s="293"/>
      <c r="AT224" s="293"/>
      <c r="AU224" s="293"/>
      <c r="AV224" s="293"/>
      <c r="AW224" s="293"/>
      <c r="AX224" s="293"/>
      <c r="AY224" s="293"/>
      <c r="AZ224" s="293"/>
      <c r="BA224" s="293"/>
      <c r="BB224" s="293"/>
      <c r="BC224" s="293"/>
      <c r="BD224" s="293"/>
      <c r="BE224" s="293"/>
      <c r="BF224" s="293"/>
      <c r="BG224" s="293"/>
      <c r="BH224" s="293"/>
    </row>
    <row r="225" spans="1:60" ht="15" hidden="1">
      <c r="A225" s="294" t="s">
        <v>506</v>
      </c>
      <c r="B225" s="294" t="s">
        <v>507</v>
      </c>
      <c r="C225" s="294" t="s">
        <v>1197</v>
      </c>
      <c r="D225" s="294" t="s">
        <v>1198</v>
      </c>
      <c r="E225" s="294"/>
      <c r="F225" s="294"/>
      <c r="G225" s="294"/>
      <c r="H225" s="294"/>
      <c r="I225" s="294"/>
      <c r="J225" s="294"/>
      <c r="K225" s="294"/>
      <c r="L225" s="294"/>
      <c r="M225" s="294"/>
      <c r="N225" s="294"/>
      <c r="O225" s="293"/>
      <c r="P225" s="293"/>
      <c r="Q225" s="293"/>
      <c r="R225" s="293"/>
      <c r="S225" s="293"/>
      <c r="T225" s="293"/>
      <c r="U225" s="293"/>
      <c r="V225" s="293"/>
      <c r="W225" s="293"/>
      <c r="X225" s="293"/>
      <c r="Y225" s="293"/>
      <c r="Z225" s="293"/>
      <c r="AA225" s="293"/>
      <c r="AB225" s="293"/>
      <c r="AC225" s="293"/>
      <c r="AD225" s="293"/>
      <c r="AE225" s="293"/>
      <c r="AF225" s="293"/>
      <c r="AG225" s="293"/>
      <c r="AH225" s="293"/>
      <c r="AI225" s="293"/>
      <c r="AJ225" s="293"/>
      <c r="AK225" s="293"/>
      <c r="AL225" s="293"/>
      <c r="AM225" s="293"/>
      <c r="AN225" s="293"/>
      <c r="AO225" s="293"/>
      <c r="AP225" s="293"/>
      <c r="AQ225" s="293"/>
      <c r="AR225" s="293"/>
      <c r="AS225" s="293"/>
      <c r="AT225" s="293"/>
      <c r="AU225" s="293"/>
      <c r="AV225" s="293"/>
      <c r="AW225" s="293"/>
      <c r="AX225" s="293"/>
      <c r="AY225" s="293"/>
      <c r="AZ225" s="293"/>
      <c r="BA225" s="293"/>
      <c r="BB225" s="293"/>
      <c r="BC225" s="293"/>
      <c r="BD225" s="293"/>
      <c r="BE225" s="293"/>
      <c r="BF225" s="293"/>
      <c r="BG225" s="293"/>
      <c r="BH225" s="293"/>
    </row>
    <row r="226" spans="1:60" ht="15" hidden="1">
      <c r="A226" s="294" t="s">
        <v>508</v>
      </c>
      <c r="B226" s="294" t="s">
        <v>509</v>
      </c>
      <c r="C226" s="294" t="s">
        <v>1197</v>
      </c>
      <c r="D226" s="294" t="s">
        <v>1198</v>
      </c>
      <c r="E226" s="294"/>
      <c r="F226" s="294"/>
      <c r="G226" s="294"/>
      <c r="H226" s="294"/>
      <c r="I226" s="294"/>
      <c r="J226" s="294"/>
      <c r="K226" s="294"/>
      <c r="L226" s="294"/>
      <c r="M226" s="294"/>
      <c r="N226" s="294"/>
      <c r="O226" s="293"/>
      <c r="P226" s="293"/>
      <c r="Q226" s="293"/>
      <c r="R226" s="293"/>
      <c r="S226" s="293"/>
      <c r="T226" s="293"/>
      <c r="U226" s="293"/>
      <c r="V226" s="293"/>
      <c r="W226" s="293"/>
      <c r="X226" s="293"/>
      <c r="Y226" s="293"/>
      <c r="Z226" s="293"/>
      <c r="AA226" s="293"/>
      <c r="AB226" s="293"/>
      <c r="AC226" s="293"/>
      <c r="AD226" s="293"/>
      <c r="AE226" s="293"/>
      <c r="AF226" s="293"/>
      <c r="AG226" s="293"/>
      <c r="AH226" s="293"/>
      <c r="AI226" s="293"/>
      <c r="AJ226" s="293"/>
      <c r="AK226" s="293"/>
      <c r="AL226" s="293"/>
      <c r="AM226" s="293"/>
      <c r="AN226" s="293"/>
      <c r="AO226" s="293"/>
      <c r="AP226" s="293"/>
      <c r="AQ226" s="293"/>
      <c r="AR226" s="293"/>
      <c r="AS226" s="293"/>
      <c r="AT226" s="293"/>
      <c r="AU226" s="293"/>
      <c r="AV226" s="293"/>
      <c r="AW226" s="293"/>
      <c r="AX226" s="293"/>
      <c r="AY226" s="293"/>
      <c r="AZ226" s="293"/>
      <c r="BA226" s="293"/>
      <c r="BB226" s="293"/>
      <c r="BC226" s="293"/>
      <c r="BD226" s="293"/>
      <c r="BE226" s="293"/>
      <c r="BF226" s="293"/>
      <c r="BG226" s="293"/>
      <c r="BH226" s="293"/>
    </row>
    <row r="227" spans="1:60" ht="15" hidden="1">
      <c r="A227" s="294" t="s">
        <v>510</v>
      </c>
      <c r="B227" s="294" t="s">
        <v>511</v>
      </c>
      <c r="C227" s="294" t="s">
        <v>1197</v>
      </c>
      <c r="D227" s="294" t="s">
        <v>1198</v>
      </c>
      <c r="E227" s="294"/>
      <c r="F227" s="294"/>
      <c r="G227" s="294"/>
      <c r="H227" s="294"/>
      <c r="I227" s="294"/>
      <c r="J227" s="294"/>
      <c r="K227" s="294"/>
      <c r="L227" s="294"/>
      <c r="M227" s="294"/>
      <c r="N227" s="294"/>
      <c r="O227" s="293">
        <v>37033000</v>
      </c>
      <c r="P227" s="293">
        <v>34634000</v>
      </c>
      <c r="Q227" s="293">
        <v>32581000</v>
      </c>
      <c r="R227" s="293">
        <v>36935000</v>
      </c>
      <c r="S227" s="293">
        <v>36186000</v>
      </c>
      <c r="T227" s="293">
        <v>33745000</v>
      </c>
      <c r="U227" s="293">
        <v>40781000</v>
      </c>
      <c r="V227" s="293">
        <v>61097000</v>
      </c>
      <c r="W227" s="293">
        <v>148245000</v>
      </c>
      <c r="X227" s="293">
        <v>183129000</v>
      </c>
      <c r="Y227" s="293">
        <v>207636000</v>
      </c>
      <c r="Z227" s="293">
        <v>185847000</v>
      </c>
      <c r="AA227" s="293">
        <v>205659000</v>
      </c>
      <c r="AB227" s="293">
        <v>237054000</v>
      </c>
      <c r="AC227" s="293">
        <v>191399000</v>
      </c>
      <c r="AD227" s="293">
        <v>236548000</v>
      </c>
      <c r="AE227" s="293">
        <v>273384000</v>
      </c>
      <c r="AF227" s="293">
        <v>302734000</v>
      </c>
      <c r="AG227" s="293">
        <v>259450000</v>
      </c>
      <c r="AH227" s="293">
        <v>271308000</v>
      </c>
      <c r="AI227" s="293">
        <v>256770000</v>
      </c>
      <c r="AJ227" s="293">
        <v>260466000</v>
      </c>
      <c r="AK227" s="293">
        <v>237879000</v>
      </c>
      <c r="AL227" s="293">
        <v>228075000</v>
      </c>
      <c r="AM227" s="293">
        <v>240650000</v>
      </c>
      <c r="AN227" s="293">
        <v>249458000</v>
      </c>
      <c r="AO227" s="293">
        <v>234630000</v>
      </c>
      <c r="AP227" s="293">
        <v>408840000</v>
      </c>
      <c r="AQ227" s="293">
        <v>301144000</v>
      </c>
      <c r="AR227" s="293">
        <v>341611000</v>
      </c>
      <c r="AS227" s="293">
        <v>334314000</v>
      </c>
      <c r="AT227" s="293">
        <v>342241000</v>
      </c>
      <c r="AU227" s="293">
        <v>391008000</v>
      </c>
      <c r="AV227" s="293">
        <v>423425000</v>
      </c>
      <c r="AW227" s="293">
        <v>426174000</v>
      </c>
      <c r="AX227" s="293">
        <v>475237000</v>
      </c>
      <c r="AY227" s="293">
        <v>431103000</v>
      </c>
      <c r="AZ227" s="293">
        <v>429450000</v>
      </c>
      <c r="BA227" s="293">
        <v>432944000</v>
      </c>
      <c r="BB227" s="293">
        <v>516426000</v>
      </c>
      <c r="BC227" s="293">
        <v>701848000</v>
      </c>
      <c r="BD227" s="293">
        <v>644042000</v>
      </c>
      <c r="BE227" s="293">
        <v>480337000</v>
      </c>
      <c r="BF227" s="293">
        <v>458164000</v>
      </c>
      <c r="BG227" s="293">
        <v>416512000</v>
      </c>
      <c r="BH227" s="293">
        <v>390790000</v>
      </c>
    </row>
    <row r="228" spans="1:60" ht="15" hidden="1">
      <c r="A228" s="294" t="s">
        <v>512</v>
      </c>
      <c r="B228" s="294" t="s">
        <v>513</v>
      </c>
      <c r="C228" s="294" t="s">
        <v>1197</v>
      </c>
      <c r="D228" s="294" t="s">
        <v>1198</v>
      </c>
      <c r="E228" s="294"/>
      <c r="F228" s="294"/>
      <c r="G228" s="294"/>
      <c r="H228" s="294"/>
      <c r="I228" s="294"/>
      <c r="J228" s="294"/>
      <c r="K228" s="294"/>
      <c r="L228" s="294"/>
      <c r="M228" s="294"/>
      <c r="N228" s="294"/>
      <c r="O228" s="293"/>
      <c r="P228" s="293"/>
      <c r="Q228" s="293"/>
      <c r="R228" s="293"/>
      <c r="S228" s="293"/>
      <c r="T228" s="293"/>
      <c r="U228" s="293"/>
      <c r="V228" s="293"/>
      <c r="W228" s="293"/>
      <c r="X228" s="293"/>
      <c r="Y228" s="293"/>
      <c r="Z228" s="293"/>
      <c r="AA228" s="293"/>
      <c r="AB228" s="293"/>
      <c r="AC228" s="293"/>
      <c r="AD228" s="293"/>
      <c r="AE228" s="293"/>
      <c r="AF228" s="293"/>
      <c r="AG228" s="293"/>
      <c r="AH228" s="293"/>
      <c r="AI228" s="293"/>
      <c r="AJ228" s="293"/>
      <c r="AK228" s="293"/>
      <c r="AL228" s="293"/>
      <c r="AM228" s="293"/>
      <c r="AN228" s="293"/>
      <c r="AO228" s="293"/>
      <c r="AP228" s="293"/>
      <c r="AQ228" s="293"/>
      <c r="AR228" s="293"/>
      <c r="AS228" s="293"/>
      <c r="AT228" s="293"/>
      <c r="AU228" s="293"/>
      <c r="AV228" s="293"/>
      <c r="AW228" s="293"/>
      <c r="AX228" s="293"/>
      <c r="AY228" s="293"/>
      <c r="AZ228" s="293"/>
      <c r="BA228" s="293"/>
      <c r="BB228" s="293"/>
      <c r="BC228" s="293"/>
      <c r="BD228" s="293"/>
      <c r="BE228" s="293"/>
      <c r="BF228" s="293"/>
      <c r="BG228" s="293"/>
      <c r="BH228" s="293"/>
    </row>
    <row r="229" spans="1:60" ht="15" hidden="1">
      <c r="A229" s="294" t="s">
        <v>514</v>
      </c>
      <c r="B229" s="294" t="s">
        <v>515</v>
      </c>
      <c r="C229" s="294" t="s">
        <v>1197</v>
      </c>
      <c r="D229" s="294" t="s">
        <v>1198</v>
      </c>
      <c r="E229" s="294"/>
      <c r="F229" s="294"/>
      <c r="G229" s="294"/>
      <c r="H229" s="294"/>
      <c r="I229" s="294"/>
      <c r="J229" s="294"/>
      <c r="K229" s="294"/>
      <c r="L229" s="294"/>
      <c r="M229" s="294"/>
      <c r="N229" s="294"/>
      <c r="O229" s="293"/>
      <c r="P229" s="293"/>
      <c r="Q229" s="293"/>
      <c r="R229" s="293"/>
      <c r="S229" s="293"/>
      <c r="T229" s="293"/>
      <c r="U229" s="293"/>
      <c r="V229" s="293"/>
      <c r="W229" s="293"/>
      <c r="X229" s="293"/>
      <c r="Y229" s="293"/>
      <c r="Z229" s="293"/>
      <c r="AA229" s="293"/>
      <c r="AB229" s="293"/>
      <c r="AC229" s="293"/>
      <c r="AD229" s="293"/>
      <c r="AE229" s="293"/>
      <c r="AF229" s="293"/>
      <c r="AG229" s="293"/>
      <c r="AH229" s="293"/>
      <c r="AI229" s="293"/>
      <c r="AJ229" s="293"/>
      <c r="AK229" s="293"/>
      <c r="AL229" s="293"/>
      <c r="AM229" s="293"/>
      <c r="AN229" s="293"/>
      <c r="AO229" s="293"/>
      <c r="AP229" s="293"/>
      <c r="AQ229" s="293"/>
      <c r="AR229" s="293"/>
      <c r="AS229" s="293"/>
      <c r="AT229" s="293"/>
      <c r="AU229" s="293"/>
      <c r="AV229" s="293"/>
      <c r="AW229" s="293"/>
      <c r="AX229" s="293"/>
      <c r="AY229" s="293"/>
      <c r="AZ229" s="293"/>
      <c r="BA229" s="293"/>
      <c r="BB229" s="293"/>
      <c r="BC229" s="293"/>
      <c r="BD229" s="293"/>
      <c r="BE229" s="293"/>
      <c r="BF229" s="293"/>
      <c r="BG229" s="293"/>
      <c r="BH229" s="293"/>
    </row>
    <row r="230" spans="1:60" ht="15" hidden="1">
      <c r="A230" s="294" t="s">
        <v>516</v>
      </c>
      <c r="B230" s="294" t="s">
        <v>517</v>
      </c>
      <c r="C230" s="294" t="s">
        <v>1197</v>
      </c>
      <c r="D230" s="294" t="s">
        <v>1198</v>
      </c>
      <c r="E230" s="294"/>
      <c r="F230" s="294"/>
      <c r="G230" s="294"/>
      <c r="H230" s="294"/>
      <c r="I230" s="294"/>
      <c r="J230" s="294"/>
      <c r="K230" s="294"/>
      <c r="L230" s="294"/>
      <c r="M230" s="294"/>
      <c r="N230" s="294"/>
      <c r="O230" s="293"/>
      <c r="P230" s="293"/>
      <c r="Q230" s="293"/>
      <c r="R230" s="293"/>
      <c r="S230" s="293"/>
      <c r="T230" s="293"/>
      <c r="U230" s="293"/>
      <c r="V230" s="293"/>
      <c r="W230" s="293"/>
      <c r="X230" s="293"/>
      <c r="Y230" s="293"/>
      <c r="Z230" s="293"/>
      <c r="AA230" s="293"/>
      <c r="AB230" s="293"/>
      <c r="AC230" s="293"/>
      <c r="AD230" s="293"/>
      <c r="AE230" s="293"/>
      <c r="AF230" s="293"/>
      <c r="AG230" s="293"/>
      <c r="AH230" s="293"/>
      <c r="AI230" s="293"/>
      <c r="AJ230" s="293"/>
      <c r="AK230" s="293"/>
      <c r="AL230" s="293"/>
      <c r="AM230" s="293"/>
      <c r="AN230" s="293">
        <v>21822115000</v>
      </c>
      <c r="AO230" s="293">
        <v>22027034000</v>
      </c>
      <c r="AP230" s="293">
        <v>21598472000</v>
      </c>
      <c r="AQ230" s="293">
        <v>23313074000</v>
      </c>
      <c r="AR230" s="293">
        <v>22960720000</v>
      </c>
      <c r="AS230" s="293">
        <v>22235536000</v>
      </c>
      <c r="AT230" s="293">
        <v>21108372000</v>
      </c>
      <c r="AU230" s="293"/>
      <c r="AV230" s="293"/>
      <c r="AW230" s="293"/>
      <c r="AX230" s="293"/>
      <c r="AY230" s="293"/>
      <c r="AZ230" s="293"/>
      <c r="BA230" s="293">
        <v>5385427000</v>
      </c>
      <c r="BB230" s="293">
        <v>5685286000</v>
      </c>
      <c r="BC230" s="293">
        <v>5274703000</v>
      </c>
      <c r="BD230" s="293">
        <v>4979355000</v>
      </c>
      <c r="BE230" s="293">
        <v>4747401000</v>
      </c>
      <c r="BF230" s="293">
        <v>4764676000</v>
      </c>
      <c r="BG230" s="293">
        <v>4608078000</v>
      </c>
      <c r="BH230" s="293">
        <v>4419521000</v>
      </c>
    </row>
    <row r="231" spans="1:60" ht="15" hidden="1">
      <c r="A231" s="294" t="s">
        <v>518</v>
      </c>
      <c r="B231" s="294" t="s">
        <v>519</v>
      </c>
      <c r="C231" s="294" t="s">
        <v>1197</v>
      </c>
      <c r="D231" s="294" t="s">
        <v>1198</v>
      </c>
      <c r="E231" s="294"/>
      <c r="F231" s="294"/>
      <c r="G231" s="294"/>
      <c r="H231" s="294"/>
      <c r="I231" s="294"/>
      <c r="J231" s="294"/>
      <c r="K231" s="294"/>
      <c r="L231" s="294"/>
      <c r="M231" s="294"/>
      <c r="N231" s="294"/>
      <c r="O231" s="293"/>
      <c r="P231" s="293"/>
      <c r="Q231" s="293"/>
      <c r="R231" s="293"/>
      <c r="S231" s="293"/>
      <c r="T231" s="293"/>
      <c r="U231" s="293"/>
      <c r="V231" s="293"/>
      <c r="W231" s="293"/>
      <c r="X231" s="293"/>
      <c r="Y231" s="293"/>
      <c r="Z231" s="293"/>
      <c r="AA231" s="293"/>
      <c r="AB231" s="293"/>
      <c r="AC231" s="293"/>
      <c r="AD231" s="293"/>
      <c r="AE231" s="293"/>
      <c r="AF231" s="293"/>
      <c r="AG231" s="293"/>
      <c r="AH231" s="293"/>
      <c r="AI231" s="293"/>
      <c r="AJ231" s="293"/>
      <c r="AK231" s="293"/>
      <c r="AL231" s="293"/>
      <c r="AM231" s="293"/>
      <c r="AN231" s="293"/>
      <c r="AO231" s="293"/>
      <c r="AP231" s="293"/>
      <c r="AQ231" s="293"/>
      <c r="AR231" s="293"/>
      <c r="AS231" s="293"/>
      <c r="AT231" s="293"/>
      <c r="AU231" s="293"/>
      <c r="AV231" s="293"/>
      <c r="AW231" s="293"/>
      <c r="AX231" s="293"/>
      <c r="AY231" s="293"/>
      <c r="AZ231" s="293"/>
      <c r="BA231" s="293"/>
      <c r="BB231" s="293"/>
      <c r="BC231" s="293"/>
      <c r="BD231" s="293"/>
      <c r="BE231" s="293"/>
      <c r="BF231" s="293"/>
      <c r="BG231" s="293"/>
      <c r="BH231" s="293"/>
    </row>
    <row r="232" spans="1:60" ht="15" hidden="1">
      <c r="A232" s="294" t="s">
        <v>520</v>
      </c>
      <c r="B232" s="294" t="s">
        <v>521</v>
      </c>
      <c r="C232" s="294" t="s">
        <v>1197</v>
      </c>
      <c r="D232" s="294" t="s">
        <v>1198</v>
      </c>
      <c r="E232" s="294"/>
      <c r="F232" s="294"/>
      <c r="G232" s="294"/>
      <c r="H232" s="294"/>
      <c r="I232" s="294"/>
      <c r="J232" s="294"/>
      <c r="K232" s="294"/>
      <c r="L232" s="294"/>
      <c r="M232" s="294"/>
      <c r="N232" s="294"/>
      <c r="O232" s="293">
        <v>35191000</v>
      </c>
      <c r="P232" s="293">
        <v>46990000</v>
      </c>
      <c r="Q232" s="293">
        <v>36534000</v>
      </c>
      <c r="R232" s="293">
        <v>47950000</v>
      </c>
      <c r="S232" s="293">
        <v>76030000</v>
      </c>
      <c r="T232" s="293">
        <v>143033000</v>
      </c>
      <c r="U232" s="293">
        <v>155883000</v>
      </c>
      <c r="V232" s="293">
        <v>206654000</v>
      </c>
      <c r="W232" s="293">
        <v>280957000</v>
      </c>
      <c r="X232" s="293">
        <v>308434000</v>
      </c>
      <c r="Y232" s="293">
        <v>284236000</v>
      </c>
      <c r="Z232" s="293">
        <v>259157000</v>
      </c>
      <c r="AA232" s="293">
        <v>220538000</v>
      </c>
      <c r="AB232" s="293">
        <v>219449000</v>
      </c>
      <c r="AC232" s="293">
        <v>193968000</v>
      </c>
      <c r="AD232" s="293">
        <v>216487000</v>
      </c>
      <c r="AE232" s="293">
        <v>263175000</v>
      </c>
      <c r="AF232" s="293">
        <v>347956000</v>
      </c>
      <c r="AG232" s="293">
        <v>395718000</v>
      </c>
      <c r="AH232" s="293">
        <v>398672000</v>
      </c>
      <c r="AI232" s="293">
        <v>514179000</v>
      </c>
      <c r="AJ232" s="293">
        <v>616561000</v>
      </c>
      <c r="AK232" s="293">
        <v>641680000</v>
      </c>
      <c r="AL232" s="293">
        <v>692277000</v>
      </c>
      <c r="AM232" s="293">
        <v>784044000</v>
      </c>
      <c r="AN232" s="293">
        <v>841874000</v>
      </c>
      <c r="AO232" s="293">
        <v>946590000</v>
      </c>
      <c r="AP232" s="293">
        <v>956913000</v>
      </c>
      <c r="AQ232" s="293">
        <v>1029975000</v>
      </c>
      <c r="AR232" s="293">
        <v>1109216000</v>
      </c>
      <c r="AS232" s="293">
        <v>1098901000</v>
      </c>
      <c r="AT232" s="293">
        <v>1095688000</v>
      </c>
      <c r="AU232" s="293">
        <v>1276028000</v>
      </c>
      <c r="AV232" s="293">
        <v>1539455000</v>
      </c>
      <c r="AW232" s="293">
        <v>1652256000</v>
      </c>
      <c r="AX232" s="293">
        <v>1629648000</v>
      </c>
      <c r="AY232" s="293">
        <v>1757294000</v>
      </c>
      <c r="AZ232" s="293">
        <v>1848762000</v>
      </c>
      <c r="BA232" s="293">
        <v>1802461000</v>
      </c>
      <c r="BB232" s="293">
        <v>1874374000</v>
      </c>
      <c r="BC232" s="293">
        <v>2157557000</v>
      </c>
      <c r="BD232" s="293">
        <v>2346186000</v>
      </c>
      <c r="BE232" s="293">
        <v>2361262000</v>
      </c>
      <c r="BF232" s="293">
        <v>2924996000</v>
      </c>
      <c r="BG232" s="293">
        <v>2395640000</v>
      </c>
      <c r="BH232" s="293">
        <v>1617003000</v>
      </c>
    </row>
    <row r="233" spans="1:60" ht="15" hidden="1">
      <c r="A233" s="294" t="s">
        <v>522</v>
      </c>
      <c r="B233" s="294" t="s">
        <v>523</v>
      </c>
      <c r="C233" s="294" t="s">
        <v>1197</v>
      </c>
      <c r="D233" s="294" t="s">
        <v>1198</v>
      </c>
      <c r="E233" s="294"/>
      <c r="F233" s="294"/>
      <c r="G233" s="294"/>
      <c r="H233" s="294"/>
      <c r="I233" s="294"/>
      <c r="J233" s="294"/>
      <c r="K233" s="294"/>
      <c r="L233" s="294"/>
      <c r="M233" s="294"/>
      <c r="N233" s="294"/>
      <c r="O233" s="293"/>
      <c r="P233" s="293"/>
      <c r="Q233" s="293"/>
      <c r="R233" s="293"/>
      <c r="S233" s="293"/>
      <c r="T233" s="293"/>
      <c r="U233" s="293"/>
      <c r="V233" s="293"/>
      <c r="W233" s="293"/>
      <c r="X233" s="293"/>
      <c r="Y233" s="293"/>
      <c r="Z233" s="293"/>
      <c r="AA233" s="293"/>
      <c r="AB233" s="293"/>
      <c r="AC233" s="293"/>
      <c r="AD233" s="293"/>
      <c r="AE233" s="293"/>
      <c r="AF233" s="293"/>
      <c r="AG233" s="293"/>
      <c r="AH233" s="293"/>
      <c r="AI233" s="293"/>
      <c r="AJ233" s="293"/>
      <c r="AK233" s="293"/>
      <c r="AL233" s="293"/>
      <c r="AM233" s="293"/>
      <c r="AN233" s="293"/>
      <c r="AO233" s="293"/>
      <c r="AP233" s="293"/>
      <c r="AQ233" s="293"/>
      <c r="AR233" s="293"/>
      <c r="AS233" s="293"/>
      <c r="AT233" s="293"/>
      <c r="AU233" s="293"/>
      <c r="AV233" s="293"/>
      <c r="AW233" s="293"/>
      <c r="AX233" s="293"/>
      <c r="AY233" s="293"/>
      <c r="AZ233" s="293"/>
      <c r="BA233" s="293"/>
      <c r="BB233" s="293"/>
      <c r="BC233" s="293"/>
      <c r="BD233" s="293"/>
      <c r="BE233" s="293"/>
      <c r="BF233" s="293"/>
      <c r="BG233" s="293"/>
      <c r="BH233" s="293"/>
    </row>
    <row r="234" spans="1:60" ht="15" hidden="1">
      <c r="A234" s="294" t="s">
        <v>524</v>
      </c>
      <c r="B234" s="294" t="s">
        <v>525</v>
      </c>
      <c r="C234" s="294" t="s">
        <v>1197</v>
      </c>
      <c r="D234" s="294" t="s">
        <v>1198</v>
      </c>
      <c r="E234" s="294"/>
      <c r="F234" s="294"/>
      <c r="G234" s="294"/>
      <c r="H234" s="294"/>
      <c r="I234" s="294"/>
      <c r="J234" s="294"/>
      <c r="K234" s="294"/>
      <c r="L234" s="294"/>
      <c r="M234" s="294"/>
      <c r="N234" s="294"/>
      <c r="O234" s="293"/>
      <c r="P234" s="293"/>
      <c r="Q234" s="293"/>
      <c r="R234" s="293"/>
      <c r="S234" s="293"/>
      <c r="T234" s="293"/>
      <c r="U234" s="293"/>
      <c r="V234" s="293"/>
      <c r="W234" s="293"/>
      <c r="X234" s="293"/>
      <c r="Y234" s="293"/>
      <c r="Z234" s="293"/>
      <c r="AA234" s="293"/>
      <c r="AB234" s="293"/>
      <c r="AC234" s="293"/>
      <c r="AD234" s="293"/>
      <c r="AE234" s="293"/>
      <c r="AF234" s="293"/>
      <c r="AG234" s="293"/>
      <c r="AH234" s="293"/>
      <c r="AI234" s="293"/>
      <c r="AJ234" s="293"/>
      <c r="AK234" s="293"/>
      <c r="AL234" s="293"/>
      <c r="AM234" s="293"/>
      <c r="AN234" s="293"/>
      <c r="AO234" s="293"/>
      <c r="AP234" s="293"/>
      <c r="AQ234" s="293"/>
      <c r="AR234" s="293"/>
      <c r="AS234" s="293"/>
      <c r="AT234" s="293"/>
      <c r="AU234" s="293"/>
      <c r="AV234" s="293"/>
      <c r="AW234" s="293"/>
      <c r="AX234" s="293"/>
      <c r="AY234" s="293"/>
      <c r="AZ234" s="293"/>
      <c r="BA234" s="293"/>
      <c r="BB234" s="293"/>
      <c r="BC234" s="293"/>
      <c r="BD234" s="293"/>
      <c r="BE234" s="293"/>
      <c r="BF234" s="293"/>
      <c r="BG234" s="293"/>
      <c r="BH234" s="293"/>
    </row>
    <row r="235" spans="1:60" ht="15" hidden="1">
      <c r="A235" s="294" t="s">
        <v>526</v>
      </c>
      <c r="B235" s="294" t="s">
        <v>527</v>
      </c>
      <c r="C235" s="294" t="s">
        <v>1197</v>
      </c>
      <c r="D235" s="294" t="s">
        <v>1198</v>
      </c>
      <c r="E235" s="294"/>
      <c r="F235" s="294"/>
      <c r="G235" s="294"/>
      <c r="H235" s="294"/>
      <c r="I235" s="294"/>
      <c r="J235" s="294"/>
      <c r="K235" s="294"/>
      <c r="L235" s="294"/>
      <c r="M235" s="294"/>
      <c r="N235" s="294"/>
      <c r="O235" s="293">
        <v>39801000</v>
      </c>
      <c r="P235" s="293">
        <v>47287000</v>
      </c>
      <c r="Q235" s="293">
        <v>47050000</v>
      </c>
      <c r="R235" s="293">
        <v>69572000</v>
      </c>
      <c r="S235" s="293">
        <v>126774000</v>
      </c>
      <c r="T235" s="293">
        <v>167828000</v>
      </c>
      <c r="U235" s="293">
        <v>242227000</v>
      </c>
      <c r="V235" s="293">
        <v>434315000</v>
      </c>
      <c r="W235" s="293">
        <v>820145000</v>
      </c>
      <c r="X235" s="293">
        <v>1103302000</v>
      </c>
      <c r="Y235" s="293">
        <v>1122269000</v>
      </c>
      <c r="Z235" s="293">
        <v>998482000</v>
      </c>
      <c r="AA235" s="293">
        <v>950896000</v>
      </c>
      <c r="AB235" s="293">
        <v>916724000</v>
      </c>
      <c r="AC235" s="293">
        <v>801992000</v>
      </c>
      <c r="AD235" s="293">
        <v>934741000</v>
      </c>
      <c r="AE235" s="293">
        <v>1064793000</v>
      </c>
      <c r="AF235" s="293">
        <v>1234543000</v>
      </c>
      <c r="AG235" s="293">
        <v>1221896000</v>
      </c>
      <c r="AH235" s="293">
        <v>1175984000</v>
      </c>
      <c r="AI235" s="293">
        <v>1280411000</v>
      </c>
      <c r="AJ235" s="293">
        <v>1350917000</v>
      </c>
      <c r="AK235" s="293">
        <v>1352220000</v>
      </c>
      <c r="AL235" s="293">
        <v>1292462000</v>
      </c>
      <c r="AM235" s="293">
        <v>1454414000</v>
      </c>
      <c r="AN235" s="293">
        <v>1474989000</v>
      </c>
      <c r="AO235" s="293">
        <v>1487244000</v>
      </c>
      <c r="AP235" s="293">
        <v>1344667000</v>
      </c>
      <c r="AQ235" s="293">
        <v>1471813000</v>
      </c>
      <c r="AR235" s="293">
        <v>1538398000</v>
      </c>
      <c r="AS235" s="293">
        <v>1445953000</v>
      </c>
      <c r="AT235" s="293">
        <v>1422895000</v>
      </c>
      <c r="AU235" s="293">
        <v>1601847000</v>
      </c>
      <c r="AV235" s="293">
        <v>1731924000</v>
      </c>
      <c r="AW235" s="293">
        <v>1838336000</v>
      </c>
      <c r="AX235" s="293">
        <v>1686932000</v>
      </c>
      <c r="AY235" s="293">
        <v>1797042000</v>
      </c>
      <c r="AZ235" s="293">
        <v>1969926000</v>
      </c>
      <c r="BA235" s="293">
        <v>1641684000</v>
      </c>
      <c r="BB235" s="293">
        <v>1730090000</v>
      </c>
      <c r="BC235" s="293">
        <v>1278311000</v>
      </c>
      <c r="BD235" s="293">
        <v>622146000</v>
      </c>
      <c r="BE235" s="293">
        <v>746772000</v>
      </c>
      <c r="BF235" s="293">
        <v>896040000</v>
      </c>
      <c r="BG235" s="293">
        <v>987099000</v>
      </c>
      <c r="BH235" s="293">
        <v>1056055000</v>
      </c>
    </row>
    <row r="236" spans="1:60" ht="15" hidden="1">
      <c r="A236" s="294" t="s">
        <v>528</v>
      </c>
      <c r="B236" s="294" t="s">
        <v>529</v>
      </c>
      <c r="C236" s="294" t="s">
        <v>1197</v>
      </c>
      <c r="D236" s="294" t="s">
        <v>1198</v>
      </c>
      <c r="E236" s="294"/>
      <c r="F236" s="294"/>
      <c r="G236" s="294"/>
      <c r="H236" s="294"/>
      <c r="I236" s="294"/>
      <c r="J236" s="294"/>
      <c r="K236" s="294"/>
      <c r="L236" s="294"/>
      <c r="M236" s="294"/>
      <c r="N236" s="294"/>
      <c r="O236" s="293">
        <v>1000571000</v>
      </c>
      <c r="P236" s="293">
        <v>1079130000</v>
      </c>
      <c r="Q236" s="293">
        <v>1229411000</v>
      </c>
      <c r="R236" s="293">
        <v>1245693000</v>
      </c>
      <c r="S236" s="293">
        <v>1600895000</v>
      </c>
      <c r="T236" s="293">
        <v>1865319000</v>
      </c>
      <c r="U236" s="293">
        <v>2325634000</v>
      </c>
      <c r="V236" s="293">
        <v>3344454000</v>
      </c>
      <c r="W236" s="293">
        <v>5029136000</v>
      </c>
      <c r="X236" s="293">
        <v>6644776000</v>
      </c>
      <c r="Y236" s="293">
        <v>8297077000</v>
      </c>
      <c r="Z236" s="293">
        <v>10851628000</v>
      </c>
      <c r="AA236" s="293">
        <v>12237902000</v>
      </c>
      <c r="AB236" s="293">
        <v>13902415000</v>
      </c>
      <c r="AC236" s="293">
        <v>15012833000</v>
      </c>
      <c r="AD236" s="293">
        <v>17545477000</v>
      </c>
      <c r="AE236" s="293">
        <v>18537201000</v>
      </c>
      <c r="AF236" s="293">
        <v>20385277000</v>
      </c>
      <c r="AG236" s="293">
        <v>21763489000</v>
      </c>
      <c r="AH236" s="293">
        <v>23536744000</v>
      </c>
      <c r="AI236" s="293">
        <v>28165123000</v>
      </c>
      <c r="AJ236" s="293">
        <v>37772316000</v>
      </c>
      <c r="AK236" s="293">
        <v>41864437000</v>
      </c>
      <c r="AL236" s="293">
        <v>52717187000</v>
      </c>
      <c r="AM236" s="293">
        <v>65596256000</v>
      </c>
      <c r="AN236" s="293">
        <v>100092688000</v>
      </c>
      <c r="AO236" s="293">
        <v>112879505000</v>
      </c>
      <c r="AP236" s="293">
        <v>109730683000</v>
      </c>
      <c r="AQ236" s="293">
        <v>104943986000</v>
      </c>
      <c r="AR236" s="293">
        <v>96903111000</v>
      </c>
      <c r="AS236" s="293">
        <v>79830059000</v>
      </c>
      <c r="AT236" s="293">
        <v>67296714000</v>
      </c>
      <c r="AU236" s="293">
        <v>62922123000</v>
      </c>
      <c r="AV236" s="293">
        <v>58452978000</v>
      </c>
      <c r="AW236" s="293">
        <v>58416706000</v>
      </c>
      <c r="AX236" s="293">
        <v>58466721000</v>
      </c>
      <c r="AY236" s="293">
        <v>62493472000</v>
      </c>
      <c r="AZ236" s="293">
        <v>62779005000</v>
      </c>
      <c r="BA236" s="293">
        <v>66618743000</v>
      </c>
      <c r="BB236" s="293">
        <v>80824069000</v>
      </c>
      <c r="BC236" s="293">
        <v>106357875000</v>
      </c>
      <c r="BD236" s="293">
        <v>109943316000</v>
      </c>
      <c r="BE236" s="293">
        <v>134256717000</v>
      </c>
      <c r="BF236" s="293">
        <v>137353246000</v>
      </c>
      <c r="BG236" s="293">
        <v>135291566000</v>
      </c>
      <c r="BH236" s="293">
        <v>129654081000</v>
      </c>
    </row>
    <row r="237" spans="1:60" ht="15" hidden="1">
      <c r="A237" s="294" t="s">
        <v>530</v>
      </c>
      <c r="B237" s="294" t="s">
        <v>531</v>
      </c>
      <c r="C237" s="294" t="s">
        <v>1197</v>
      </c>
      <c r="D237" s="294" t="s">
        <v>1198</v>
      </c>
      <c r="E237" s="294"/>
      <c r="F237" s="294"/>
      <c r="G237" s="294"/>
      <c r="H237" s="294"/>
      <c r="I237" s="294"/>
      <c r="J237" s="294"/>
      <c r="K237" s="294"/>
      <c r="L237" s="294"/>
      <c r="M237" s="294"/>
      <c r="N237" s="294"/>
      <c r="O237" s="293"/>
      <c r="P237" s="293"/>
      <c r="Q237" s="293"/>
      <c r="R237" s="293"/>
      <c r="S237" s="293"/>
      <c r="T237" s="293"/>
      <c r="U237" s="293"/>
      <c r="V237" s="293"/>
      <c r="W237" s="293"/>
      <c r="X237" s="293"/>
      <c r="Y237" s="293"/>
      <c r="Z237" s="293"/>
      <c r="AA237" s="293"/>
      <c r="AB237" s="293"/>
      <c r="AC237" s="293"/>
      <c r="AD237" s="293"/>
      <c r="AE237" s="293"/>
      <c r="AF237" s="293"/>
      <c r="AG237" s="293"/>
      <c r="AH237" s="293"/>
      <c r="AI237" s="293"/>
      <c r="AJ237" s="293"/>
      <c r="AK237" s="293">
        <v>9731000</v>
      </c>
      <c r="AL237" s="293">
        <v>385190000</v>
      </c>
      <c r="AM237" s="293">
        <v>580286000</v>
      </c>
      <c r="AN237" s="293">
        <v>633564000</v>
      </c>
      <c r="AO237" s="293">
        <v>699361000</v>
      </c>
      <c r="AP237" s="293">
        <v>1065027000</v>
      </c>
      <c r="AQ237" s="293">
        <v>1242772000</v>
      </c>
      <c r="AR237" s="293">
        <v>1381613000</v>
      </c>
      <c r="AS237" s="293">
        <v>1141071000</v>
      </c>
      <c r="AT237" s="293">
        <v>1162076000</v>
      </c>
      <c r="AU237" s="293">
        <v>1252992000</v>
      </c>
      <c r="AV237" s="293">
        <v>1269664000</v>
      </c>
      <c r="AW237" s="293">
        <v>1163509000</v>
      </c>
      <c r="AX237" s="293">
        <v>1121433000</v>
      </c>
      <c r="AY237" s="293">
        <v>1068155000</v>
      </c>
      <c r="AZ237" s="293">
        <v>1344269000</v>
      </c>
      <c r="BA237" s="293">
        <v>2492573000</v>
      </c>
      <c r="BB237" s="293">
        <v>2666449000</v>
      </c>
      <c r="BC237" s="293">
        <v>3561643000</v>
      </c>
      <c r="BD237" s="293">
        <v>3923584000</v>
      </c>
      <c r="BE237" s="293">
        <v>4620535000</v>
      </c>
      <c r="BF237" s="293">
        <v>4868394000</v>
      </c>
      <c r="BG237" s="293">
        <v>5177945000</v>
      </c>
      <c r="BH237" s="293">
        <v>5099934000</v>
      </c>
    </row>
    <row r="238" spans="1:60" ht="15" hidden="1">
      <c r="A238" s="294" t="s">
        <v>532</v>
      </c>
      <c r="B238" s="294" t="s">
        <v>533</v>
      </c>
      <c r="C238" s="294" t="s">
        <v>1197</v>
      </c>
      <c r="D238" s="294" t="s">
        <v>1198</v>
      </c>
      <c r="E238" s="294"/>
      <c r="F238" s="294"/>
      <c r="G238" s="294"/>
      <c r="H238" s="294"/>
      <c r="I238" s="294"/>
      <c r="J238" s="294"/>
      <c r="K238" s="294"/>
      <c r="L238" s="294"/>
      <c r="M238" s="294"/>
      <c r="N238" s="294"/>
      <c r="O238" s="293"/>
      <c r="P238" s="293"/>
      <c r="Q238" s="293"/>
      <c r="R238" s="293"/>
      <c r="S238" s="293"/>
      <c r="T238" s="293"/>
      <c r="U238" s="293"/>
      <c r="V238" s="293"/>
      <c r="W238" s="293"/>
      <c r="X238" s="293"/>
      <c r="Y238" s="293"/>
      <c r="Z238" s="293"/>
      <c r="AA238" s="293"/>
      <c r="AB238" s="293"/>
      <c r="AC238" s="293"/>
      <c r="AD238" s="293"/>
      <c r="AE238" s="293"/>
      <c r="AF238" s="293"/>
      <c r="AG238" s="293"/>
      <c r="AH238" s="293"/>
      <c r="AI238" s="293"/>
      <c r="AJ238" s="293"/>
      <c r="AK238" s="293"/>
      <c r="AL238" s="293">
        <v>276435000</v>
      </c>
      <c r="AM238" s="293">
        <v>431046000</v>
      </c>
      <c r="AN238" s="293">
        <v>402247000</v>
      </c>
      <c r="AO238" s="293">
        <v>756163000</v>
      </c>
      <c r="AP238" s="293">
        <v>1866476000</v>
      </c>
      <c r="AQ238" s="293">
        <v>2397437000</v>
      </c>
      <c r="AR238" s="293">
        <v>2732208000</v>
      </c>
      <c r="AS238" s="293">
        <v>2627004000</v>
      </c>
      <c r="AT238" s="293">
        <v>2241509000</v>
      </c>
      <c r="AU238" s="293">
        <v>2130947000</v>
      </c>
      <c r="AV238" s="293">
        <v>1916766000</v>
      </c>
      <c r="AW238" s="293">
        <v>1815781000</v>
      </c>
      <c r="AX238" s="293">
        <v>1152800000</v>
      </c>
      <c r="AY238" s="293">
        <v>991051000</v>
      </c>
      <c r="AZ238" s="293">
        <v>851749000</v>
      </c>
      <c r="BA238" s="293">
        <v>738721000</v>
      </c>
      <c r="BB238" s="293">
        <v>671475000</v>
      </c>
      <c r="BC238" s="293">
        <v>529121000</v>
      </c>
      <c r="BD238" s="293">
        <v>454309000</v>
      </c>
      <c r="BE238" s="293">
        <v>503886000</v>
      </c>
      <c r="BF238" s="293">
        <v>506854000</v>
      </c>
      <c r="BG238" s="293">
        <v>411187000</v>
      </c>
      <c r="BH238" s="293">
        <v>402877000</v>
      </c>
    </row>
    <row r="239" spans="1:60" ht="15" hidden="1">
      <c r="A239" s="294" t="s">
        <v>534</v>
      </c>
      <c r="B239" s="294" t="s">
        <v>535</v>
      </c>
      <c r="C239" s="294" t="s">
        <v>1197</v>
      </c>
      <c r="D239" s="294" t="s">
        <v>1198</v>
      </c>
      <c r="E239" s="294"/>
      <c r="F239" s="294"/>
      <c r="G239" s="294"/>
      <c r="H239" s="294"/>
      <c r="I239" s="294"/>
      <c r="J239" s="294"/>
      <c r="K239" s="294"/>
      <c r="L239" s="294"/>
      <c r="M239" s="294"/>
      <c r="N239" s="294"/>
      <c r="O239" s="293"/>
      <c r="P239" s="293"/>
      <c r="Q239" s="293"/>
      <c r="R239" s="293"/>
      <c r="S239" s="293"/>
      <c r="T239" s="293"/>
      <c r="U239" s="293"/>
      <c r="V239" s="293"/>
      <c r="W239" s="293"/>
      <c r="X239" s="293"/>
      <c r="Y239" s="293"/>
      <c r="Z239" s="293"/>
      <c r="AA239" s="293"/>
      <c r="AB239" s="293"/>
      <c r="AC239" s="293"/>
      <c r="AD239" s="293"/>
      <c r="AE239" s="293"/>
      <c r="AF239" s="293"/>
      <c r="AG239" s="293"/>
      <c r="AH239" s="293"/>
      <c r="AI239" s="293"/>
      <c r="AJ239" s="293"/>
      <c r="AK239" s="293"/>
      <c r="AL239" s="293"/>
      <c r="AM239" s="293"/>
      <c r="AN239" s="293"/>
      <c r="AO239" s="293"/>
      <c r="AP239" s="293"/>
      <c r="AQ239" s="293"/>
      <c r="AR239" s="293"/>
      <c r="AS239" s="293"/>
      <c r="AT239" s="293"/>
      <c r="AU239" s="293"/>
      <c r="AV239" s="293"/>
      <c r="AW239" s="293"/>
      <c r="AX239" s="293"/>
      <c r="AY239" s="293"/>
      <c r="AZ239" s="293"/>
      <c r="BA239" s="293"/>
      <c r="BB239" s="293"/>
      <c r="BC239" s="293"/>
      <c r="BD239" s="293"/>
      <c r="BE239" s="293"/>
      <c r="BF239" s="293"/>
      <c r="BG239" s="293"/>
      <c r="BH239" s="293"/>
    </row>
    <row r="240" spans="1:60" ht="15" hidden="1">
      <c r="A240" s="294" t="s">
        <v>536</v>
      </c>
      <c r="B240" s="294" t="s">
        <v>537</v>
      </c>
      <c r="C240" s="294" t="s">
        <v>1197</v>
      </c>
      <c r="D240" s="294" t="s">
        <v>1198</v>
      </c>
      <c r="E240" s="294"/>
      <c r="F240" s="294"/>
      <c r="G240" s="294"/>
      <c r="H240" s="294"/>
      <c r="I240" s="294"/>
      <c r="J240" s="294"/>
      <c r="K240" s="294"/>
      <c r="L240" s="294"/>
      <c r="M240" s="294"/>
      <c r="N240" s="294"/>
      <c r="O240" s="293"/>
      <c r="P240" s="293"/>
      <c r="Q240" s="293"/>
      <c r="R240" s="293"/>
      <c r="S240" s="293"/>
      <c r="T240" s="293"/>
      <c r="U240" s="293"/>
      <c r="V240" s="293"/>
      <c r="W240" s="293"/>
      <c r="X240" s="293"/>
      <c r="Y240" s="293"/>
      <c r="Z240" s="293"/>
      <c r="AA240" s="293"/>
      <c r="AB240" s="293"/>
      <c r="AC240" s="293"/>
      <c r="AD240" s="293"/>
      <c r="AE240" s="293"/>
      <c r="AF240" s="293"/>
      <c r="AG240" s="293"/>
      <c r="AH240" s="293"/>
      <c r="AI240" s="293"/>
      <c r="AJ240" s="293"/>
      <c r="AK240" s="293"/>
      <c r="AL240" s="293"/>
      <c r="AM240" s="293"/>
      <c r="AN240" s="293"/>
      <c r="AO240" s="293"/>
      <c r="AP240" s="293"/>
      <c r="AQ240" s="293"/>
      <c r="AR240" s="293"/>
      <c r="AS240" s="293"/>
      <c r="AT240" s="293"/>
      <c r="AU240" s="293"/>
      <c r="AV240" s="293"/>
      <c r="AW240" s="293"/>
      <c r="AX240" s="293"/>
      <c r="AY240" s="293"/>
      <c r="AZ240" s="293"/>
      <c r="BA240" s="293"/>
      <c r="BB240" s="293"/>
      <c r="BC240" s="293"/>
      <c r="BD240" s="293"/>
      <c r="BE240" s="293"/>
      <c r="BF240" s="293"/>
      <c r="BG240" s="293"/>
      <c r="BH240" s="293"/>
    </row>
    <row r="241" spans="1:60" ht="15" hidden="1">
      <c r="A241" s="294" t="s">
        <v>538</v>
      </c>
      <c r="B241" s="294" t="s">
        <v>539</v>
      </c>
      <c r="C241" s="294" t="s">
        <v>1197</v>
      </c>
      <c r="D241" s="294" t="s">
        <v>1198</v>
      </c>
      <c r="E241" s="294"/>
      <c r="F241" s="294"/>
      <c r="G241" s="294"/>
      <c r="H241" s="294"/>
      <c r="I241" s="294"/>
      <c r="J241" s="294"/>
      <c r="K241" s="294"/>
      <c r="L241" s="294"/>
      <c r="M241" s="294"/>
      <c r="N241" s="294"/>
      <c r="O241" s="293"/>
      <c r="P241" s="293"/>
      <c r="Q241" s="293"/>
      <c r="R241" s="293"/>
      <c r="S241" s="293"/>
      <c r="T241" s="293"/>
      <c r="U241" s="293"/>
      <c r="V241" s="293"/>
      <c r="W241" s="293"/>
      <c r="X241" s="293"/>
      <c r="Y241" s="293"/>
      <c r="Z241" s="293"/>
      <c r="AA241" s="293"/>
      <c r="AB241" s="293"/>
      <c r="AC241" s="293"/>
      <c r="AD241" s="293"/>
      <c r="AE241" s="293"/>
      <c r="AF241" s="293"/>
      <c r="AG241" s="293"/>
      <c r="AH241" s="293"/>
      <c r="AI241" s="293"/>
      <c r="AJ241" s="293"/>
      <c r="AK241" s="293"/>
      <c r="AL241" s="293"/>
      <c r="AM241" s="293"/>
      <c r="AN241" s="293"/>
      <c r="AO241" s="293"/>
      <c r="AP241" s="293"/>
      <c r="AQ241" s="293"/>
      <c r="AR241" s="293"/>
      <c r="AS241" s="293"/>
      <c r="AT241" s="293"/>
      <c r="AU241" s="293"/>
      <c r="AV241" s="293"/>
      <c r="AW241" s="293"/>
      <c r="AX241" s="293"/>
      <c r="AY241" s="293"/>
      <c r="AZ241" s="293"/>
      <c r="BA241" s="293"/>
      <c r="BB241" s="293"/>
      <c r="BC241" s="293"/>
      <c r="BD241" s="293"/>
      <c r="BE241" s="293"/>
      <c r="BF241" s="293"/>
      <c r="BG241" s="293"/>
      <c r="BH241" s="293"/>
    </row>
    <row r="242" spans="1:60" ht="15" hidden="1">
      <c r="A242" s="294" t="s">
        <v>540</v>
      </c>
      <c r="B242" s="294" t="s">
        <v>541</v>
      </c>
      <c r="C242" s="294" t="s">
        <v>1197</v>
      </c>
      <c r="D242" s="294" t="s">
        <v>1198</v>
      </c>
      <c r="E242" s="294"/>
      <c r="F242" s="294"/>
      <c r="G242" s="294"/>
      <c r="H242" s="294"/>
      <c r="I242" s="294"/>
      <c r="J242" s="294"/>
      <c r="K242" s="294"/>
      <c r="L242" s="294"/>
      <c r="M242" s="294"/>
      <c r="N242" s="294"/>
      <c r="O242" s="293"/>
      <c r="P242" s="293"/>
      <c r="Q242" s="293"/>
      <c r="R242" s="293"/>
      <c r="S242" s="293"/>
      <c r="T242" s="293"/>
      <c r="U242" s="293"/>
      <c r="V242" s="293"/>
      <c r="W242" s="293"/>
      <c r="X242" s="293"/>
      <c r="Y242" s="293"/>
      <c r="Z242" s="293"/>
      <c r="AA242" s="293"/>
      <c r="AB242" s="293"/>
      <c r="AC242" s="293"/>
      <c r="AD242" s="293">
        <v>24549000</v>
      </c>
      <c r="AE242" s="293">
        <v>28928000</v>
      </c>
      <c r="AF242" s="293">
        <v>36095000</v>
      </c>
      <c r="AG242" s="293">
        <v>37559000</v>
      </c>
      <c r="AH242" s="293">
        <v>39139000</v>
      </c>
      <c r="AI242" s="293">
        <v>53685000</v>
      </c>
      <c r="AJ242" s="293">
        <v>44996000</v>
      </c>
      <c r="AK242" s="293">
        <v>43483000</v>
      </c>
      <c r="AL242" s="293">
        <v>44243000</v>
      </c>
      <c r="AM242" s="293">
        <v>58638000</v>
      </c>
      <c r="AN242" s="293">
        <v>64116000</v>
      </c>
      <c r="AO242" s="293">
        <v>63805000</v>
      </c>
      <c r="AP242" s="293">
        <v>58678000</v>
      </c>
      <c r="AQ242" s="293">
        <v>64880000</v>
      </c>
      <c r="AR242" s="293">
        <v>78049000</v>
      </c>
      <c r="AS242" s="293">
        <v>73965000</v>
      </c>
      <c r="AT242" s="293">
        <v>71355000</v>
      </c>
      <c r="AU242" s="293">
        <v>81496000</v>
      </c>
      <c r="AV242" s="293">
        <v>93415000</v>
      </c>
      <c r="AW242" s="293">
        <v>94358000</v>
      </c>
      <c r="AX242" s="293">
        <v>89030000</v>
      </c>
      <c r="AY242" s="293">
        <v>91617000</v>
      </c>
      <c r="AZ242" s="293">
        <v>96868000</v>
      </c>
      <c r="BA242" s="293">
        <v>98959000</v>
      </c>
      <c r="BB242" s="293">
        <v>114892000</v>
      </c>
      <c r="BC242" s="293">
        <v>153651000</v>
      </c>
      <c r="BD242" s="293">
        <v>190596000</v>
      </c>
      <c r="BE242" s="293">
        <v>197391000</v>
      </c>
      <c r="BF242" s="293">
        <v>199068000</v>
      </c>
      <c r="BG242" s="293">
        <v>193476000</v>
      </c>
      <c r="BH242" s="293">
        <v>173405000</v>
      </c>
    </row>
    <row r="243" spans="1:60" ht="15" hidden="1">
      <c r="A243" s="294" t="s">
        <v>542</v>
      </c>
      <c r="B243" s="294" t="s">
        <v>543</v>
      </c>
      <c r="C243" s="294" t="s">
        <v>1197</v>
      </c>
      <c r="D243" s="294" t="s">
        <v>1198</v>
      </c>
      <c r="E243" s="294"/>
      <c r="F243" s="294"/>
      <c r="G243" s="294"/>
      <c r="H243" s="294"/>
      <c r="I243" s="294"/>
      <c r="J243" s="294"/>
      <c r="K243" s="294"/>
      <c r="L243" s="294"/>
      <c r="M243" s="294"/>
      <c r="N243" s="294"/>
      <c r="O243" s="293"/>
      <c r="P243" s="293"/>
      <c r="Q243" s="293"/>
      <c r="R243" s="293"/>
      <c r="S243" s="293"/>
      <c r="T243" s="293"/>
      <c r="U243" s="293"/>
      <c r="V243" s="293"/>
      <c r="W243" s="293"/>
      <c r="X243" s="293"/>
      <c r="Y243" s="293"/>
      <c r="Z243" s="293"/>
      <c r="AA243" s="293"/>
      <c r="AB243" s="293"/>
      <c r="AC243" s="293"/>
      <c r="AD243" s="293"/>
      <c r="AE243" s="293"/>
      <c r="AF243" s="293"/>
      <c r="AG243" s="293"/>
      <c r="AH243" s="293"/>
      <c r="AI243" s="293"/>
      <c r="AJ243" s="293"/>
      <c r="AK243" s="293"/>
      <c r="AL243" s="293"/>
      <c r="AM243" s="293"/>
      <c r="AN243" s="293"/>
      <c r="AO243" s="293"/>
      <c r="AP243" s="293"/>
      <c r="AQ243" s="293"/>
      <c r="AR243" s="293"/>
      <c r="AS243" s="293"/>
      <c r="AT243" s="293"/>
      <c r="AU243" s="293"/>
      <c r="AV243" s="293"/>
      <c r="AW243" s="293"/>
      <c r="AX243" s="293"/>
      <c r="AY243" s="293"/>
      <c r="AZ243" s="293"/>
      <c r="BA243" s="293"/>
      <c r="BB243" s="293"/>
      <c r="BC243" s="293"/>
      <c r="BD243" s="293"/>
      <c r="BE243" s="293"/>
      <c r="BF243" s="293"/>
      <c r="BG243" s="293"/>
      <c r="BH243" s="293"/>
    </row>
    <row r="244" spans="1:60" ht="15" hidden="1">
      <c r="A244" s="294" t="s">
        <v>544</v>
      </c>
      <c r="B244" s="294" t="s">
        <v>545</v>
      </c>
      <c r="C244" s="294" t="s">
        <v>1197</v>
      </c>
      <c r="D244" s="294" t="s">
        <v>1198</v>
      </c>
      <c r="E244" s="294"/>
      <c r="F244" s="294"/>
      <c r="G244" s="294"/>
      <c r="H244" s="294"/>
      <c r="I244" s="294"/>
      <c r="J244" s="294"/>
      <c r="K244" s="294"/>
      <c r="L244" s="294"/>
      <c r="M244" s="294"/>
      <c r="N244" s="294"/>
      <c r="O244" s="293"/>
      <c r="P244" s="293"/>
      <c r="Q244" s="293"/>
      <c r="R244" s="293"/>
      <c r="S244" s="293"/>
      <c r="T244" s="293"/>
      <c r="U244" s="293"/>
      <c r="V244" s="293"/>
      <c r="W244" s="293"/>
      <c r="X244" s="293"/>
      <c r="Y244" s="293"/>
      <c r="Z244" s="293"/>
      <c r="AA244" s="293"/>
      <c r="AB244" s="293"/>
      <c r="AC244" s="293"/>
      <c r="AD244" s="293"/>
      <c r="AE244" s="293"/>
      <c r="AF244" s="293"/>
      <c r="AG244" s="293"/>
      <c r="AH244" s="293"/>
      <c r="AI244" s="293"/>
      <c r="AJ244" s="293"/>
      <c r="AK244" s="293"/>
      <c r="AL244" s="293"/>
      <c r="AM244" s="293"/>
      <c r="AN244" s="293"/>
      <c r="AO244" s="293"/>
      <c r="AP244" s="293"/>
      <c r="AQ244" s="293"/>
      <c r="AR244" s="293"/>
      <c r="AS244" s="293"/>
      <c r="AT244" s="293"/>
      <c r="AU244" s="293"/>
      <c r="AV244" s="293"/>
      <c r="AW244" s="293"/>
      <c r="AX244" s="293"/>
      <c r="AY244" s="293"/>
      <c r="AZ244" s="293"/>
      <c r="BA244" s="293"/>
      <c r="BB244" s="293"/>
      <c r="BC244" s="293"/>
      <c r="BD244" s="293"/>
      <c r="BE244" s="293"/>
      <c r="BF244" s="293"/>
      <c r="BG244" s="293"/>
      <c r="BH244" s="293"/>
    </row>
    <row r="245" spans="1:60" ht="15" hidden="1">
      <c r="A245" s="294" t="s">
        <v>546</v>
      </c>
      <c r="B245" s="294" t="s">
        <v>547</v>
      </c>
      <c r="C245" s="294" t="s">
        <v>1197</v>
      </c>
      <c r="D245" s="294" t="s">
        <v>1198</v>
      </c>
      <c r="E245" s="294"/>
      <c r="F245" s="294"/>
      <c r="G245" s="294"/>
      <c r="H245" s="294"/>
      <c r="I245" s="294"/>
      <c r="J245" s="294"/>
      <c r="K245" s="294"/>
      <c r="L245" s="294"/>
      <c r="M245" s="294"/>
      <c r="N245" s="294"/>
      <c r="O245" s="293"/>
      <c r="P245" s="293"/>
      <c r="Q245" s="293"/>
      <c r="R245" s="293"/>
      <c r="S245" s="293"/>
      <c r="T245" s="293"/>
      <c r="U245" s="293"/>
      <c r="V245" s="293"/>
      <c r="W245" s="293"/>
      <c r="X245" s="293"/>
      <c r="Y245" s="293"/>
      <c r="Z245" s="293"/>
      <c r="AA245" s="293"/>
      <c r="AB245" s="293"/>
      <c r="AC245" s="293"/>
      <c r="AD245" s="293"/>
      <c r="AE245" s="293"/>
      <c r="AF245" s="293"/>
      <c r="AG245" s="293"/>
      <c r="AH245" s="293"/>
      <c r="AI245" s="293"/>
      <c r="AJ245" s="293"/>
      <c r="AK245" s="293"/>
      <c r="AL245" s="293"/>
      <c r="AM245" s="293"/>
      <c r="AN245" s="293"/>
      <c r="AO245" s="293"/>
      <c r="AP245" s="293"/>
      <c r="AQ245" s="293"/>
      <c r="AR245" s="293"/>
      <c r="AS245" s="293"/>
      <c r="AT245" s="293"/>
      <c r="AU245" s="293"/>
      <c r="AV245" s="293"/>
      <c r="AW245" s="293"/>
      <c r="AX245" s="293"/>
      <c r="AY245" s="293"/>
      <c r="AZ245" s="293"/>
      <c r="BA245" s="293"/>
      <c r="BB245" s="293"/>
      <c r="BC245" s="293"/>
      <c r="BD245" s="293"/>
      <c r="BE245" s="293"/>
      <c r="BF245" s="293"/>
      <c r="BG245" s="293"/>
      <c r="BH245" s="293"/>
    </row>
    <row r="246" spans="1:60" ht="15" hidden="1">
      <c r="A246" s="294" t="s">
        <v>548</v>
      </c>
      <c r="B246" s="294" t="s">
        <v>549</v>
      </c>
      <c r="C246" s="294" t="s">
        <v>1197</v>
      </c>
      <c r="D246" s="294" t="s">
        <v>1198</v>
      </c>
      <c r="E246" s="294"/>
      <c r="F246" s="294"/>
      <c r="G246" s="294"/>
      <c r="H246" s="294"/>
      <c r="I246" s="294"/>
      <c r="J246" s="294"/>
      <c r="K246" s="294"/>
      <c r="L246" s="294"/>
      <c r="M246" s="294"/>
      <c r="N246" s="294"/>
      <c r="O246" s="293">
        <v>603180000</v>
      </c>
      <c r="P246" s="293">
        <v>676472000</v>
      </c>
      <c r="Q246" s="293">
        <v>753134000</v>
      </c>
      <c r="R246" s="293">
        <v>881777000</v>
      </c>
      <c r="S246" s="293">
        <v>1008319000</v>
      </c>
      <c r="T246" s="293">
        <v>1115792000</v>
      </c>
      <c r="U246" s="293">
        <v>1290715000</v>
      </c>
      <c r="V246" s="293">
        <v>2248217000</v>
      </c>
      <c r="W246" s="293">
        <v>2954539000</v>
      </c>
      <c r="X246" s="293">
        <v>3410541000</v>
      </c>
      <c r="Y246" s="293">
        <v>3533401000</v>
      </c>
      <c r="Z246" s="293">
        <v>3611173000</v>
      </c>
      <c r="AA246" s="293">
        <v>3777324000</v>
      </c>
      <c r="AB246" s="293">
        <v>4063243000</v>
      </c>
      <c r="AC246" s="293">
        <v>4097301000</v>
      </c>
      <c r="AD246" s="293">
        <v>4886590000</v>
      </c>
      <c r="AE246" s="293">
        <v>5944695000</v>
      </c>
      <c r="AF246" s="293">
        <v>6817910000</v>
      </c>
      <c r="AG246" s="293">
        <v>6800241000</v>
      </c>
      <c r="AH246" s="293">
        <v>6974801000</v>
      </c>
      <c r="AI246" s="293">
        <v>7689860000</v>
      </c>
      <c r="AJ246" s="293">
        <v>8251262000</v>
      </c>
      <c r="AK246" s="293">
        <v>8542690000</v>
      </c>
      <c r="AL246" s="293">
        <v>8693830000</v>
      </c>
      <c r="AM246" s="293">
        <v>9614054000</v>
      </c>
      <c r="AN246" s="293">
        <v>10819486000</v>
      </c>
      <c r="AO246" s="293">
        <v>11379075000</v>
      </c>
      <c r="AP246" s="293">
        <v>11229239000</v>
      </c>
      <c r="AQ246" s="293">
        <v>10845589000</v>
      </c>
      <c r="AR246" s="293">
        <v>11912140000</v>
      </c>
      <c r="AS246" s="293">
        <v>11355173000</v>
      </c>
      <c r="AT246" s="293">
        <v>12916183000</v>
      </c>
      <c r="AU246" s="293">
        <v>15490954000</v>
      </c>
      <c r="AV246" s="293">
        <v>18109298000</v>
      </c>
      <c r="AW246" s="293">
        <v>19558062000</v>
      </c>
      <c r="AX246" s="293">
        <v>17922223000</v>
      </c>
      <c r="AY246" s="293">
        <v>18665139000</v>
      </c>
      <c r="AZ246" s="293">
        <v>20504800000</v>
      </c>
      <c r="BA246" s="293">
        <v>21381015000</v>
      </c>
      <c r="BB246" s="293">
        <v>22721908000</v>
      </c>
      <c r="BC246" s="293">
        <v>22471865000</v>
      </c>
      <c r="BD246" s="293">
        <v>22641825000</v>
      </c>
      <c r="BE246" s="293">
        <v>25261471000</v>
      </c>
      <c r="BF246" s="293">
        <v>25661397000</v>
      </c>
      <c r="BG246" s="293">
        <v>26371914000</v>
      </c>
      <c r="BH246" s="293">
        <v>27363419000</v>
      </c>
    </row>
    <row r="247" spans="1:60" ht="15" hidden="1">
      <c r="A247" s="294" t="s">
        <v>550</v>
      </c>
      <c r="B247" s="294" t="s">
        <v>551</v>
      </c>
      <c r="C247" s="294" t="s">
        <v>1197</v>
      </c>
      <c r="D247" s="294" t="s">
        <v>1198</v>
      </c>
      <c r="E247" s="294"/>
      <c r="F247" s="294"/>
      <c r="G247" s="294"/>
      <c r="H247" s="294"/>
      <c r="I247" s="294"/>
      <c r="J247" s="294"/>
      <c r="K247" s="294"/>
      <c r="L247" s="294"/>
      <c r="M247" s="294"/>
      <c r="N247" s="294"/>
      <c r="O247" s="293">
        <v>2746452000</v>
      </c>
      <c r="P247" s="293">
        <v>3287189000</v>
      </c>
      <c r="Q247" s="293">
        <v>3554567000</v>
      </c>
      <c r="R247" s="293">
        <v>4204213000</v>
      </c>
      <c r="S247" s="293">
        <v>4632821000</v>
      </c>
      <c r="T247" s="293">
        <v>5058838000</v>
      </c>
      <c r="U247" s="293">
        <v>6001278000</v>
      </c>
      <c r="V247" s="293">
        <v>11452267000</v>
      </c>
      <c r="W247" s="293">
        <v>14854965000</v>
      </c>
      <c r="X247" s="293">
        <v>15928439000</v>
      </c>
      <c r="Y247" s="293">
        <v>19131091000</v>
      </c>
      <c r="Z247" s="293">
        <v>19235547000</v>
      </c>
      <c r="AA247" s="293">
        <v>19715952000</v>
      </c>
      <c r="AB247" s="293">
        <v>20324057000</v>
      </c>
      <c r="AC247" s="293">
        <v>21607733000</v>
      </c>
      <c r="AD247" s="293">
        <v>26012629000</v>
      </c>
      <c r="AE247" s="293">
        <v>32933707000</v>
      </c>
      <c r="AF247" s="293">
        <v>40943571000</v>
      </c>
      <c r="AG247" s="293">
        <v>40992856000</v>
      </c>
      <c r="AH247" s="293">
        <v>41577123000</v>
      </c>
      <c r="AI247" s="293">
        <v>49424156000</v>
      </c>
      <c r="AJ247" s="293">
        <v>50873480000</v>
      </c>
      <c r="AK247" s="293">
        <v>56553854000</v>
      </c>
      <c r="AL247" s="293">
        <v>68604754000</v>
      </c>
      <c r="AM247" s="293">
        <v>66249182000</v>
      </c>
      <c r="AN247" s="293">
        <v>73781102000</v>
      </c>
      <c r="AO247" s="293">
        <v>80624827000</v>
      </c>
      <c r="AP247" s="293">
        <v>84719907000</v>
      </c>
      <c r="AQ247" s="293">
        <v>96953866000</v>
      </c>
      <c r="AR247" s="293">
        <v>101784253000</v>
      </c>
      <c r="AS247" s="293">
        <v>116799282000</v>
      </c>
      <c r="AT247" s="293">
        <v>112946286000</v>
      </c>
      <c r="AU247" s="293">
        <v>129536814000</v>
      </c>
      <c r="AV247" s="293">
        <v>144120744000</v>
      </c>
      <c r="AW247" s="293">
        <v>159679402000</v>
      </c>
      <c r="AX247" s="293">
        <v>173648916000</v>
      </c>
      <c r="AY247" s="293">
        <v>211098346000</v>
      </c>
      <c r="AZ247" s="293">
        <v>259957215000</v>
      </c>
      <c r="BA247" s="293">
        <v>290490681000</v>
      </c>
      <c r="BB247" s="293">
        <v>278780871000</v>
      </c>
      <c r="BC247" s="293">
        <v>300526166000</v>
      </c>
      <c r="BD247" s="293">
        <v>305015656000</v>
      </c>
      <c r="BE247" s="293">
        <v>336738668000</v>
      </c>
      <c r="BF247" s="293">
        <v>389220698000</v>
      </c>
      <c r="BG247" s="293">
        <v>400874005000</v>
      </c>
      <c r="BH247" s="293">
        <v>397923067000</v>
      </c>
    </row>
    <row r="248" spans="1:60" ht="15" hidden="1">
      <c r="A248" s="294" t="s">
        <v>552</v>
      </c>
      <c r="B248" s="294" t="s">
        <v>553</v>
      </c>
      <c r="C248" s="294" t="s">
        <v>1197</v>
      </c>
      <c r="D248" s="294" t="s">
        <v>1198</v>
      </c>
      <c r="E248" s="294"/>
      <c r="F248" s="294"/>
      <c r="G248" s="294"/>
      <c r="H248" s="294"/>
      <c r="I248" s="294"/>
      <c r="J248" s="294"/>
      <c r="K248" s="294"/>
      <c r="L248" s="294"/>
      <c r="M248" s="294"/>
      <c r="N248" s="294"/>
      <c r="O248" s="293"/>
      <c r="P248" s="293"/>
      <c r="Q248" s="293"/>
      <c r="R248" s="293"/>
      <c r="S248" s="293"/>
      <c r="T248" s="293"/>
      <c r="U248" s="293"/>
      <c r="V248" s="293"/>
      <c r="W248" s="293"/>
      <c r="X248" s="293"/>
      <c r="Y248" s="293"/>
      <c r="Z248" s="293"/>
      <c r="AA248" s="293"/>
      <c r="AB248" s="293"/>
      <c r="AC248" s="293"/>
      <c r="AD248" s="293"/>
      <c r="AE248" s="293"/>
      <c r="AF248" s="293"/>
      <c r="AG248" s="293"/>
      <c r="AH248" s="293"/>
      <c r="AI248" s="293"/>
      <c r="AJ248" s="293"/>
      <c r="AK248" s="293"/>
      <c r="AL248" s="293"/>
      <c r="AM248" s="293"/>
      <c r="AN248" s="293"/>
      <c r="AO248" s="293"/>
      <c r="AP248" s="293"/>
      <c r="AQ248" s="293"/>
      <c r="AR248" s="293"/>
      <c r="AS248" s="293"/>
      <c r="AT248" s="293"/>
      <c r="AU248" s="293"/>
      <c r="AV248" s="293"/>
      <c r="AW248" s="293"/>
      <c r="AX248" s="293"/>
      <c r="AY248" s="293"/>
      <c r="AZ248" s="293"/>
      <c r="BA248" s="293"/>
      <c r="BB248" s="293"/>
      <c r="BC248" s="293"/>
      <c r="BD248" s="293"/>
      <c r="BE248" s="293"/>
      <c r="BF248" s="293"/>
      <c r="BG248" s="293"/>
      <c r="BH248" s="293"/>
    </row>
    <row r="249" spans="1:60" ht="15" hidden="1">
      <c r="A249" s="294" t="s">
        <v>554</v>
      </c>
      <c r="B249" s="294" t="s">
        <v>555</v>
      </c>
      <c r="C249" s="294" t="s">
        <v>1197</v>
      </c>
      <c r="D249" s="294" t="s">
        <v>1198</v>
      </c>
      <c r="E249" s="294"/>
      <c r="F249" s="294"/>
      <c r="G249" s="294"/>
      <c r="H249" s="294"/>
      <c r="I249" s="294"/>
      <c r="J249" s="294"/>
      <c r="K249" s="294"/>
      <c r="L249" s="294"/>
      <c r="M249" s="294"/>
      <c r="N249" s="294"/>
      <c r="O249" s="293">
        <v>197359000</v>
      </c>
      <c r="P249" s="293">
        <v>1175689000</v>
      </c>
      <c r="Q249" s="293">
        <v>1395651000</v>
      </c>
      <c r="R249" s="293">
        <v>1743027000</v>
      </c>
      <c r="S249" s="293">
        <v>2012128000</v>
      </c>
      <c r="T249" s="293">
        <v>2341882000</v>
      </c>
      <c r="U249" s="293">
        <v>2702044000</v>
      </c>
      <c r="V249" s="293">
        <v>3470568000</v>
      </c>
      <c r="W249" s="293">
        <v>4369041000</v>
      </c>
      <c r="X249" s="293">
        <v>4204048000</v>
      </c>
      <c r="Y249" s="293">
        <v>5242014000</v>
      </c>
      <c r="Z249" s="293">
        <v>5759619000</v>
      </c>
      <c r="AA249" s="293">
        <v>6133769000</v>
      </c>
      <c r="AB249" s="293">
        <v>6801892000</v>
      </c>
      <c r="AC249" s="293">
        <v>7164251000</v>
      </c>
      <c r="AD249" s="293">
        <v>9095915000</v>
      </c>
      <c r="AE249" s="293">
        <v>4897648000</v>
      </c>
      <c r="AF249" s="293">
        <v>5503393000</v>
      </c>
      <c r="AG249" s="293">
        <v>6008405000</v>
      </c>
      <c r="AH249" s="293">
        <v>5848907000</v>
      </c>
      <c r="AI249" s="293">
        <v>6430712000</v>
      </c>
      <c r="AJ249" s="293">
        <v>6556401000</v>
      </c>
      <c r="AK249" s="293">
        <v>6666322000</v>
      </c>
      <c r="AL249" s="293">
        <v>6766166000</v>
      </c>
      <c r="AM249" s="293">
        <v>7225292000</v>
      </c>
      <c r="AN249" s="293">
        <v>7368197000</v>
      </c>
      <c r="AO249" s="293">
        <v>7341380000</v>
      </c>
      <c r="AP249" s="293">
        <v>7103349000</v>
      </c>
      <c r="AQ249" s="293">
        <v>7503609000</v>
      </c>
      <c r="AR249" s="293">
        <v>7905463000</v>
      </c>
      <c r="AS249" s="293">
        <v>7186028000</v>
      </c>
      <c r="AT249" s="293">
        <v>6509288000</v>
      </c>
      <c r="AU249" s="293">
        <v>7144025000</v>
      </c>
      <c r="AV249" s="293">
        <v>7306170000</v>
      </c>
      <c r="AW249" s="293">
        <v>8626963000</v>
      </c>
      <c r="AX249" s="293">
        <v>8400040000</v>
      </c>
      <c r="AY249" s="293">
        <v>4096161000</v>
      </c>
      <c r="AZ249" s="293">
        <v>5029477000</v>
      </c>
      <c r="BA249" s="293">
        <v>6009852000</v>
      </c>
      <c r="BB249" s="293">
        <v>7685361000</v>
      </c>
      <c r="BC249" s="293">
        <v>8893151000</v>
      </c>
      <c r="BD249" s="293">
        <v>10012876000</v>
      </c>
      <c r="BE249" s="293">
        <v>11588075000</v>
      </c>
      <c r="BF249" s="293">
        <v>13140981000</v>
      </c>
      <c r="BG249" s="293">
        <v>14352454000</v>
      </c>
      <c r="BH249" s="293">
        <v>15049186000</v>
      </c>
    </row>
    <row r="250" spans="1:60" ht="15" hidden="1">
      <c r="A250" s="294" t="s">
        <v>556</v>
      </c>
      <c r="B250" s="294" t="s">
        <v>557</v>
      </c>
      <c r="C250" s="294" t="s">
        <v>1197</v>
      </c>
      <c r="D250" s="294" t="s">
        <v>1198</v>
      </c>
      <c r="E250" s="294"/>
      <c r="F250" s="294"/>
      <c r="G250" s="294"/>
      <c r="H250" s="294"/>
      <c r="I250" s="294"/>
      <c r="J250" s="294"/>
      <c r="K250" s="294"/>
      <c r="L250" s="294"/>
      <c r="M250" s="294"/>
      <c r="N250" s="294"/>
      <c r="O250" s="293">
        <v>151676000</v>
      </c>
      <c r="P250" s="293">
        <v>172356000</v>
      </c>
      <c r="Q250" s="293">
        <v>177713000</v>
      </c>
      <c r="R250" s="293">
        <v>175532000</v>
      </c>
      <c r="S250" s="293">
        <v>202067000</v>
      </c>
      <c r="T250" s="293">
        <v>209213000</v>
      </c>
      <c r="U250" s="293">
        <v>243894000</v>
      </c>
      <c r="V250" s="293">
        <v>300753000</v>
      </c>
      <c r="W250" s="293">
        <v>426835000</v>
      </c>
      <c r="X250" s="293">
        <v>588278000</v>
      </c>
      <c r="Y250" s="293">
        <v>690505000</v>
      </c>
      <c r="Z250" s="293">
        <v>707179000</v>
      </c>
      <c r="AA250" s="293">
        <v>874406000</v>
      </c>
      <c r="AB250" s="293">
        <v>1009043000</v>
      </c>
      <c r="AC250" s="293">
        <v>1074246000</v>
      </c>
      <c r="AD250" s="293">
        <v>1238563000</v>
      </c>
      <c r="AE250" s="293">
        <v>1422908000</v>
      </c>
      <c r="AF250" s="293">
        <v>1935602000</v>
      </c>
      <c r="AG250" s="293">
        <v>1940761000</v>
      </c>
      <c r="AH250" s="293">
        <v>2196167000</v>
      </c>
      <c r="AI250" s="293">
        <v>2605824000</v>
      </c>
      <c r="AJ250" s="293">
        <v>2803290000</v>
      </c>
      <c r="AK250" s="293">
        <v>2951348000</v>
      </c>
      <c r="AL250" s="293">
        <v>3052839000</v>
      </c>
      <c r="AM250" s="293">
        <v>3397570000</v>
      </c>
      <c r="AN250" s="293">
        <v>3608771000</v>
      </c>
      <c r="AO250" s="293">
        <v>3710233000</v>
      </c>
      <c r="AP250" s="293">
        <v>3907825000</v>
      </c>
      <c r="AQ250" s="293">
        <v>3941897000</v>
      </c>
      <c r="AR250" s="293">
        <v>3537936000</v>
      </c>
      <c r="AS250" s="293">
        <v>3535146000</v>
      </c>
      <c r="AT250" s="293">
        <v>3768225000</v>
      </c>
      <c r="AU250" s="293">
        <v>4019809000</v>
      </c>
      <c r="AV250" s="293">
        <v>4578283000</v>
      </c>
      <c r="AW250" s="293">
        <v>4790127000</v>
      </c>
      <c r="AX250" s="293">
        <v>4461213000</v>
      </c>
      <c r="AY250" s="293">
        <v>1300725000</v>
      </c>
      <c r="AZ250" s="293">
        <v>1653064000</v>
      </c>
      <c r="BA250" s="293">
        <v>2292857000</v>
      </c>
      <c r="BB250" s="293">
        <v>2763177000</v>
      </c>
      <c r="BC250" s="293">
        <v>2974599000</v>
      </c>
      <c r="BD250" s="293">
        <v>3262582000</v>
      </c>
      <c r="BE250" s="293">
        <v>3776141000</v>
      </c>
      <c r="BF250" s="293">
        <v>4804134000</v>
      </c>
      <c r="BG250" s="293">
        <v>4998231000</v>
      </c>
      <c r="BH250" s="293">
        <v>5756040000</v>
      </c>
    </row>
    <row r="251" spans="1:60" ht="15" hidden="1">
      <c r="A251" s="294" t="s">
        <v>558</v>
      </c>
      <c r="B251" s="294" t="s">
        <v>559</v>
      </c>
      <c r="C251" s="294" t="s">
        <v>1197</v>
      </c>
      <c r="D251" s="294" t="s">
        <v>1198</v>
      </c>
      <c r="E251" s="294"/>
      <c r="F251" s="294"/>
      <c r="G251" s="294"/>
      <c r="H251" s="294"/>
      <c r="I251" s="294"/>
      <c r="J251" s="294"/>
      <c r="K251" s="294"/>
      <c r="L251" s="294"/>
      <c r="M251" s="294"/>
      <c r="N251" s="294"/>
      <c r="O251" s="293"/>
      <c r="P251" s="293"/>
      <c r="Q251" s="293"/>
      <c r="R251" s="293"/>
      <c r="S251" s="293"/>
      <c r="T251" s="293"/>
      <c r="U251" s="293"/>
      <c r="V251" s="293"/>
      <c r="W251" s="293"/>
      <c r="X251" s="293"/>
      <c r="Y251" s="293"/>
      <c r="Z251" s="293"/>
      <c r="AA251" s="293"/>
      <c r="AB251" s="293"/>
      <c r="AC251" s="293"/>
      <c r="AD251" s="293"/>
      <c r="AE251" s="293"/>
      <c r="AF251" s="293"/>
      <c r="AG251" s="293"/>
      <c r="AH251" s="293"/>
      <c r="AI251" s="293"/>
      <c r="AJ251" s="293"/>
      <c r="AK251" s="293">
        <v>550692000</v>
      </c>
      <c r="AL251" s="293">
        <v>3855491000</v>
      </c>
      <c r="AM251" s="293">
        <v>5636654000</v>
      </c>
      <c r="AN251" s="293">
        <v>8429952000</v>
      </c>
      <c r="AO251" s="293">
        <v>9538675000</v>
      </c>
      <c r="AP251" s="293">
        <v>11133854000</v>
      </c>
      <c r="AQ251" s="293">
        <v>13068986000</v>
      </c>
      <c r="AR251" s="293">
        <v>15747796000</v>
      </c>
      <c r="AS251" s="293">
        <v>13909675000</v>
      </c>
      <c r="AT251" s="293">
        <v>22203221000</v>
      </c>
      <c r="AU251" s="293">
        <v>23480138000</v>
      </c>
      <c r="AV251" s="293">
        <v>25860632000</v>
      </c>
      <c r="AW251" s="293">
        <v>32104403000</v>
      </c>
      <c r="AX251" s="293">
        <v>35095346000</v>
      </c>
      <c r="AY251" s="293">
        <v>54264718000</v>
      </c>
      <c r="AZ251" s="293">
        <v>80748370000</v>
      </c>
      <c r="BA251" s="293">
        <v>99354541000</v>
      </c>
      <c r="BB251" s="293">
        <v>105064101000</v>
      </c>
      <c r="BC251" s="293">
        <v>124297079000</v>
      </c>
      <c r="BD251" s="293">
        <v>135464770000</v>
      </c>
      <c r="BE251" s="293">
        <v>132069382000</v>
      </c>
      <c r="BF251" s="293">
        <v>147656446000</v>
      </c>
      <c r="BG251" s="293">
        <v>131206395000</v>
      </c>
      <c r="BH251" s="293">
        <v>122825244000</v>
      </c>
    </row>
    <row r="252" spans="1:60" ht="15" hidden="1">
      <c r="A252" s="294" t="s">
        <v>560</v>
      </c>
      <c r="B252" s="294" t="s">
        <v>561</v>
      </c>
      <c r="C252" s="294" t="s">
        <v>1197</v>
      </c>
      <c r="D252" s="294" t="s">
        <v>1198</v>
      </c>
      <c r="E252" s="294"/>
      <c r="F252" s="294"/>
      <c r="G252" s="294"/>
      <c r="H252" s="294"/>
      <c r="I252" s="294"/>
      <c r="J252" s="294"/>
      <c r="K252" s="294"/>
      <c r="L252" s="294"/>
      <c r="M252" s="294"/>
      <c r="N252" s="294"/>
      <c r="O252" s="293">
        <v>36542166000</v>
      </c>
      <c r="P252" s="293">
        <v>42520210000</v>
      </c>
      <c r="Q252" s="293">
        <v>51381100000</v>
      </c>
      <c r="R252" s="293">
        <v>62350385000</v>
      </c>
      <c r="S252" s="293">
        <v>78315500000</v>
      </c>
      <c r="T252" s="293">
        <v>94402224000</v>
      </c>
      <c r="U252" s="293">
        <v>119090500000</v>
      </c>
      <c r="V252" s="293">
        <v>162945241000</v>
      </c>
      <c r="W252" s="293">
        <v>205178929000</v>
      </c>
      <c r="X252" s="293">
        <v>249713003000</v>
      </c>
      <c r="Y252" s="293">
        <v>311737272000</v>
      </c>
      <c r="Z252" s="293">
        <v>371625994000</v>
      </c>
      <c r="AA252" s="293">
        <v>417878445000</v>
      </c>
      <c r="AB252" s="293">
        <v>447871190000</v>
      </c>
      <c r="AC252" s="293">
        <v>461494938000</v>
      </c>
      <c r="AD252" s="293">
        <v>490102144000</v>
      </c>
      <c r="AE252" s="293">
        <v>528533817000</v>
      </c>
      <c r="AF252" s="293">
        <v>591894632000</v>
      </c>
      <c r="AG252" s="293">
        <v>582078178000</v>
      </c>
      <c r="AH252" s="293">
        <v>589587793000</v>
      </c>
      <c r="AI252" s="293">
        <v>634651486000</v>
      </c>
      <c r="AJ252" s="293">
        <v>674000157000</v>
      </c>
      <c r="AK252" s="293">
        <v>794492337000</v>
      </c>
      <c r="AL252" s="293">
        <v>915609391000</v>
      </c>
      <c r="AM252" s="293">
        <v>1017628462000</v>
      </c>
      <c r="AN252" s="293">
        <v>1154539031000</v>
      </c>
      <c r="AO252" s="293">
        <v>1215709617000</v>
      </c>
      <c r="AP252" s="293">
        <v>1280052245000</v>
      </c>
      <c r="AQ252" s="293">
        <v>1405662192000</v>
      </c>
      <c r="AR252" s="293">
        <v>1434526795000</v>
      </c>
      <c r="AS252" s="293">
        <v>1385549465000</v>
      </c>
      <c r="AT252" s="293">
        <v>1412687678000</v>
      </c>
      <c r="AU252" s="293">
        <v>1440131540000</v>
      </c>
      <c r="AV252" s="293">
        <v>1583089009000</v>
      </c>
      <c r="AW252" s="293">
        <v>1717842091000</v>
      </c>
      <c r="AX252" s="293">
        <v>1774113035000</v>
      </c>
      <c r="AY252" s="293">
        <v>1988664114000</v>
      </c>
      <c r="AZ252" s="293">
        <v>2414010988000</v>
      </c>
      <c r="BA252" s="293">
        <v>2605760573000</v>
      </c>
      <c r="BB252" s="293">
        <v>2771712319000</v>
      </c>
      <c r="BC252" s="293">
        <v>3340259109000</v>
      </c>
      <c r="BD252" s="293">
        <v>3978820377000</v>
      </c>
      <c r="BE252" s="293">
        <v>4406749293000</v>
      </c>
      <c r="BF252" s="293">
        <v>5045014370000</v>
      </c>
      <c r="BG252" s="293">
        <v>5387085725000</v>
      </c>
      <c r="BH252" s="293">
        <v>4907911112000</v>
      </c>
    </row>
    <row r="253" spans="1:60" ht="15" hidden="1">
      <c r="A253" s="294" t="s">
        <v>562</v>
      </c>
      <c r="B253" s="294" t="s">
        <v>563</v>
      </c>
      <c r="C253" s="294" t="s">
        <v>1197</v>
      </c>
      <c r="D253" s="294" t="s">
        <v>1198</v>
      </c>
      <c r="E253" s="294"/>
      <c r="F253" s="294"/>
      <c r="G253" s="294"/>
      <c r="H253" s="294"/>
      <c r="I253" s="294"/>
      <c r="J253" s="294"/>
      <c r="K253" s="294"/>
      <c r="L253" s="294"/>
      <c r="M253" s="294"/>
      <c r="N253" s="294"/>
      <c r="O253" s="293"/>
      <c r="P253" s="293"/>
      <c r="Q253" s="293"/>
      <c r="R253" s="293"/>
      <c r="S253" s="293"/>
      <c r="T253" s="293"/>
      <c r="U253" s="293"/>
      <c r="V253" s="293"/>
      <c r="W253" s="293"/>
      <c r="X253" s="293"/>
      <c r="Y253" s="293"/>
      <c r="Z253" s="293"/>
      <c r="AA253" s="293"/>
      <c r="AB253" s="293"/>
      <c r="AC253" s="293"/>
      <c r="AD253" s="293"/>
      <c r="AE253" s="293"/>
      <c r="AF253" s="293"/>
      <c r="AG253" s="293"/>
      <c r="AH253" s="293"/>
      <c r="AI253" s="293"/>
      <c r="AJ253" s="293"/>
      <c r="AK253" s="293"/>
      <c r="AL253" s="293"/>
      <c r="AM253" s="293"/>
      <c r="AN253" s="293"/>
      <c r="AO253" s="293"/>
      <c r="AP253" s="293"/>
      <c r="AQ253" s="293"/>
      <c r="AR253" s="293"/>
      <c r="AS253" s="293"/>
      <c r="AT253" s="293"/>
      <c r="AU253" s="293"/>
      <c r="AV253" s="293"/>
      <c r="AW253" s="293"/>
      <c r="AX253" s="293"/>
      <c r="AY253" s="293"/>
      <c r="AZ253" s="293"/>
      <c r="BA253" s="293"/>
      <c r="BB253" s="293"/>
      <c r="BC253" s="293"/>
      <c r="BD253" s="293"/>
      <c r="BE253" s="293"/>
      <c r="BF253" s="293"/>
      <c r="BG253" s="293"/>
      <c r="BH253" s="293"/>
    </row>
    <row r="254" spans="1:60" ht="15" hidden="1">
      <c r="A254" s="294" t="s">
        <v>564</v>
      </c>
      <c r="B254" s="294" t="s">
        <v>565</v>
      </c>
      <c r="C254" s="294" t="s">
        <v>1197</v>
      </c>
      <c r="D254" s="294" t="s">
        <v>1198</v>
      </c>
      <c r="E254" s="294"/>
      <c r="F254" s="294"/>
      <c r="G254" s="294"/>
      <c r="H254" s="294"/>
      <c r="I254" s="294"/>
      <c r="J254" s="294"/>
      <c r="K254" s="294"/>
      <c r="L254" s="294"/>
      <c r="M254" s="294"/>
      <c r="N254" s="294"/>
      <c r="O254" s="293"/>
      <c r="P254" s="293"/>
      <c r="Q254" s="293"/>
      <c r="R254" s="293"/>
      <c r="S254" s="293"/>
      <c r="T254" s="293"/>
      <c r="U254" s="293"/>
      <c r="V254" s="293"/>
      <c r="W254" s="293"/>
      <c r="X254" s="293"/>
      <c r="Y254" s="293"/>
      <c r="Z254" s="293"/>
      <c r="AA254" s="293"/>
      <c r="AB254" s="293"/>
      <c r="AC254" s="293"/>
      <c r="AD254" s="293"/>
      <c r="AE254" s="293"/>
      <c r="AF254" s="293"/>
      <c r="AG254" s="293"/>
      <c r="AH254" s="293"/>
      <c r="AI254" s="293"/>
      <c r="AJ254" s="293"/>
      <c r="AK254" s="293"/>
      <c r="AL254" s="293"/>
      <c r="AM254" s="293"/>
      <c r="AN254" s="293"/>
      <c r="AO254" s="293"/>
      <c r="AP254" s="293"/>
      <c r="AQ254" s="293"/>
      <c r="AR254" s="293"/>
      <c r="AS254" s="293"/>
      <c r="AT254" s="293"/>
      <c r="AU254" s="293"/>
      <c r="AV254" s="293"/>
      <c r="AW254" s="293"/>
      <c r="AX254" s="293"/>
      <c r="AY254" s="293"/>
      <c r="AZ254" s="293"/>
      <c r="BA254" s="293"/>
      <c r="BB254" s="293"/>
      <c r="BC254" s="293"/>
      <c r="BD254" s="293"/>
      <c r="BE254" s="293"/>
      <c r="BF254" s="293"/>
      <c r="BG254" s="293"/>
      <c r="BH254" s="293"/>
    </row>
    <row r="255" spans="1:60" ht="15" hidden="1">
      <c r="A255" s="294" t="s">
        <v>566</v>
      </c>
      <c r="B255" s="294" t="s">
        <v>567</v>
      </c>
      <c r="C255" s="294" t="s">
        <v>1197</v>
      </c>
      <c r="D255" s="294" t="s">
        <v>1198</v>
      </c>
      <c r="E255" s="294"/>
      <c r="F255" s="294"/>
      <c r="G255" s="294"/>
      <c r="H255" s="294"/>
      <c r="I255" s="294"/>
      <c r="J255" s="294"/>
      <c r="K255" s="294"/>
      <c r="L255" s="294"/>
      <c r="M255" s="294"/>
      <c r="N255" s="294"/>
      <c r="O255" s="293"/>
      <c r="P255" s="293"/>
      <c r="Q255" s="293"/>
      <c r="R255" s="293"/>
      <c r="S255" s="293"/>
      <c r="T255" s="293"/>
      <c r="U255" s="293"/>
      <c r="V255" s="293"/>
      <c r="W255" s="293"/>
      <c r="X255" s="293"/>
      <c r="Y255" s="293"/>
      <c r="Z255" s="293"/>
      <c r="AA255" s="293"/>
      <c r="AB255" s="293"/>
      <c r="AC255" s="293"/>
      <c r="AD255" s="293"/>
      <c r="AE255" s="293"/>
      <c r="AF255" s="293"/>
      <c r="AG255" s="293"/>
      <c r="AH255" s="293"/>
      <c r="AI255" s="293"/>
      <c r="AJ255" s="293"/>
      <c r="AK255" s="293">
        <v>59702000</v>
      </c>
      <c r="AL255" s="293">
        <v>1031699000</v>
      </c>
      <c r="AM255" s="293">
        <v>1247180000</v>
      </c>
      <c r="AN255" s="293">
        <v>1801129000</v>
      </c>
      <c r="AO255" s="293">
        <v>2390088000</v>
      </c>
      <c r="AP255" s="293">
        <v>2929382000</v>
      </c>
      <c r="AQ255" s="293">
        <v>3372049000</v>
      </c>
      <c r="AR255" s="293">
        <v>5310165000</v>
      </c>
      <c r="AS255" s="293">
        <v>4947980000</v>
      </c>
      <c r="AT255" s="293">
        <v>5211415000</v>
      </c>
      <c r="AU255" s="293">
        <v>5140354000</v>
      </c>
      <c r="AV255" s="293">
        <v>5321598000</v>
      </c>
      <c r="AW255" s="293">
        <v>5204731000</v>
      </c>
      <c r="AX255" s="293">
        <v>4631813000</v>
      </c>
      <c r="AY255" s="293">
        <v>4512901000</v>
      </c>
      <c r="AZ255" s="293">
        <v>4647813000</v>
      </c>
      <c r="BA255" s="293">
        <v>5058326000</v>
      </c>
      <c r="BB255" s="293">
        <v>7027540000</v>
      </c>
      <c r="BC255" s="293">
        <v>7801789000</v>
      </c>
      <c r="BD255" s="293">
        <v>8299751000</v>
      </c>
      <c r="BE255" s="293">
        <v>9119150000</v>
      </c>
      <c r="BF255" s="293">
        <v>10674969000</v>
      </c>
      <c r="BG255" s="293">
        <v>13307883000</v>
      </c>
      <c r="BH255" s="293">
        <v>14837919000</v>
      </c>
    </row>
    <row r="256" spans="1:60" ht="15" hidden="1">
      <c r="A256" s="294" t="s">
        <v>568</v>
      </c>
      <c r="B256" s="294" t="s">
        <v>569</v>
      </c>
      <c r="C256" s="294" t="s">
        <v>1197</v>
      </c>
      <c r="D256" s="294" t="s">
        <v>1198</v>
      </c>
      <c r="E256" s="294"/>
      <c r="F256" s="294"/>
      <c r="G256" s="294"/>
      <c r="H256" s="294"/>
      <c r="I256" s="294"/>
      <c r="J256" s="294"/>
      <c r="K256" s="294"/>
      <c r="L256" s="294"/>
      <c r="M256" s="294"/>
      <c r="N256" s="294"/>
      <c r="O256" s="293">
        <v>1455000</v>
      </c>
      <c r="P256" s="293">
        <v>739000</v>
      </c>
      <c r="Q256" s="293">
        <v>775000</v>
      </c>
      <c r="R256" s="293">
        <v>2787000</v>
      </c>
      <c r="S256" s="293">
        <v>3191000</v>
      </c>
      <c r="T256" s="293">
        <v>3449000</v>
      </c>
      <c r="U256" s="293">
        <v>3738000</v>
      </c>
      <c r="V256" s="293">
        <v>4744000</v>
      </c>
      <c r="W256" s="293">
        <v>5688000</v>
      </c>
      <c r="X256" s="293">
        <v>7235000</v>
      </c>
      <c r="Y256" s="293">
        <v>10629000</v>
      </c>
      <c r="Z256" s="293">
        <v>18815000</v>
      </c>
      <c r="AA256" s="293">
        <v>21222000</v>
      </c>
      <c r="AB256" s="293">
        <v>25596000</v>
      </c>
      <c r="AC256" s="293">
        <v>24935000</v>
      </c>
      <c r="AD256" s="293">
        <v>27182000</v>
      </c>
      <c r="AE256" s="293">
        <v>31362000</v>
      </c>
      <c r="AF256" s="293">
        <v>41506000</v>
      </c>
      <c r="AG256" s="293">
        <v>48278000</v>
      </c>
      <c r="AH256" s="293">
        <v>52730000</v>
      </c>
      <c r="AI256" s="293">
        <v>62708000</v>
      </c>
      <c r="AJ256" s="293">
        <v>68856000</v>
      </c>
      <c r="AK256" s="293">
        <v>76246000</v>
      </c>
      <c r="AL256" s="293">
        <v>101712000</v>
      </c>
      <c r="AM256" s="293">
        <v>114174000</v>
      </c>
      <c r="AN256" s="293">
        <v>118296000</v>
      </c>
      <c r="AO256" s="293">
        <v>122494000</v>
      </c>
      <c r="AP256" s="293">
        <v>117723000</v>
      </c>
      <c r="AQ256" s="293">
        <v>136301000</v>
      </c>
      <c r="AR256" s="293">
        <v>193800000</v>
      </c>
      <c r="AS256" s="293">
        <v>195078000</v>
      </c>
      <c r="AT256" s="293">
        <v>195044000</v>
      </c>
      <c r="AU256" s="293">
        <v>175623000</v>
      </c>
      <c r="AV256" s="293">
        <v>199273000</v>
      </c>
      <c r="AW256" s="293">
        <v>228633000</v>
      </c>
      <c r="AX256" s="293">
        <v>252622000</v>
      </c>
      <c r="AY256" s="293">
        <v>243483000</v>
      </c>
      <c r="AZ256" s="293">
        <v>201948000</v>
      </c>
      <c r="BA256" s="293">
        <v>232178000</v>
      </c>
      <c r="BB256" s="293">
        <v>245811000</v>
      </c>
      <c r="BC256" s="293">
        <v>295458000</v>
      </c>
      <c r="BD256" s="293">
        <v>303369000</v>
      </c>
      <c r="BE256" s="293">
        <v>287142000</v>
      </c>
      <c r="BF256" s="293">
        <v>310571000</v>
      </c>
      <c r="BG256" s="293">
        <v>338851000</v>
      </c>
      <c r="BH256" s="293">
        <v>338678000</v>
      </c>
    </row>
    <row r="257" spans="1:60" ht="15">
      <c r="A257" s="294" t="s">
        <v>570</v>
      </c>
      <c r="B257" s="294" t="s">
        <v>571</v>
      </c>
      <c r="C257" s="294" t="s">
        <v>1197</v>
      </c>
      <c r="D257" s="294" t="s">
        <v>1198</v>
      </c>
      <c r="E257" s="294"/>
      <c r="F257" s="294"/>
      <c r="G257" s="294"/>
      <c r="H257" s="294"/>
      <c r="I257" s="294"/>
      <c r="J257" s="294"/>
      <c r="K257" s="294"/>
      <c r="L257" s="294"/>
      <c r="M257" s="294"/>
      <c r="N257" s="294"/>
      <c r="O257" s="293">
        <v>1493947000</v>
      </c>
      <c r="P257" s="293">
        <v>1998462000</v>
      </c>
      <c r="Q257" s="293">
        <v>2613789000</v>
      </c>
      <c r="R257" s="293">
        <v>2881231000</v>
      </c>
      <c r="S257" s="293">
        <v>2722901000</v>
      </c>
      <c r="T257" s="293">
        <v>2290473000</v>
      </c>
      <c r="U257" s="293">
        <v>4998743000</v>
      </c>
      <c r="V257" s="293">
        <v>10790569000</v>
      </c>
      <c r="W257" s="293">
        <v>16630900000</v>
      </c>
      <c r="X257" s="293">
        <v>24101914000</v>
      </c>
      <c r="Y257" s="293">
        <v>29382195000</v>
      </c>
      <c r="Z257" s="293">
        <v>32151264000</v>
      </c>
      <c r="AA257" s="293">
        <v>32181845000</v>
      </c>
      <c r="AB257" s="293">
        <v>38321052000</v>
      </c>
      <c r="AC257" s="293">
        <v>36900073000</v>
      </c>
      <c r="AD257" s="293">
        <v>35344222000</v>
      </c>
      <c r="AE257" s="293">
        <v>34349097000</v>
      </c>
      <c r="AF257" s="293">
        <v>34576905000</v>
      </c>
      <c r="AG257" s="293">
        <v>34742786000</v>
      </c>
      <c r="AH257" s="293">
        <v>32380476000</v>
      </c>
      <c r="AI257" s="293">
        <v>33172571000</v>
      </c>
      <c r="AJ257" s="293">
        <v>34123003000</v>
      </c>
      <c r="AK257" s="293">
        <v>37849462000</v>
      </c>
      <c r="AL257" s="293">
        <v>37540190000</v>
      </c>
      <c r="AM257" s="293">
        <v>36943074000</v>
      </c>
      <c r="AN257" s="293">
        <v>35744354000</v>
      </c>
      <c r="AO257" s="293">
        <v>34763666000</v>
      </c>
      <c r="AP257" s="293">
        <v>39947610000</v>
      </c>
      <c r="AQ257" s="293">
        <v>44179410000</v>
      </c>
      <c r="AR257" s="293">
        <v>43484308000</v>
      </c>
      <c r="AS257" s="293">
        <v>42753311000</v>
      </c>
      <c r="AT257" s="293">
        <v>39552750000</v>
      </c>
      <c r="AU257" s="293">
        <v>37132966000</v>
      </c>
      <c r="AV257" s="293">
        <v>38105848000</v>
      </c>
      <c r="AW257" s="293">
        <v>39193252000</v>
      </c>
      <c r="AX257" s="293">
        <v>45357224000</v>
      </c>
      <c r="AY257" s="293">
        <v>45167276000</v>
      </c>
      <c r="AZ257" s="293">
        <v>58712126000</v>
      </c>
      <c r="BA257" s="293">
        <v>66930078000</v>
      </c>
      <c r="BB257" s="293">
        <v>84578254000</v>
      </c>
      <c r="BC257" s="293">
        <v>101765867000</v>
      </c>
      <c r="BD257" s="293">
        <v>118171694000</v>
      </c>
      <c r="BE257" s="293">
        <v>130629842000</v>
      </c>
      <c r="BF257" s="293">
        <v>132345779000</v>
      </c>
      <c r="BG257" s="293">
        <v>135747695000</v>
      </c>
      <c r="BH257" s="293">
        <v>123666152000</v>
      </c>
    </row>
    <row r="258" spans="1:60" ht="15">
      <c r="A258" s="294" t="s">
        <v>572</v>
      </c>
      <c r="B258" s="294" t="s">
        <v>573</v>
      </c>
      <c r="C258" s="294" t="s">
        <v>1197</v>
      </c>
      <c r="D258" s="294" t="s">
        <v>1198</v>
      </c>
      <c r="E258" s="294"/>
      <c r="F258" s="294"/>
      <c r="G258" s="294"/>
      <c r="H258" s="294"/>
      <c r="I258" s="294"/>
      <c r="J258" s="294"/>
      <c r="K258" s="294"/>
      <c r="L258" s="294"/>
      <c r="M258" s="294"/>
      <c r="N258" s="294"/>
      <c r="O258" s="293"/>
      <c r="P258" s="293"/>
      <c r="Q258" s="293"/>
      <c r="R258" s="293"/>
      <c r="S258" s="293"/>
      <c r="T258" s="293"/>
      <c r="U258" s="293"/>
      <c r="V258" s="293"/>
      <c r="W258" s="293"/>
      <c r="X258" s="293"/>
      <c r="Y258" s="293"/>
      <c r="Z258" s="293"/>
      <c r="AA258" s="293"/>
      <c r="AB258" s="293"/>
      <c r="AC258" s="293"/>
      <c r="AD258" s="293"/>
      <c r="AE258" s="293"/>
      <c r="AF258" s="293"/>
      <c r="AG258" s="293"/>
      <c r="AH258" s="293"/>
      <c r="AI258" s="293"/>
      <c r="AJ258" s="293"/>
      <c r="AK258" s="293"/>
      <c r="AL258" s="293"/>
      <c r="AM258" s="293"/>
      <c r="AN258" s="293"/>
      <c r="AO258" s="293"/>
      <c r="AP258" s="293"/>
      <c r="AQ258" s="293"/>
      <c r="AR258" s="293"/>
      <c r="AS258" s="293"/>
      <c r="AT258" s="293"/>
      <c r="AU258" s="293"/>
      <c r="AV258" s="293"/>
      <c r="AW258" s="293"/>
      <c r="AX258" s="293"/>
      <c r="AY258" s="293"/>
      <c r="AZ258" s="293"/>
      <c r="BA258" s="293"/>
      <c r="BB258" s="293"/>
      <c r="BC258" s="293"/>
      <c r="BD258" s="293"/>
      <c r="BE258" s="293"/>
      <c r="BF258" s="293"/>
      <c r="BG258" s="293"/>
      <c r="BH258" s="293"/>
    </row>
    <row r="259" spans="1:60" ht="15">
      <c r="A259" s="294" t="s">
        <v>574</v>
      </c>
      <c r="B259" s="294" t="s">
        <v>575</v>
      </c>
      <c r="C259" s="294" t="s">
        <v>1197</v>
      </c>
      <c r="D259" s="294" t="s">
        <v>1198</v>
      </c>
      <c r="E259" s="294"/>
      <c r="F259" s="294"/>
      <c r="G259" s="294"/>
      <c r="H259" s="294"/>
      <c r="I259" s="294"/>
      <c r="J259" s="294"/>
      <c r="K259" s="294"/>
      <c r="L259" s="294"/>
      <c r="M259" s="294"/>
      <c r="N259" s="294"/>
      <c r="O259" s="293"/>
      <c r="P259" s="293"/>
      <c r="Q259" s="293"/>
      <c r="R259" s="293"/>
      <c r="S259" s="293"/>
      <c r="T259" s="293"/>
      <c r="U259" s="293"/>
      <c r="V259" s="293"/>
      <c r="W259" s="293"/>
      <c r="X259" s="293"/>
      <c r="Y259" s="293"/>
      <c r="Z259" s="293"/>
      <c r="AA259" s="293"/>
      <c r="AB259" s="293"/>
      <c r="AC259" s="293"/>
      <c r="AD259" s="293"/>
      <c r="AE259" s="293"/>
      <c r="AF259" s="293"/>
      <c r="AG259" s="293"/>
      <c r="AH259" s="293"/>
      <c r="AI259" s="293"/>
      <c r="AJ259" s="293"/>
      <c r="AK259" s="293"/>
      <c r="AL259" s="293"/>
      <c r="AM259" s="293"/>
      <c r="AN259" s="293"/>
      <c r="AO259" s="293"/>
      <c r="AP259" s="293"/>
      <c r="AQ259" s="293"/>
      <c r="AR259" s="293"/>
      <c r="AS259" s="293"/>
      <c r="AT259" s="293"/>
      <c r="AU259" s="293"/>
      <c r="AV259" s="293"/>
      <c r="AW259" s="293"/>
      <c r="AX259" s="293"/>
      <c r="AY259" s="293"/>
      <c r="AZ259" s="293"/>
      <c r="BA259" s="293"/>
      <c r="BB259" s="293"/>
      <c r="BC259" s="293"/>
      <c r="BD259" s="293"/>
      <c r="BE259" s="293"/>
      <c r="BF259" s="293"/>
      <c r="BG259" s="293"/>
      <c r="BH259" s="293"/>
    </row>
    <row r="260" spans="1:60" ht="15">
      <c r="A260" s="294" t="s">
        <v>576</v>
      </c>
      <c r="B260" s="294" t="s">
        <v>577</v>
      </c>
      <c r="C260" s="294" t="s">
        <v>1197</v>
      </c>
      <c r="D260" s="294" t="s">
        <v>1198</v>
      </c>
      <c r="E260" s="294"/>
      <c r="F260" s="294"/>
      <c r="G260" s="294"/>
      <c r="H260" s="294"/>
      <c r="I260" s="294"/>
      <c r="J260" s="294"/>
      <c r="K260" s="294"/>
      <c r="L260" s="294"/>
      <c r="M260" s="294"/>
      <c r="N260" s="294"/>
      <c r="O260" s="293"/>
      <c r="P260" s="293"/>
      <c r="Q260" s="293"/>
      <c r="R260" s="293"/>
      <c r="S260" s="293"/>
      <c r="T260" s="293"/>
      <c r="U260" s="293"/>
      <c r="V260" s="293"/>
      <c r="W260" s="293"/>
      <c r="X260" s="293"/>
      <c r="Y260" s="293"/>
      <c r="Z260" s="293">
        <v>25579000</v>
      </c>
      <c r="AA260" s="293">
        <v>42766000</v>
      </c>
      <c r="AB260" s="293">
        <v>52564000</v>
      </c>
      <c r="AC260" s="293">
        <v>54570000</v>
      </c>
      <c r="AD260" s="293">
        <v>61267000</v>
      </c>
      <c r="AE260" s="293">
        <v>174639000</v>
      </c>
      <c r="AF260" s="293">
        <v>191481000</v>
      </c>
      <c r="AG260" s="293">
        <v>617485000</v>
      </c>
      <c r="AH260" s="293">
        <v>20705350000</v>
      </c>
      <c r="AI260" s="293">
        <v>23270059000</v>
      </c>
      <c r="AJ260" s="293">
        <v>23395042000</v>
      </c>
      <c r="AK260" s="293">
        <v>24331839000</v>
      </c>
      <c r="AL260" s="293">
        <v>24167607000</v>
      </c>
      <c r="AM260" s="293">
        <v>24799403000</v>
      </c>
      <c r="AN260" s="293">
        <v>25427802000</v>
      </c>
      <c r="AO260" s="293">
        <v>26255068000</v>
      </c>
      <c r="AP260" s="293">
        <v>21776508000</v>
      </c>
      <c r="AQ260" s="293">
        <v>22457989000</v>
      </c>
      <c r="AR260" s="293">
        <v>23274460000</v>
      </c>
      <c r="AS260" s="293">
        <v>12785239000</v>
      </c>
      <c r="AT260" s="293">
        <v>12578501000</v>
      </c>
      <c r="AU260" s="293">
        <v>13267121000</v>
      </c>
      <c r="AV260" s="293">
        <v>15517154000</v>
      </c>
      <c r="AW260" s="293">
        <v>17565787000</v>
      </c>
      <c r="AX260" s="293">
        <v>18530479000</v>
      </c>
      <c r="AY260" s="293">
        <v>18686347000</v>
      </c>
      <c r="AZ260" s="293">
        <v>23070521000</v>
      </c>
      <c r="BA260" s="293">
        <v>26435435000</v>
      </c>
      <c r="BB260" s="293">
        <v>32702629000</v>
      </c>
      <c r="BC260" s="293">
        <v>44901572000</v>
      </c>
      <c r="BD260" s="293">
        <v>53886305000</v>
      </c>
      <c r="BE260" s="293">
        <v>61576671000</v>
      </c>
      <c r="BF260" s="293">
        <v>65452000000</v>
      </c>
      <c r="BG260" s="293">
        <v>72423458000</v>
      </c>
      <c r="BH260" s="293">
        <v>77798272000</v>
      </c>
    </row>
    <row r="261" spans="1:60" ht="15">
      <c r="A261" s="294" t="s">
        <v>578</v>
      </c>
      <c r="B261" s="294" t="s">
        <v>579</v>
      </c>
      <c r="C261" s="294" t="s">
        <v>1197</v>
      </c>
      <c r="D261" s="294" t="s">
        <v>1198</v>
      </c>
      <c r="E261" s="294"/>
      <c r="F261" s="294"/>
      <c r="G261" s="294"/>
      <c r="H261" s="294"/>
      <c r="I261" s="294"/>
      <c r="J261" s="294"/>
      <c r="K261" s="294"/>
      <c r="L261" s="294"/>
      <c r="M261" s="294"/>
      <c r="N261" s="294"/>
      <c r="O261" s="293"/>
      <c r="P261" s="293"/>
      <c r="Q261" s="293"/>
      <c r="R261" s="293"/>
      <c r="S261" s="293"/>
      <c r="T261" s="293"/>
      <c r="U261" s="293"/>
      <c r="V261" s="293"/>
      <c r="W261" s="293"/>
      <c r="X261" s="293"/>
      <c r="Y261" s="293"/>
      <c r="Z261" s="293">
        <v>3009000</v>
      </c>
      <c r="AA261" s="293">
        <v>4076000</v>
      </c>
      <c r="AB261" s="293">
        <v>10621000</v>
      </c>
      <c r="AC261" s="293">
        <v>12938000</v>
      </c>
      <c r="AD261" s="293">
        <v>15763000</v>
      </c>
      <c r="AE261" s="293">
        <v>18236000</v>
      </c>
      <c r="AF261" s="293">
        <v>23651000</v>
      </c>
      <c r="AG261" s="293">
        <v>26778000</v>
      </c>
      <c r="AH261" s="293">
        <v>30315000</v>
      </c>
      <c r="AI261" s="293">
        <v>38218000</v>
      </c>
      <c r="AJ261" s="293">
        <v>34869000</v>
      </c>
      <c r="AK261" s="293">
        <v>36227000</v>
      </c>
      <c r="AL261" s="293">
        <v>40190000</v>
      </c>
      <c r="AM261" s="293">
        <v>45581000</v>
      </c>
      <c r="AN261" s="293">
        <v>48945000</v>
      </c>
      <c r="AO261" s="293">
        <v>47880000</v>
      </c>
      <c r="AP261" s="293">
        <v>48735000</v>
      </c>
      <c r="AQ261" s="293">
        <v>64166000</v>
      </c>
      <c r="AR261" s="293">
        <v>87977000</v>
      </c>
      <c r="AS261" s="293">
        <v>112263000</v>
      </c>
      <c r="AT261" s="293">
        <v>122663000</v>
      </c>
      <c r="AU261" s="293">
        <v>160584000</v>
      </c>
      <c r="AV261" s="293">
        <v>161146000</v>
      </c>
      <c r="AW261" s="293">
        <v>153931000</v>
      </c>
      <c r="AX261" s="293">
        <v>100348000</v>
      </c>
      <c r="AY261" s="293">
        <v>110584000</v>
      </c>
      <c r="AZ261" s="293">
        <v>127899000</v>
      </c>
      <c r="BA261" s="293">
        <v>148881000</v>
      </c>
      <c r="BB261" s="293">
        <v>153309000</v>
      </c>
      <c r="BC261" s="293">
        <v>174330000</v>
      </c>
      <c r="BD261" s="293">
        <v>170798000</v>
      </c>
      <c r="BE261" s="293">
        <v>348236000</v>
      </c>
      <c r="BF261" s="293">
        <v>177379000</v>
      </c>
      <c r="BG261" s="293">
        <v>172267000</v>
      </c>
      <c r="BH261" s="293">
        <v>170276000</v>
      </c>
    </row>
    <row r="262" spans="1:60" ht="15">
      <c r="A262" s="294" t="s">
        <v>580</v>
      </c>
      <c r="B262" s="294" t="s">
        <v>581</v>
      </c>
      <c r="C262" s="294" t="s">
        <v>1197</v>
      </c>
      <c r="D262" s="294" t="s">
        <v>1198</v>
      </c>
      <c r="E262" s="294"/>
      <c r="F262" s="294"/>
      <c r="G262" s="294"/>
      <c r="H262" s="294"/>
      <c r="I262" s="294"/>
      <c r="J262" s="294"/>
      <c r="K262" s="294"/>
      <c r="L262" s="294"/>
      <c r="M262" s="294"/>
      <c r="N262" s="294"/>
      <c r="O262" s="293"/>
      <c r="P262" s="293"/>
      <c r="Q262" s="293"/>
      <c r="R262" s="293"/>
      <c r="S262" s="293"/>
      <c r="T262" s="293"/>
      <c r="U262" s="293"/>
      <c r="V262" s="293"/>
      <c r="W262" s="293"/>
      <c r="X262" s="293"/>
      <c r="Y262" s="293"/>
      <c r="Z262" s="293"/>
      <c r="AA262" s="293"/>
      <c r="AB262" s="293"/>
      <c r="AC262" s="293"/>
      <c r="AD262" s="293"/>
      <c r="AE262" s="293"/>
      <c r="AF262" s="293"/>
      <c r="AG262" s="293"/>
      <c r="AH262" s="293"/>
      <c r="AI262" s="293"/>
      <c r="AJ262" s="293"/>
      <c r="AK262" s="293"/>
      <c r="AL262" s="293"/>
      <c r="AM262" s="293"/>
      <c r="AN262" s="293"/>
      <c r="AO262" s="293"/>
      <c r="AP262" s="293"/>
      <c r="AQ262" s="293"/>
      <c r="AR262" s="293"/>
      <c r="AS262" s="293"/>
      <c r="AT262" s="293"/>
      <c r="AU262" s="293"/>
      <c r="AV262" s="293"/>
      <c r="AW262" s="293"/>
      <c r="AX262" s="293"/>
      <c r="AY262" s="293"/>
      <c r="AZ262" s="293"/>
      <c r="BA262" s="293"/>
      <c r="BB262" s="293"/>
      <c r="BC262" s="293"/>
      <c r="BD262" s="293"/>
      <c r="BE262" s="293"/>
      <c r="BF262" s="293"/>
      <c r="BG262" s="293"/>
      <c r="BH262" s="293"/>
    </row>
    <row r="263" spans="1:60" ht="15">
      <c r="A263" s="294" t="s">
        <v>582</v>
      </c>
      <c r="B263" s="294" t="s">
        <v>583</v>
      </c>
      <c r="C263" s="294" t="s">
        <v>1197</v>
      </c>
      <c r="D263" s="294" t="s">
        <v>1198</v>
      </c>
      <c r="E263" s="294"/>
      <c r="F263" s="294"/>
      <c r="G263" s="294"/>
      <c r="H263" s="294"/>
      <c r="I263" s="294"/>
      <c r="J263" s="294"/>
      <c r="K263" s="294"/>
      <c r="L263" s="294"/>
      <c r="M263" s="294"/>
      <c r="N263" s="294"/>
      <c r="O263" s="293">
        <v>2682000</v>
      </c>
      <c r="P263" s="293">
        <v>2610000</v>
      </c>
      <c r="Q263" s="293">
        <v>4380000</v>
      </c>
      <c r="R263" s="293">
        <v>9456000</v>
      </c>
      <c r="S263" s="293">
        <v>13797000</v>
      </c>
      <c r="T263" s="293">
        <v>17392000</v>
      </c>
      <c r="U263" s="293">
        <v>22630000</v>
      </c>
      <c r="V263" s="293">
        <v>31254000</v>
      </c>
      <c r="W263" s="293">
        <v>41242000</v>
      </c>
      <c r="X263" s="293">
        <v>52517000</v>
      </c>
      <c r="Y263" s="293">
        <v>59192000</v>
      </c>
      <c r="Z263" s="293">
        <v>62601000</v>
      </c>
      <c r="AA263" s="293">
        <v>65782000</v>
      </c>
      <c r="AB263" s="293">
        <v>67687000</v>
      </c>
      <c r="AC263" s="293">
        <v>73525000</v>
      </c>
      <c r="AD263" s="293">
        <v>75128000</v>
      </c>
      <c r="AE263" s="293">
        <v>74760000</v>
      </c>
      <c r="AF263" s="293">
        <v>79617000</v>
      </c>
      <c r="AG263" s="293">
        <v>74957000</v>
      </c>
      <c r="AH263" s="293">
        <v>73538000</v>
      </c>
      <c r="AI263" s="293">
        <v>91807000</v>
      </c>
      <c r="AJ263" s="293">
        <v>113649000</v>
      </c>
      <c r="AK263" s="293">
        <v>117764000</v>
      </c>
      <c r="AL263" s="293">
        <v>140499000</v>
      </c>
      <c r="AM263" s="293">
        <v>154590000</v>
      </c>
      <c r="AN263" s="293">
        <v>160046000</v>
      </c>
      <c r="AO263" s="293">
        <v>153446000</v>
      </c>
      <c r="AP263" s="293">
        <v>138790000</v>
      </c>
      <c r="AQ263" s="293">
        <v>143915000</v>
      </c>
      <c r="AR263" s="293">
        <v>148000000</v>
      </c>
      <c r="AS263" s="293">
        <v>139172000</v>
      </c>
      <c r="AT263" s="293">
        <v>135465000</v>
      </c>
      <c r="AU263" s="293">
        <v>148294000</v>
      </c>
      <c r="AV263" s="293">
        <v>168610000</v>
      </c>
      <c r="AW263" s="293">
        <v>176494000</v>
      </c>
      <c r="AX263" s="293">
        <v>169098000</v>
      </c>
      <c r="AY263" s="293">
        <v>165440000</v>
      </c>
      <c r="AZ263" s="293">
        <v>187695000</v>
      </c>
      <c r="BA263" s="293">
        <v>207365000</v>
      </c>
      <c r="BB263" s="293">
        <v>252886000</v>
      </c>
      <c r="BC263" s="293">
        <v>325099000</v>
      </c>
      <c r="BD263" s="293">
        <v>368309000</v>
      </c>
      <c r="BE263" s="293">
        <v>422905000</v>
      </c>
      <c r="BF263" s="293">
        <v>447234000</v>
      </c>
      <c r="BG263" s="293">
        <v>450184000</v>
      </c>
      <c r="BH263" s="293">
        <v>437424000</v>
      </c>
    </row>
    <row r="264" spans="1:60" ht="15">
      <c r="A264" s="294" t="s">
        <v>584</v>
      </c>
      <c r="B264" s="294" t="s">
        <v>585</v>
      </c>
      <c r="C264" s="294" t="s">
        <v>1197</v>
      </c>
      <c r="D264" s="294" t="s">
        <v>1198</v>
      </c>
      <c r="E264" s="294"/>
      <c r="F264" s="294"/>
      <c r="G264" s="294"/>
      <c r="H264" s="294"/>
      <c r="I264" s="294"/>
      <c r="J264" s="294"/>
      <c r="K264" s="294"/>
      <c r="L264" s="294"/>
      <c r="M264" s="294"/>
      <c r="N264" s="294"/>
      <c r="O264" s="293">
        <v>0</v>
      </c>
      <c r="P264" s="293">
        <v>0</v>
      </c>
      <c r="Q264" s="293">
        <v>0</v>
      </c>
      <c r="R264" s="293">
        <v>0</v>
      </c>
      <c r="S264" s="293">
        <v>0</v>
      </c>
      <c r="T264" s="293">
        <v>0</v>
      </c>
      <c r="U264" s="293">
        <v>0</v>
      </c>
      <c r="V264" s="293">
        <v>0</v>
      </c>
      <c r="W264" s="293">
        <v>0</v>
      </c>
      <c r="X264" s="293">
        <v>0</v>
      </c>
      <c r="Y264" s="293">
        <v>0</v>
      </c>
      <c r="Z264" s="293">
        <v>0</v>
      </c>
      <c r="AA264" s="293">
        <v>0</v>
      </c>
      <c r="AB264" s="293">
        <v>0</v>
      </c>
      <c r="AC264" s="293">
        <v>0</v>
      </c>
      <c r="AD264" s="293">
        <v>0</v>
      </c>
      <c r="AE264" s="293">
        <v>0</v>
      </c>
      <c r="AF264" s="293">
        <v>0</v>
      </c>
      <c r="AG264" s="293">
        <v>0</v>
      </c>
      <c r="AH264" s="293">
        <v>0</v>
      </c>
      <c r="AI264" s="293">
        <v>0</v>
      </c>
      <c r="AJ264" s="293">
        <v>0</v>
      </c>
      <c r="AK264" s="293">
        <v>0</v>
      </c>
      <c r="AL264" s="293">
        <v>0</v>
      </c>
      <c r="AM264" s="293">
        <v>0</v>
      </c>
      <c r="AN264" s="293">
        <v>0</v>
      </c>
      <c r="AO264" s="293">
        <v>0</v>
      </c>
      <c r="AP264" s="293">
        <v>0</v>
      </c>
      <c r="AQ264" s="293">
        <v>0</v>
      </c>
      <c r="AR264" s="293">
        <v>0</v>
      </c>
      <c r="AS264" s="293">
        <v>0</v>
      </c>
      <c r="AT264" s="293">
        <v>0</v>
      </c>
      <c r="AU264" s="293">
        <v>0</v>
      </c>
      <c r="AV264" s="293">
        <v>0</v>
      </c>
      <c r="AW264" s="293">
        <v>0</v>
      </c>
      <c r="AX264" s="293">
        <v>0</v>
      </c>
      <c r="AY264" s="293">
        <v>0</v>
      </c>
      <c r="AZ264" s="293">
        <v>0</v>
      </c>
      <c r="BA264" s="293">
        <v>709873000</v>
      </c>
      <c r="BB264" s="293">
        <v>1725716000</v>
      </c>
      <c r="BC264" s="293">
        <v>1455550000</v>
      </c>
      <c r="BD264" s="293">
        <v>1699829000</v>
      </c>
      <c r="BE264" s="293">
        <v>2002396000</v>
      </c>
      <c r="BF264" s="293">
        <v>2220795000</v>
      </c>
      <c r="BG264" s="293">
        <v>2242256000</v>
      </c>
      <c r="BH264" s="293">
        <v>2158196000</v>
      </c>
    </row>
    <row r="265" spans="1:60" ht="15">
      <c r="A265" s="294" t="s">
        <v>586</v>
      </c>
      <c r="B265" s="294" t="s">
        <v>587</v>
      </c>
      <c r="C265" s="294" t="s">
        <v>1197</v>
      </c>
      <c r="D265" s="294" t="s">
        <v>1198</v>
      </c>
      <c r="E265" s="294"/>
      <c r="F265" s="294"/>
      <c r="G265" s="294"/>
      <c r="H265" s="294"/>
      <c r="I265" s="294"/>
      <c r="J265" s="294"/>
      <c r="K265" s="294"/>
      <c r="L265" s="294"/>
      <c r="M265" s="294"/>
      <c r="N265" s="294"/>
      <c r="O265" s="293"/>
      <c r="P265" s="293">
        <v>48816000</v>
      </c>
      <c r="Q265" s="293">
        <v>99160000</v>
      </c>
      <c r="R265" s="293">
        <v>258063000</v>
      </c>
      <c r="S265" s="293">
        <v>375393000</v>
      </c>
      <c r="T265" s="293">
        <v>440332000</v>
      </c>
      <c r="U265" s="293">
        <v>535433000</v>
      </c>
      <c r="V265" s="293">
        <v>723294000</v>
      </c>
      <c r="W265" s="293">
        <v>926936000</v>
      </c>
      <c r="X265" s="293">
        <v>1175002000</v>
      </c>
      <c r="Y265" s="293">
        <v>1685753000</v>
      </c>
      <c r="Z265" s="293">
        <v>2041164000</v>
      </c>
      <c r="AA265" s="293">
        <v>2404746000</v>
      </c>
      <c r="AB265" s="293">
        <v>2797978000</v>
      </c>
      <c r="AC265" s="293">
        <v>3003217000</v>
      </c>
      <c r="AD265" s="293">
        <v>3340617000</v>
      </c>
      <c r="AE265" s="293">
        <v>3883335000</v>
      </c>
      <c r="AF265" s="293">
        <v>4587003000</v>
      </c>
      <c r="AG265" s="293">
        <v>5247813000</v>
      </c>
      <c r="AH265" s="293">
        <v>5594815000</v>
      </c>
      <c r="AI265" s="293">
        <v>6354024000</v>
      </c>
      <c r="AJ265" s="293">
        <v>6475142000</v>
      </c>
      <c r="AK265" s="293">
        <v>6573076000</v>
      </c>
      <c r="AL265" s="293">
        <v>5944864000</v>
      </c>
      <c r="AM265" s="293">
        <v>6153590000</v>
      </c>
      <c r="AN265" s="293">
        <v>6250656000</v>
      </c>
      <c r="AO265" s="293">
        <v>6399961000</v>
      </c>
      <c r="AP265" s="293">
        <v>3917094000</v>
      </c>
      <c r="AQ265" s="293">
        <v>5778378000</v>
      </c>
      <c r="AR265" s="293">
        <v>5132267000</v>
      </c>
      <c r="AS265" s="293">
        <v>5152421000</v>
      </c>
      <c r="AT265" s="293">
        <v>5187678000</v>
      </c>
      <c r="AU265" s="293">
        <v>5323448000</v>
      </c>
      <c r="AV265" s="293">
        <v>5480632000</v>
      </c>
      <c r="AW265" s="293">
        <v>5603366000</v>
      </c>
      <c r="AX265" s="293">
        <v>5477561000</v>
      </c>
      <c r="AY265" s="293">
        <v>5713773000</v>
      </c>
      <c r="AZ265" s="293">
        <v>6155424000</v>
      </c>
      <c r="BA265" s="293">
        <v>6228634000</v>
      </c>
      <c r="BB265" s="293">
        <v>6799205000</v>
      </c>
      <c r="BC265" s="293">
        <v>6492701000</v>
      </c>
      <c r="BD265" s="293">
        <v>6417662000</v>
      </c>
      <c r="BE265" s="293">
        <v>7718089000</v>
      </c>
      <c r="BF265" s="293">
        <v>7569770000</v>
      </c>
      <c r="BG265" s="293">
        <v>7818019000</v>
      </c>
      <c r="BH265" s="293">
        <v>7287189000</v>
      </c>
    </row>
    <row r="266" spans="1:60" ht="15">
      <c r="A266" s="294" t="s">
        <v>588</v>
      </c>
      <c r="B266" s="294" t="s">
        <v>589</v>
      </c>
      <c r="C266" s="294" t="s">
        <v>1197</v>
      </c>
      <c r="D266" s="294" t="s">
        <v>1198</v>
      </c>
      <c r="E266" s="294"/>
      <c r="F266" s="294"/>
      <c r="G266" s="294"/>
      <c r="H266" s="294"/>
      <c r="I266" s="294"/>
      <c r="J266" s="294"/>
      <c r="K266" s="294"/>
      <c r="L266" s="294"/>
      <c r="M266" s="294"/>
      <c r="N266" s="294"/>
      <c r="O266" s="293"/>
      <c r="P266" s="293"/>
      <c r="Q266" s="293"/>
      <c r="R266" s="293"/>
      <c r="S266" s="293"/>
      <c r="T266" s="293"/>
      <c r="U266" s="293"/>
      <c r="V266" s="293"/>
      <c r="W266" s="293"/>
      <c r="X266" s="293"/>
      <c r="Y266" s="293"/>
      <c r="Z266" s="293"/>
      <c r="AA266" s="293"/>
      <c r="AB266" s="293"/>
      <c r="AC266" s="293"/>
      <c r="AD266" s="293"/>
      <c r="AE266" s="293"/>
      <c r="AF266" s="293"/>
      <c r="AG266" s="293"/>
      <c r="AH266" s="293"/>
      <c r="AI266" s="293"/>
      <c r="AJ266" s="293"/>
      <c r="AK266" s="293"/>
      <c r="AL266" s="293"/>
      <c r="AM266" s="293">
        <v>21671001000</v>
      </c>
      <c r="AN266" s="293">
        <v>25357999000</v>
      </c>
      <c r="AO266" s="293">
        <v>26050001000</v>
      </c>
      <c r="AP266" s="293">
        <v>30071801000</v>
      </c>
      <c r="AQ266" s="293">
        <v>24778637000</v>
      </c>
      <c r="AR266" s="293">
        <v>24536864000</v>
      </c>
      <c r="AS266" s="293">
        <v>25435196000</v>
      </c>
      <c r="AT266" s="293">
        <v>24603875000</v>
      </c>
      <c r="AU266" s="293">
        <v>33719581000</v>
      </c>
      <c r="AV266" s="293">
        <v>37138448000</v>
      </c>
      <c r="AW266" s="293">
        <v>43181221000</v>
      </c>
      <c r="AX266" s="293">
        <v>44736852000</v>
      </c>
      <c r="AY266" s="293">
        <v>59381328000</v>
      </c>
      <c r="AZ266" s="293">
        <v>72596572000</v>
      </c>
      <c r="BA266" s="293">
        <v>69960358000</v>
      </c>
      <c r="BB266" s="293">
        <v>79017426000</v>
      </c>
      <c r="BC266" s="293">
        <v>108391607000</v>
      </c>
      <c r="BD266" s="293">
        <v>116929482000</v>
      </c>
      <c r="BE266" s="293">
        <v>144958642000</v>
      </c>
      <c r="BF266" s="293">
        <v>139789842000</v>
      </c>
      <c r="BG266" s="293">
        <v>141102928000</v>
      </c>
      <c r="BH266" s="293">
        <v>137887377000</v>
      </c>
    </row>
    <row r="267" spans="1:60" ht="15">
      <c r="A267" s="294" t="s">
        <v>590</v>
      </c>
      <c r="B267" s="294" t="s">
        <v>591</v>
      </c>
      <c r="C267" s="294" t="s">
        <v>1197</v>
      </c>
      <c r="D267" s="294" t="s">
        <v>1198</v>
      </c>
      <c r="E267" s="294"/>
      <c r="F267" s="294"/>
      <c r="G267" s="294"/>
      <c r="H267" s="294"/>
      <c r="I267" s="294"/>
      <c r="J267" s="294"/>
      <c r="K267" s="294"/>
      <c r="L267" s="294"/>
      <c r="M267" s="294"/>
      <c r="N267" s="294"/>
      <c r="O267" s="293">
        <v>813520000</v>
      </c>
      <c r="P267" s="293">
        <v>857446000</v>
      </c>
      <c r="Q267" s="293">
        <v>943512000</v>
      </c>
      <c r="R267" s="293">
        <v>1030649000</v>
      </c>
      <c r="S267" s="293">
        <v>1196330000</v>
      </c>
      <c r="T267" s="293">
        <v>1681369000</v>
      </c>
      <c r="U267" s="293">
        <v>1893527000</v>
      </c>
      <c r="V267" s="293">
        <v>2336026000</v>
      </c>
      <c r="W267" s="293">
        <v>2578003000</v>
      </c>
      <c r="X267" s="293">
        <v>3039850000</v>
      </c>
      <c r="Y267" s="293">
        <v>3252572000</v>
      </c>
      <c r="Z267" s="293">
        <v>3609975000</v>
      </c>
      <c r="AA267" s="293">
        <v>3662595000</v>
      </c>
      <c r="AB267" s="293">
        <v>3745392000</v>
      </c>
      <c r="AC267" s="293">
        <v>3751427000</v>
      </c>
      <c r="AD267" s="293">
        <v>4487166000</v>
      </c>
      <c r="AE267" s="293">
        <v>5633311000</v>
      </c>
      <c r="AF267" s="293">
        <v>6480351000</v>
      </c>
      <c r="AG267" s="293">
        <v>6694153000</v>
      </c>
      <c r="AH267" s="293">
        <v>6553432000</v>
      </c>
      <c r="AI267" s="293">
        <v>6904821000</v>
      </c>
      <c r="AJ267" s="293">
        <v>6958490000</v>
      </c>
      <c r="AK267" s="293">
        <v>6700066000</v>
      </c>
      <c r="AL267" s="293">
        <v>6477912000</v>
      </c>
      <c r="AM267" s="293">
        <v>6808523000</v>
      </c>
      <c r="AN267" s="293">
        <v>6957805000</v>
      </c>
      <c r="AO267" s="293">
        <v>7060060000</v>
      </c>
      <c r="AP267" s="293">
        <v>6659844000</v>
      </c>
      <c r="AQ267" s="293">
        <v>6870439000</v>
      </c>
      <c r="AR267" s="293">
        <v>5953053000</v>
      </c>
      <c r="AS267" s="293">
        <v>5811476000</v>
      </c>
      <c r="AT267" s="293">
        <v>6189777000</v>
      </c>
      <c r="AU267" s="293">
        <v>6674671000</v>
      </c>
      <c r="AV267" s="293">
        <v>6874318000</v>
      </c>
      <c r="AW267" s="293">
        <v>7540235000</v>
      </c>
      <c r="AX267" s="293">
        <v>5460805000</v>
      </c>
      <c r="AY267" s="293">
        <v>2375621000</v>
      </c>
      <c r="AZ267" s="293">
        <v>2857153000</v>
      </c>
      <c r="BA267" s="293">
        <v>3079658000</v>
      </c>
      <c r="BB267" s="293">
        <v>3774356000</v>
      </c>
      <c r="BC267" s="293">
        <v>4384218000</v>
      </c>
      <c r="BD267" s="293">
        <v>5099158000</v>
      </c>
      <c r="BE267" s="293">
        <v>5849018000</v>
      </c>
      <c r="BF267" s="293">
        <v>5926616000</v>
      </c>
      <c r="BG267" s="293">
        <v>7539909000</v>
      </c>
      <c r="BH267" s="293">
        <v>8785199000</v>
      </c>
    </row>
    <row r="268" spans="1:60" ht="15">
      <c r="A268" s="294" t="s">
        <v>592</v>
      </c>
      <c r="B268" s="294" t="s">
        <v>593</v>
      </c>
      <c r="C268" s="294" t="s">
        <v>1197</v>
      </c>
      <c r="D268" s="294" t="s">
        <v>1198</v>
      </c>
      <c r="E268" s="294"/>
      <c r="F268" s="294"/>
      <c r="G268" s="294"/>
      <c r="H268" s="294"/>
      <c r="I268" s="294"/>
      <c r="J268" s="294"/>
      <c r="K268" s="294"/>
      <c r="L268" s="294"/>
      <c r="M268" s="294"/>
      <c r="N268" s="294"/>
      <c r="O268" s="293">
        <v>232363000</v>
      </c>
      <c r="P268" s="293">
        <v>238494000</v>
      </c>
      <c r="Q268" s="293">
        <v>218823000</v>
      </c>
      <c r="R268" s="293">
        <v>217480000</v>
      </c>
      <c r="S268" s="293">
        <v>217427000</v>
      </c>
      <c r="T268" s="293">
        <v>186855000</v>
      </c>
      <c r="U268" s="293">
        <v>143901000</v>
      </c>
      <c r="V268" s="293">
        <v>199463000</v>
      </c>
      <c r="W268" s="293">
        <v>446078000</v>
      </c>
      <c r="X268" s="293">
        <v>559236000</v>
      </c>
      <c r="Y268" s="293">
        <v>785615000</v>
      </c>
      <c r="Z268" s="293">
        <v>1259852000</v>
      </c>
      <c r="AA268" s="293">
        <v>1871513000</v>
      </c>
      <c r="AB268" s="293">
        <v>2191485000</v>
      </c>
      <c r="AC268" s="293">
        <v>2179806000</v>
      </c>
      <c r="AD268" s="293">
        <v>2413670000</v>
      </c>
      <c r="AE268" s="293">
        <v>2621405000</v>
      </c>
      <c r="AF268" s="293">
        <v>2884368000</v>
      </c>
      <c r="AG268" s="293">
        <v>2695286000</v>
      </c>
      <c r="AH268" s="293">
        <v>2819931000</v>
      </c>
      <c r="AI268" s="293">
        <v>3278796000</v>
      </c>
      <c r="AJ268" s="293">
        <v>3473447000</v>
      </c>
      <c r="AK268" s="293">
        <v>4124869000</v>
      </c>
      <c r="AL268" s="293">
        <v>4249519000</v>
      </c>
      <c r="AM268" s="293">
        <v>4485834000</v>
      </c>
      <c r="AN268" s="293">
        <v>4989204000</v>
      </c>
      <c r="AO268" s="293">
        <v>4984770000</v>
      </c>
      <c r="AP268" s="293">
        <v>4881174000</v>
      </c>
      <c r="AQ268" s="293">
        <v>4598543000</v>
      </c>
      <c r="AR268" s="293">
        <v>4337205000</v>
      </c>
      <c r="AS268" s="293">
        <v>3842580000</v>
      </c>
      <c r="AT268" s="293">
        <v>3654758000</v>
      </c>
      <c r="AU268" s="293">
        <v>3978828000</v>
      </c>
      <c r="AV268" s="293">
        <v>4603972000</v>
      </c>
      <c r="AW268" s="293">
        <v>4953821000</v>
      </c>
      <c r="AX268" s="293">
        <v>4444794000</v>
      </c>
      <c r="AY268" s="293">
        <v>4908282000</v>
      </c>
      <c r="AZ268" s="293">
        <v>5707582000</v>
      </c>
      <c r="BA268" s="293">
        <v>5711006000</v>
      </c>
      <c r="BB268" s="293">
        <v>6000349000</v>
      </c>
      <c r="BC268" s="293">
        <v>6604947000</v>
      </c>
      <c r="BD268" s="293">
        <v>7311559000</v>
      </c>
      <c r="BE268" s="293">
        <v>8655013000</v>
      </c>
      <c r="BF268" s="293">
        <v>8195874000</v>
      </c>
      <c r="BG268" s="293">
        <v>8035686000</v>
      </c>
      <c r="BH268" s="293">
        <v>8734861000</v>
      </c>
    </row>
  </sheetData>
  <pageMargins left="0.511811024" right="0.511811024" top="0.78740157499999996" bottom="0.78740157499999996" header="0.31496062000000002" footer="0.3149606200000000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D562"/>
  <sheetViews>
    <sheetView topLeftCell="BA558" workbookViewId="0">
      <selection activeCell="C496" sqref="C496"/>
    </sheetView>
  </sheetViews>
  <sheetFormatPr defaultRowHeight="12.75"/>
  <cols>
    <col min="1" max="1" width="42.140625" bestFit="1" customWidth="1"/>
    <col min="2" max="67" width="9.140625" customWidth="1"/>
    <col min="119" max="119" width="9.7109375" bestFit="1" customWidth="1"/>
    <col min="120" max="120" width="7.7109375" bestFit="1" customWidth="1"/>
  </cols>
  <sheetData>
    <row r="4" spans="1:62" ht="15">
      <c r="A4" s="226" t="s">
        <v>3</v>
      </c>
      <c r="B4" s="226" t="s">
        <v>4</v>
      </c>
      <c r="C4" s="226" t="s">
        <v>5</v>
      </c>
      <c r="D4" s="226" t="s">
        <v>6</v>
      </c>
      <c r="E4" s="226" t="s">
        <v>7</v>
      </c>
      <c r="F4" s="226" t="s">
        <v>8</v>
      </c>
      <c r="G4" s="226" t="s">
        <v>9</v>
      </c>
      <c r="H4" s="226" t="s">
        <v>10</v>
      </c>
      <c r="I4" s="226" t="s">
        <v>11</v>
      </c>
      <c r="J4" s="226" t="s">
        <v>12</v>
      </c>
      <c r="K4" s="226" t="s">
        <v>13</v>
      </c>
      <c r="L4" s="226" t="s">
        <v>14</v>
      </c>
      <c r="M4" s="226" t="s">
        <v>15</v>
      </c>
      <c r="N4" s="226" t="s">
        <v>16</v>
      </c>
      <c r="O4" s="226" t="s">
        <v>17</v>
      </c>
      <c r="P4" s="226" t="s">
        <v>18</v>
      </c>
      <c r="Q4" s="226" t="s">
        <v>19</v>
      </c>
      <c r="R4" s="226" t="s">
        <v>20</v>
      </c>
      <c r="S4" s="226" t="s">
        <v>21</v>
      </c>
      <c r="T4" s="226" t="s">
        <v>22</v>
      </c>
      <c r="U4" s="226" t="s">
        <v>23</v>
      </c>
      <c r="V4" s="226" t="s">
        <v>24</v>
      </c>
      <c r="W4" s="226" t="s">
        <v>25</v>
      </c>
      <c r="X4" s="226" t="s">
        <v>26</v>
      </c>
      <c r="Y4" s="226" t="s">
        <v>27</v>
      </c>
      <c r="Z4" s="226" t="s">
        <v>28</v>
      </c>
      <c r="AA4" s="226" t="s">
        <v>29</v>
      </c>
      <c r="AB4" s="226" t="s">
        <v>30</v>
      </c>
      <c r="AC4" s="226" t="s">
        <v>31</v>
      </c>
      <c r="AD4" s="226" t="s">
        <v>32</v>
      </c>
      <c r="AE4" s="226" t="s">
        <v>33</v>
      </c>
      <c r="AF4" s="226" t="s">
        <v>34</v>
      </c>
      <c r="AG4" s="226" t="s">
        <v>35</v>
      </c>
      <c r="AH4" s="226" t="s">
        <v>36</v>
      </c>
      <c r="AI4" s="226" t="s">
        <v>37</v>
      </c>
      <c r="AJ4" s="226" t="s">
        <v>38</v>
      </c>
      <c r="AK4" s="226" t="s">
        <v>39</v>
      </c>
      <c r="AL4" s="226" t="s">
        <v>40</v>
      </c>
      <c r="AM4" s="226" t="s">
        <v>41</v>
      </c>
      <c r="AN4" s="226" t="s">
        <v>42</v>
      </c>
      <c r="AO4" s="226" t="s">
        <v>43</v>
      </c>
      <c r="AP4" s="226" t="s">
        <v>44</v>
      </c>
      <c r="AQ4" s="226" t="s">
        <v>45</v>
      </c>
      <c r="AR4" s="226" t="s">
        <v>46</v>
      </c>
      <c r="AS4" s="226" t="s">
        <v>47</v>
      </c>
      <c r="AT4" s="226" t="s">
        <v>48</v>
      </c>
      <c r="AU4" s="226" t="s">
        <v>49</v>
      </c>
      <c r="AV4" s="226" t="s">
        <v>50</v>
      </c>
      <c r="AW4" s="226" t="s">
        <v>51</v>
      </c>
      <c r="AX4" s="226" t="s">
        <v>52</v>
      </c>
      <c r="AY4" s="226" t="s">
        <v>53</v>
      </c>
      <c r="AZ4" s="226" t="s">
        <v>54</v>
      </c>
      <c r="BA4" s="226" t="s">
        <v>55</v>
      </c>
      <c r="BB4" s="226" t="s">
        <v>56</v>
      </c>
      <c r="BC4" s="226" t="s">
        <v>57</v>
      </c>
      <c r="BD4" s="226" t="s">
        <v>58</v>
      </c>
      <c r="BE4" s="226" t="s">
        <v>59</v>
      </c>
      <c r="BF4" s="226" t="s">
        <v>60</v>
      </c>
      <c r="BG4" s="226" t="s">
        <v>61</v>
      </c>
      <c r="BH4" s="226" t="s">
        <v>62</v>
      </c>
      <c r="BI4" s="226" t="s">
        <v>63</v>
      </c>
      <c r="BJ4" t="s">
        <v>612</v>
      </c>
    </row>
    <row r="5" spans="1:62" ht="15">
      <c r="A5" s="226" t="s">
        <v>64</v>
      </c>
      <c r="B5" s="226" t="s">
        <v>65</v>
      </c>
      <c r="C5" s="226" t="s">
        <v>758</v>
      </c>
      <c r="D5" s="226" t="s">
        <v>759</v>
      </c>
      <c r="E5" s="226"/>
      <c r="F5" s="226"/>
      <c r="G5" s="226"/>
      <c r="H5" s="226"/>
      <c r="I5" s="226"/>
      <c r="J5" s="226"/>
      <c r="K5" s="226"/>
      <c r="L5" s="226"/>
      <c r="M5" s="226"/>
      <c r="N5" s="226"/>
      <c r="O5" s="226"/>
      <c r="P5" s="226"/>
      <c r="Q5" s="226"/>
      <c r="R5" s="226"/>
      <c r="S5" s="226"/>
      <c r="T5" s="226"/>
      <c r="U5" s="226"/>
      <c r="V5" s="226"/>
      <c r="W5" s="226"/>
      <c r="X5" s="226"/>
      <c r="Y5" s="226"/>
      <c r="Z5" s="226"/>
      <c r="AA5" s="226"/>
      <c r="AB5" s="226"/>
      <c r="AC5" s="226"/>
      <c r="AD5" s="226"/>
      <c r="AE5" s="226"/>
      <c r="AF5" s="226"/>
      <c r="AG5" s="226"/>
      <c r="AH5" s="226"/>
      <c r="AI5" s="226"/>
      <c r="AJ5" s="226"/>
      <c r="AK5" s="226"/>
      <c r="AL5" s="226"/>
      <c r="AM5" s="226"/>
      <c r="AN5" s="226">
        <v>-3.3228164754683718</v>
      </c>
      <c r="AO5" s="226">
        <v>4.0875770839939207</v>
      </c>
      <c r="AP5" s="226">
        <v>3.856747566123417</v>
      </c>
      <c r="AQ5" s="226">
        <v>-0.96187352917812063</v>
      </c>
      <c r="AR5" s="226">
        <v>2.484959182198395</v>
      </c>
      <c r="AS5" s="226">
        <v>-2.3913326778905599</v>
      </c>
      <c r="AT5" s="226">
        <v>-4.3181514206672205</v>
      </c>
      <c r="AU5" s="226">
        <v>-1.7493631261117031</v>
      </c>
      <c r="AV5" s="226">
        <v>5.2752581473667846</v>
      </c>
      <c r="AW5" s="226">
        <v>-0.58580896062571242</v>
      </c>
      <c r="AX5" s="226">
        <v>-0.91812874667458289</v>
      </c>
      <c r="AY5" s="226">
        <v>1.5420199242381898</v>
      </c>
      <c r="AZ5" s="226">
        <v>-4.0239406562592421</v>
      </c>
      <c r="BA5" s="226">
        <v>-7.003496639245796</v>
      </c>
      <c r="BB5" s="226">
        <v>-5.7464973626751856</v>
      </c>
      <c r="BC5" s="226"/>
      <c r="BD5" s="226"/>
      <c r="BE5" s="226"/>
      <c r="BF5" s="226"/>
      <c r="BG5" s="226"/>
      <c r="BH5" s="226"/>
      <c r="BI5" s="226"/>
    </row>
    <row r="6" spans="1:62" ht="15">
      <c r="A6" s="226" t="s">
        <v>68</v>
      </c>
      <c r="B6" s="226" t="s">
        <v>69</v>
      </c>
      <c r="C6" s="226" t="s">
        <v>758</v>
      </c>
      <c r="D6" s="226" t="s">
        <v>759</v>
      </c>
      <c r="E6" s="226"/>
      <c r="F6" s="226"/>
      <c r="G6" s="226"/>
      <c r="H6" s="226"/>
      <c r="I6" s="226"/>
      <c r="J6" s="226"/>
      <c r="K6" s="226"/>
      <c r="L6" s="226"/>
      <c r="M6" s="226"/>
      <c r="N6" s="226"/>
      <c r="O6" s="226"/>
      <c r="P6" s="226"/>
      <c r="Q6" s="226"/>
      <c r="R6" s="226"/>
      <c r="S6" s="226"/>
      <c r="T6" s="226"/>
      <c r="U6" s="226"/>
      <c r="V6" s="226"/>
      <c r="W6" s="226"/>
      <c r="X6" s="226"/>
      <c r="Y6" s="226"/>
      <c r="Z6" s="226"/>
      <c r="AA6" s="226"/>
      <c r="AB6" s="226"/>
      <c r="AC6" s="226"/>
      <c r="AD6" s="226"/>
      <c r="AE6" s="226"/>
      <c r="AF6" s="226"/>
      <c r="AG6" s="226"/>
      <c r="AH6" s="226"/>
      <c r="AI6" s="226"/>
      <c r="AJ6" s="226"/>
      <c r="AK6" s="226"/>
      <c r="AL6" s="226"/>
      <c r="AM6" s="226"/>
      <c r="AN6" s="226"/>
      <c r="AO6" s="226"/>
      <c r="AP6" s="226"/>
      <c r="AQ6" s="226"/>
      <c r="AR6" s="226"/>
      <c r="AS6" s="226"/>
      <c r="AT6" s="226"/>
      <c r="AU6" s="226"/>
      <c r="AV6" s="226">
        <v>3.3431500391796618</v>
      </c>
      <c r="AW6" s="226">
        <v>-3.3611108927919133</v>
      </c>
      <c r="AX6" s="226">
        <v>6.9544738176220591</v>
      </c>
      <c r="AY6" s="226">
        <v>2.200612988990585</v>
      </c>
      <c r="AZ6" s="226">
        <v>10.649183827054216</v>
      </c>
      <c r="BA6" s="226">
        <v>1.0404890846721599</v>
      </c>
      <c r="BB6" s="226">
        <v>17.951089003002195</v>
      </c>
      <c r="BC6" s="226">
        <v>5.4259678481320321</v>
      </c>
      <c r="BD6" s="226">
        <v>2.8796475700625876</v>
      </c>
      <c r="BE6" s="226">
        <v>10.750252210415169</v>
      </c>
      <c r="BF6" s="226">
        <v>-1.3656344674859611</v>
      </c>
      <c r="BG6" s="226">
        <v>-1.861662540904689</v>
      </c>
      <c r="BH6" s="226">
        <v>-1.8200533384823245</v>
      </c>
      <c r="BI6" s="226">
        <v>-0.48028512670160239</v>
      </c>
    </row>
    <row r="7" spans="1:62" ht="15">
      <c r="A7" s="226" t="s">
        <v>70</v>
      </c>
      <c r="B7" s="226" t="s">
        <v>71</v>
      </c>
      <c r="C7" s="226" t="s">
        <v>758</v>
      </c>
      <c r="D7" s="226" t="s">
        <v>759</v>
      </c>
      <c r="E7" s="226"/>
      <c r="F7" s="226"/>
      <c r="G7" s="226"/>
      <c r="H7" s="226"/>
      <c r="I7" s="226"/>
      <c r="J7" s="226"/>
      <c r="K7" s="226"/>
      <c r="L7" s="226"/>
      <c r="M7" s="226"/>
      <c r="N7" s="226"/>
      <c r="O7" s="226"/>
      <c r="P7" s="226"/>
      <c r="Q7" s="226"/>
      <c r="R7" s="226"/>
      <c r="S7" s="226"/>
      <c r="T7" s="226"/>
      <c r="U7" s="226"/>
      <c r="V7" s="226"/>
      <c r="W7" s="226"/>
      <c r="X7" s="226"/>
      <c r="Y7" s="226"/>
      <c r="Z7" s="226"/>
      <c r="AA7" s="226"/>
      <c r="AB7" s="226"/>
      <c r="AC7" s="226"/>
      <c r="AD7" s="226"/>
      <c r="AE7" s="226">
        <v>-0.13681688980106799</v>
      </c>
      <c r="AF7" s="226">
        <v>5.0411607513865704</v>
      </c>
      <c r="AG7" s="226">
        <v>2.8879966127725254</v>
      </c>
      <c r="AH7" s="226">
        <v>-2.259303046185309</v>
      </c>
      <c r="AI7" s="226">
        <v>-3.1194803738554668</v>
      </c>
      <c r="AJ7" s="226">
        <v>-4.2065126238617836</v>
      </c>
      <c r="AK7" s="226">
        <v>-9.8785679608299688</v>
      </c>
      <c r="AL7" s="226">
        <v>-27.145944654009554</v>
      </c>
      <c r="AM7" s="226">
        <v>0.22803989716932449</v>
      </c>
      <c r="AN7" s="226">
        <v>7.0909154954030669</v>
      </c>
      <c r="AO7" s="226">
        <v>8.0698433787918589</v>
      </c>
      <c r="AP7" s="226">
        <v>4.9917448861127411</v>
      </c>
      <c r="AQ7" s="226">
        <v>3.9436256586016043</v>
      </c>
      <c r="AR7" s="226">
        <v>0.35649954671883677</v>
      </c>
      <c r="AS7" s="226">
        <v>-6.5318098766368848E-2</v>
      </c>
      <c r="AT7" s="226">
        <v>0.89278276585618244</v>
      </c>
      <c r="AU7" s="226">
        <v>-10.061659156580475</v>
      </c>
      <c r="AV7" s="226">
        <v>1.6008234349754247</v>
      </c>
      <c r="AW7" s="226">
        <v>6.9867617723673163</v>
      </c>
      <c r="AX7" s="226">
        <v>14.10725702935909</v>
      </c>
      <c r="AY7" s="226">
        <v>16.505385179019555</v>
      </c>
      <c r="AZ7" s="226">
        <v>18.300143289014386</v>
      </c>
      <c r="BA7" s="226">
        <v>9.8327438380989065</v>
      </c>
      <c r="BB7" s="226">
        <v>-1.1756358100964519</v>
      </c>
      <c r="BC7" s="226">
        <v>-0.21897810683778118</v>
      </c>
      <c r="BD7" s="226">
        <v>0.2737902223900619</v>
      </c>
      <c r="BE7" s="226">
        <v>1.4782694531891423</v>
      </c>
      <c r="BF7" s="226">
        <v>3.1069587718967284</v>
      </c>
      <c r="BG7" s="226">
        <v>1.2145300486807571</v>
      </c>
      <c r="BH7" s="226">
        <v>-0.46428230979014984</v>
      </c>
      <c r="BI7" s="226">
        <v>-3.311500599563459</v>
      </c>
    </row>
    <row r="8" spans="1:62" ht="15">
      <c r="A8" s="226" t="s">
        <v>72</v>
      </c>
      <c r="B8" s="226" t="s">
        <v>73</v>
      </c>
      <c r="C8" s="226" t="s">
        <v>758</v>
      </c>
      <c r="D8" s="226" t="s">
        <v>759</v>
      </c>
      <c r="E8" s="226"/>
      <c r="F8" s="226"/>
      <c r="G8" s="226"/>
      <c r="H8" s="226"/>
      <c r="I8" s="226"/>
      <c r="J8" s="226"/>
      <c r="K8" s="226"/>
      <c r="L8" s="226"/>
      <c r="M8" s="226"/>
      <c r="N8" s="226"/>
      <c r="O8" s="226"/>
      <c r="P8" s="226"/>
      <c r="Q8" s="226"/>
      <c r="R8" s="226"/>
      <c r="S8" s="226"/>
      <c r="T8" s="226"/>
      <c r="U8" s="226"/>
      <c r="V8" s="226"/>
      <c r="W8" s="226"/>
      <c r="X8" s="226"/>
      <c r="Y8" s="226"/>
      <c r="Z8" s="226">
        <v>3.6486485469617378</v>
      </c>
      <c r="AA8" s="226">
        <v>0.79584007146458191</v>
      </c>
      <c r="AB8" s="226">
        <v>-1.0168021724064289</v>
      </c>
      <c r="AC8" s="226">
        <v>-3.3074972029464078</v>
      </c>
      <c r="AD8" s="226">
        <v>-0.29059534780925844</v>
      </c>
      <c r="AE8" s="226">
        <v>3.6146555438021863</v>
      </c>
      <c r="AF8" s="226">
        <v>-2.7494963795736425</v>
      </c>
      <c r="AG8" s="226">
        <v>-3.262522333642579</v>
      </c>
      <c r="AH8" s="226">
        <v>6.9236172837285466</v>
      </c>
      <c r="AI8" s="226">
        <v>-11.187905298521073</v>
      </c>
      <c r="AJ8" s="226">
        <v>-29.16327149378958</v>
      </c>
      <c r="AK8" s="226">
        <v>-6.6355186848083889</v>
      </c>
      <c r="AL8" s="226">
        <v>10.270786126995432</v>
      </c>
      <c r="AM8" s="226">
        <v>8.966877389652268</v>
      </c>
      <c r="AN8" s="226">
        <v>14.002024219804767</v>
      </c>
      <c r="AO8" s="226">
        <v>9.7801804541170867</v>
      </c>
      <c r="AP8" s="226">
        <v>-10.278461363455037</v>
      </c>
      <c r="AQ8" s="226">
        <v>9.6970459875216619</v>
      </c>
      <c r="AR8" s="226">
        <v>14.22231691688674</v>
      </c>
      <c r="AS8" s="226">
        <v>7.3486386299184119</v>
      </c>
      <c r="AT8" s="226">
        <v>8.9580877157520575</v>
      </c>
      <c r="AU8" s="226">
        <v>4.544405734818227</v>
      </c>
      <c r="AV8" s="226">
        <v>6.1699824701241539</v>
      </c>
      <c r="AW8" s="226">
        <v>6.152274486781991</v>
      </c>
      <c r="AX8" s="226">
        <v>6.2632755874101775</v>
      </c>
      <c r="AY8" s="226">
        <v>6.0982916087583448</v>
      </c>
      <c r="AZ8" s="226">
        <v>6.7033378258185365</v>
      </c>
      <c r="BA8" s="226">
        <v>8.358297751361988</v>
      </c>
      <c r="BB8" s="226">
        <v>4.0488215195705379</v>
      </c>
      <c r="BC8" s="226">
        <v>4.2261609071308897</v>
      </c>
      <c r="BD8" s="226">
        <v>2.8262486909989946</v>
      </c>
      <c r="BE8" s="226">
        <v>1.5876345700526144</v>
      </c>
      <c r="BF8" s="226">
        <v>1.2954148222017068</v>
      </c>
      <c r="BG8" s="226">
        <v>2.0109921949764242</v>
      </c>
      <c r="BH8" s="226">
        <v>2.8891834302152262</v>
      </c>
      <c r="BI8" s="226">
        <v>3.6255445701592635</v>
      </c>
    </row>
    <row r="9" spans="1:62" ht="15">
      <c r="A9" s="226" t="s">
        <v>74</v>
      </c>
      <c r="B9" s="226" t="s">
        <v>75</v>
      </c>
      <c r="C9" s="226" t="s">
        <v>758</v>
      </c>
      <c r="D9" s="226" t="s">
        <v>759</v>
      </c>
      <c r="E9" s="226"/>
      <c r="F9" s="226"/>
      <c r="G9" s="226"/>
      <c r="H9" s="226"/>
      <c r="I9" s="226"/>
      <c r="J9" s="226"/>
      <c r="K9" s="226"/>
      <c r="L9" s="226"/>
      <c r="M9" s="226"/>
      <c r="N9" s="226"/>
      <c r="O9" s="226"/>
      <c r="P9" s="226">
        <v>-0.60368476469196253</v>
      </c>
      <c r="Q9" s="226">
        <v>2.7889072521674052</v>
      </c>
      <c r="R9" s="226">
        <v>2.6724093235149411</v>
      </c>
      <c r="S9" s="226">
        <v>1.0104902319410201</v>
      </c>
      <c r="T9" s="226">
        <v>-3.3380260202994947</v>
      </c>
      <c r="U9" s="226">
        <v>-0.1811756504664146</v>
      </c>
      <c r="V9" s="226">
        <v>-0.28069281486713749</v>
      </c>
      <c r="W9" s="226">
        <v>-1.4422154055235126</v>
      </c>
      <c r="X9" s="226">
        <v>-3.0644489892562348</v>
      </c>
      <c r="Y9" s="226">
        <v>-1.3307600349874491</v>
      </c>
      <c r="Z9" s="226">
        <v>-3.9487455521427535</v>
      </c>
      <c r="AA9" s="226">
        <v>-2.9313726094631676</v>
      </c>
      <c r="AB9" s="226">
        <v>-2.5953358981941932</v>
      </c>
      <c r="AC9" s="226">
        <v>-2.5983517279527035</v>
      </c>
      <c r="AD9" s="226">
        <v>-2.0237865678677593</v>
      </c>
      <c r="AE9" s="226">
        <v>-1.0018240361058304</v>
      </c>
      <c r="AF9" s="226">
        <v>1.3256729337925748</v>
      </c>
      <c r="AG9" s="226">
        <v>0.97048769039965066</v>
      </c>
      <c r="AH9" s="226">
        <v>0.80168252488910241</v>
      </c>
      <c r="AI9" s="226">
        <v>-0.14261468196316684</v>
      </c>
      <c r="AJ9" s="226">
        <v>-1.3661295805065805</v>
      </c>
      <c r="AK9" s="226">
        <v>-2.8705445799679268</v>
      </c>
      <c r="AL9" s="226">
        <v>-4.4126228934622702</v>
      </c>
      <c r="AM9" s="226">
        <v>-0.40357169763657907</v>
      </c>
      <c r="AN9" s="226">
        <v>0.86972242074023143</v>
      </c>
      <c r="AO9" s="226">
        <v>3.8204771363848096</v>
      </c>
      <c r="AP9" s="226">
        <v>9.1236243371275947</v>
      </c>
      <c r="AQ9" s="226">
        <v>3.4924273545345699</v>
      </c>
      <c r="AR9" s="226">
        <v>3.7303595312005768</v>
      </c>
      <c r="AS9" s="226">
        <v>-0.41226924152593369</v>
      </c>
      <c r="AT9" s="226">
        <v>2.9938192665089076</v>
      </c>
      <c r="AU9" s="226">
        <v>2.3125266380938285</v>
      </c>
      <c r="AV9" s="226">
        <v>7.2280554486047635</v>
      </c>
      <c r="AW9" s="226">
        <v>3.7293749410449095</v>
      </c>
      <c r="AX9" s="226">
        <v>4.2531151127412841</v>
      </c>
      <c r="AY9" s="226">
        <v>1.8425465862409425</v>
      </c>
      <c r="AZ9" s="226">
        <v>-1.969927466883135</v>
      </c>
      <c r="BA9" s="226">
        <v>-9.8782374348559898</v>
      </c>
      <c r="BB9" s="226">
        <v>-4.5023812597488302</v>
      </c>
      <c r="BC9" s="226">
        <v>-5.3334065374077397</v>
      </c>
      <c r="BD9" s="226">
        <v>-4.0092787455787686</v>
      </c>
      <c r="BE9" s="226">
        <v>-0.18685476282318803</v>
      </c>
      <c r="BF9" s="226">
        <v>1.9689118643396313</v>
      </c>
      <c r="BG9" s="226"/>
      <c r="BH9" s="226"/>
      <c r="BI9" s="226"/>
    </row>
    <row r="10" spans="1:62" ht="15">
      <c r="A10" s="226" t="s">
        <v>76</v>
      </c>
      <c r="B10" s="226" t="s">
        <v>77</v>
      </c>
      <c r="C10" s="226" t="s">
        <v>758</v>
      </c>
      <c r="D10" s="226" t="s">
        <v>759</v>
      </c>
      <c r="E10" s="226"/>
      <c r="F10" s="226"/>
      <c r="G10" s="226"/>
      <c r="H10" s="226"/>
      <c r="I10" s="226"/>
      <c r="J10" s="226"/>
      <c r="K10" s="226"/>
      <c r="L10" s="226"/>
      <c r="M10" s="226"/>
      <c r="N10" s="226"/>
      <c r="O10" s="226"/>
      <c r="P10" s="226"/>
      <c r="Q10" s="226"/>
      <c r="R10" s="226"/>
      <c r="S10" s="226"/>
      <c r="T10" s="226"/>
      <c r="U10" s="226">
        <v>12.323092388015098</v>
      </c>
      <c r="V10" s="226">
        <v>5.0359135540709872</v>
      </c>
      <c r="W10" s="226">
        <v>-4.0271276676470649</v>
      </c>
      <c r="X10" s="226">
        <v>7.9806706245618955</v>
      </c>
      <c r="Y10" s="226">
        <v>5.6557596516290403</v>
      </c>
      <c r="Z10" s="226">
        <v>-0.53214506001128825</v>
      </c>
      <c r="AA10" s="226">
        <v>-11.796756058518085</v>
      </c>
      <c r="AB10" s="226">
        <v>-9.4048859449179076</v>
      </c>
      <c r="AC10" s="226">
        <v>-1.9529853791074743</v>
      </c>
      <c r="AD10" s="226">
        <v>-5.0491801040947593</v>
      </c>
      <c r="AE10" s="226">
        <v>1.4283508391070399</v>
      </c>
      <c r="AF10" s="226">
        <v>-3.4623746630657166</v>
      </c>
      <c r="AG10" s="226">
        <v>2.6330065208957478</v>
      </c>
      <c r="AH10" s="226">
        <v>-0.67836597256210496</v>
      </c>
      <c r="AI10" s="226">
        <v>9.1399725894553399</v>
      </c>
      <c r="AJ10" s="226">
        <v>-1.1509919291605542</v>
      </c>
      <c r="AK10" s="226">
        <v>2.9194925603145663</v>
      </c>
      <c r="AL10" s="226">
        <v>0.52820455184870241</v>
      </c>
      <c r="AM10" s="226">
        <v>0.64463650101096448</v>
      </c>
      <c r="AN10" s="226">
        <v>-0.30436393617911506</v>
      </c>
      <c r="AO10" s="226">
        <v>2.1500233061018292</v>
      </c>
      <c r="AP10" s="226">
        <v>1.9471732945498985</v>
      </c>
      <c r="AQ10" s="226">
        <v>2.9150485816260385</v>
      </c>
      <c r="AR10" s="226">
        <v>-0.29015838507788771</v>
      </c>
      <c r="AS10" s="226">
        <v>3.1927882287581753</v>
      </c>
      <c r="AT10" s="226">
        <v>-0.49603375354051593</v>
      </c>
      <c r="AU10" s="226">
        <v>-1.514160183726176</v>
      </c>
      <c r="AV10" s="226">
        <v>3.0877755721302975</v>
      </c>
      <c r="AW10" s="226">
        <v>6.956465135629486</v>
      </c>
      <c r="AX10" s="226">
        <v>3.3421123571066573</v>
      </c>
      <c r="AY10" s="226">
        <v>4.0257360748882576</v>
      </c>
      <c r="AZ10" s="226">
        <v>2.086985619350699</v>
      </c>
      <c r="BA10" s="226">
        <v>3.2714272006388683</v>
      </c>
      <c r="BB10" s="226">
        <v>-1.968184510654126</v>
      </c>
      <c r="BC10" s="226">
        <v>2.3157621869136733</v>
      </c>
      <c r="BD10" s="226">
        <v>1.1913328391107427</v>
      </c>
      <c r="BE10" s="226">
        <v>2.7901956181245282</v>
      </c>
      <c r="BF10" s="226">
        <v>1.3663833433945598</v>
      </c>
      <c r="BG10" s="226">
        <v>0.71183190271757724</v>
      </c>
      <c r="BH10" s="226">
        <v>1.3382633869096168</v>
      </c>
      <c r="BI10" s="226">
        <v>1.1562758748443258</v>
      </c>
    </row>
    <row r="11" spans="1:62" ht="15">
      <c r="A11" s="226" t="s">
        <v>78</v>
      </c>
      <c r="B11" s="226" t="s">
        <v>79</v>
      </c>
      <c r="C11" s="226" t="s">
        <v>758</v>
      </c>
      <c r="D11" s="226" t="s">
        <v>759</v>
      </c>
      <c r="E11" s="226"/>
      <c r="F11" s="226"/>
      <c r="G11" s="226"/>
      <c r="H11" s="226"/>
      <c r="I11" s="226"/>
      <c r="J11" s="226"/>
      <c r="K11" s="226"/>
      <c r="L11" s="226"/>
      <c r="M11" s="226"/>
      <c r="N11" s="226"/>
      <c r="O11" s="226"/>
      <c r="P11" s="226"/>
      <c r="Q11" s="226"/>
      <c r="R11" s="226"/>
      <c r="S11" s="226"/>
      <c r="T11" s="226"/>
      <c r="U11" s="226">
        <v>-0.15560382353238822</v>
      </c>
      <c r="V11" s="226">
        <v>5.0160931688104426</v>
      </c>
      <c r="W11" s="226">
        <v>-13.615190225654231</v>
      </c>
      <c r="X11" s="226">
        <v>8.2502481379809893</v>
      </c>
      <c r="Y11" s="226">
        <v>13.138479379171429</v>
      </c>
      <c r="Z11" s="226">
        <v>-2.6719143421654223</v>
      </c>
      <c r="AA11" s="226">
        <v>-12.102258859361754</v>
      </c>
      <c r="AB11" s="226">
        <v>-9.5740565320047466</v>
      </c>
      <c r="AC11" s="226">
        <v>-1.1439849748249316</v>
      </c>
      <c r="AD11" s="226">
        <v>-8.6241479270173045</v>
      </c>
      <c r="AE11" s="226">
        <v>-19.646645922363319</v>
      </c>
      <c r="AF11" s="226">
        <v>-2.4802594988009474</v>
      </c>
      <c r="AG11" s="226">
        <v>-8.2135970237425795</v>
      </c>
      <c r="AH11" s="226">
        <v>5.9282631270725119</v>
      </c>
      <c r="AI11" s="226">
        <v>11.704082877530155</v>
      </c>
      <c r="AJ11" s="226">
        <v>-4.7640477479631755</v>
      </c>
      <c r="AK11" s="226">
        <v>-2.4305457880173975</v>
      </c>
      <c r="AL11" s="226">
        <v>-4.2787570802288712</v>
      </c>
      <c r="AM11" s="226">
        <v>1.3288578963132238</v>
      </c>
      <c r="AN11" s="226">
        <v>1.4540013538105256</v>
      </c>
      <c r="AO11" s="226">
        <v>0.76982979872526869</v>
      </c>
      <c r="AP11" s="226">
        <v>3.0217216761371475</v>
      </c>
      <c r="AQ11" s="226">
        <v>-4.5893047577154107</v>
      </c>
      <c r="AR11" s="226">
        <v>-2.2638654935441878</v>
      </c>
      <c r="AS11" s="226">
        <v>4.9932528662240117</v>
      </c>
      <c r="AT11" s="226">
        <v>-3.8173690657847459</v>
      </c>
      <c r="AU11" s="226">
        <v>-2.8587343997113663</v>
      </c>
      <c r="AV11" s="226">
        <v>1.9763957150448022</v>
      </c>
      <c r="AW11" s="226">
        <v>0.29282671326514276</v>
      </c>
      <c r="AX11" s="226">
        <v>-6.4014020987895464</v>
      </c>
      <c r="AY11" s="226">
        <v>-4.0435434555306813</v>
      </c>
      <c r="AZ11" s="226">
        <v>-10.507961742721207</v>
      </c>
      <c r="BA11" s="226">
        <v>-9.5339102553573838</v>
      </c>
      <c r="BB11" s="226">
        <v>-14.786309696308393</v>
      </c>
      <c r="BC11" s="226">
        <v>-5.790464828733846</v>
      </c>
      <c r="BD11" s="226">
        <v>1.4313698882031645</v>
      </c>
      <c r="BE11" s="226">
        <v>2.4125069490439586</v>
      </c>
      <c r="BF11" s="226">
        <v>4.5470343128453976</v>
      </c>
      <c r="BG11" s="226">
        <v>2.5493162557643387</v>
      </c>
      <c r="BH11" s="226">
        <v>2.8825402280397157</v>
      </c>
      <c r="BI11" s="226">
        <v>1.754730404475751</v>
      </c>
    </row>
    <row r="12" spans="1:62" ht="15">
      <c r="A12" s="226" t="s">
        <v>80</v>
      </c>
      <c r="B12" s="226" t="s">
        <v>81</v>
      </c>
      <c r="C12" s="226" t="s">
        <v>758</v>
      </c>
      <c r="D12" s="226" t="s">
        <v>759</v>
      </c>
      <c r="E12" s="226"/>
      <c r="F12" s="226">
        <v>3.7472729862484471</v>
      </c>
      <c r="G12" s="226">
        <v>-2.4104537350367679</v>
      </c>
      <c r="H12" s="226">
        <v>-6.7716256357603726</v>
      </c>
      <c r="I12" s="226">
        <v>8.4643972014255979</v>
      </c>
      <c r="J12" s="226">
        <v>8.9346589151883933</v>
      </c>
      <c r="K12" s="226">
        <v>-2.0893123128635551</v>
      </c>
      <c r="L12" s="226">
        <v>1.7364902654415602</v>
      </c>
      <c r="M12" s="226">
        <v>3.339587226935663</v>
      </c>
      <c r="N12" s="226">
        <v>8.0779187661978824</v>
      </c>
      <c r="O12" s="226">
        <v>1.4678276169451436</v>
      </c>
      <c r="P12" s="226">
        <v>3.9523462837013739</v>
      </c>
      <c r="Q12" s="226">
        <v>-7.9582469789102106E-2</v>
      </c>
      <c r="R12" s="226">
        <v>1.0565679232636001</v>
      </c>
      <c r="S12" s="226">
        <v>3.7596418243740004</v>
      </c>
      <c r="T12" s="226">
        <v>-1.6486575193279407</v>
      </c>
      <c r="U12" s="226">
        <v>-3.5361587163489645</v>
      </c>
      <c r="V12" s="226">
        <v>5.3371593353160023</v>
      </c>
      <c r="W12" s="226">
        <v>-5.9035595506786365</v>
      </c>
      <c r="X12" s="226">
        <v>8.6031642829552197</v>
      </c>
      <c r="Y12" s="226">
        <v>2.5903542250418781</v>
      </c>
      <c r="Z12" s="226">
        <v>-7.1349977089712269</v>
      </c>
      <c r="AA12" s="226">
        <v>-6.434328982831687</v>
      </c>
      <c r="AB12" s="226">
        <v>2.2502382529804521</v>
      </c>
      <c r="AC12" s="226">
        <v>0.61931982633143434</v>
      </c>
      <c r="AD12" s="226">
        <v>-9.0095131386308935</v>
      </c>
      <c r="AE12" s="226">
        <v>6.2380575602362143</v>
      </c>
      <c r="AF12" s="226">
        <v>1.3685379796299912</v>
      </c>
      <c r="AG12" s="226">
        <v>-3.9943747916168491</v>
      </c>
      <c r="AH12" s="226">
        <v>-8.838132385465542</v>
      </c>
      <c r="AI12" s="226">
        <v>-3.789115675365494</v>
      </c>
      <c r="AJ12" s="226">
        <v>11.094152986207618</v>
      </c>
      <c r="AK12" s="226">
        <v>10.406662484386146</v>
      </c>
      <c r="AL12" s="226">
        <v>4.4918659747977188</v>
      </c>
      <c r="AM12" s="226">
        <v>4.4666312904725771</v>
      </c>
      <c r="AN12" s="226">
        <v>-4.0576006753803853</v>
      </c>
      <c r="AO12" s="226">
        <v>4.2608706237647453</v>
      </c>
      <c r="AP12" s="226">
        <v>6.8611433276325045</v>
      </c>
      <c r="AQ12" s="226">
        <v>2.6821419703533422</v>
      </c>
      <c r="AR12" s="226">
        <v>-4.4570465768952232</v>
      </c>
      <c r="AS12" s="226">
        <v>-1.8850105174658296</v>
      </c>
      <c r="AT12" s="226">
        <v>-5.4651139059574376</v>
      </c>
      <c r="AU12" s="226">
        <v>-11.877180494288638</v>
      </c>
      <c r="AV12" s="226">
        <v>7.6437941846041184</v>
      </c>
      <c r="AW12" s="226">
        <v>7.8491061455849405</v>
      </c>
      <c r="AX12" s="226">
        <v>7.6926885198689519</v>
      </c>
      <c r="AY12" s="226">
        <v>6.9180270855495678</v>
      </c>
      <c r="AZ12" s="226">
        <v>7.8858519813251604</v>
      </c>
      <c r="BA12" s="226">
        <v>2.9951674222561167</v>
      </c>
      <c r="BB12" s="226">
        <v>-6.8801485751839238</v>
      </c>
      <c r="BC12" s="226">
        <v>8.9914379598630774</v>
      </c>
      <c r="BD12" s="226">
        <v>4.9021252443224768</v>
      </c>
      <c r="BE12" s="226">
        <v>-2.0605746367528042</v>
      </c>
      <c r="BF12" s="226">
        <v>1.3384529335816353</v>
      </c>
      <c r="BG12" s="226">
        <v>-3.5141959817208885</v>
      </c>
      <c r="BH12" s="226">
        <v>1.6158992988988956</v>
      </c>
      <c r="BI12" s="226">
        <v>-3.2555651519360538</v>
      </c>
    </row>
    <row r="13" spans="1:62" ht="15">
      <c r="A13" s="226" t="s">
        <v>82</v>
      </c>
      <c r="B13" s="226" t="s">
        <v>83</v>
      </c>
      <c r="C13" s="226" t="s">
        <v>758</v>
      </c>
      <c r="D13" s="226" t="s">
        <v>759</v>
      </c>
      <c r="E13" s="226"/>
      <c r="F13" s="226"/>
      <c r="G13" s="226"/>
      <c r="H13" s="226"/>
      <c r="I13" s="226"/>
      <c r="J13" s="226"/>
      <c r="K13" s="226"/>
      <c r="L13" s="226"/>
      <c r="M13" s="226"/>
      <c r="N13" s="226"/>
      <c r="O13" s="226"/>
      <c r="P13" s="226"/>
      <c r="Q13" s="226"/>
      <c r="R13" s="226"/>
      <c r="S13" s="226"/>
      <c r="T13" s="226"/>
      <c r="U13" s="226"/>
      <c r="V13" s="226"/>
      <c r="W13" s="226"/>
      <c r="X13" s="226"/>
      <c r="Y13" s="226"/>
      <c r="Z13" s="226"/>
      <c r="AA13" s="226"/>
      <c r="AB13" s="226"/>
      <c r="AC13" s="226"/>
      <c r="AD13" s="226"/>
      <c r="AE13" s="226"/>
      <c r="AF13" s="226"/>
      <c r="AG13" s="226"/>
      <c r="AH13" s="226"/>
      <c r="AI13" s="226"/>
      <c r="AJ13" s="226">
        <v>-10.870869198294059</v>
      </c>
      <c r="AK13" s="226">
        <v>-40.744450444374692</v>
      </c>
      <c r="AL13" s="226">
        <v>-6.638380398796329</v>
      </c>
      <c r="AM13" s="226">
        <v>7.9498299408294884</v>
      </c>
      <c r="AN13" s="226">
        <v>9.1034925008862473</v>
      </c>
      <c r="AO13" s="226">
        <v>7.5069716461904079</v>
      </c>
      <c r="AP13" s="226">
        <v>4.4795433347508009</v>
      </c>
      <c r="AQ13" s="226">
        <v>8.1422646367401939</v>
      </c>
      <c r="AR13" s="226">
        <v>3.9576853089510706</v>
      </c>
      <c r="AS13" s="226">
        <v>6.5702955250018391</v>
      </c>
      <c r="AT13" s="226">
        <v>10.23657281960584</v>
      </c>
      <c r="AU13" s="226">
        <v>13.811495133042655</v>
      </c>
      <c r="AV13" s="226">
        <v>14.648862782401068</v>
      </c>
      <c r="AW13" s="226">
        <v>11.100840756559279</v>
      </c>
      <c r="AX13" s="226">
        <v>14.60487651852165</v>
      </c>
      <c r="AY13" s="226">
        <v>14.068807423540306</v>
      </c>
      <c r="AZ13" s="226">
        <v>14.735966171318253</v>
      </c>
      <c r="BA13" s="226">
        <v>7.8129186942303335</v>
      </c>
      <c r="BB13" s="226">
        <v>-13.566397917759673</v>
      </c>
      <c r="BC13" s="226">
        <v>2.6004087835942187</v>
      </c>
      <c r="BD13" s="226">
        <v>4.7629893562465497</v>
      </c>
      <c r="BE13" s="226">
        <v>6.9641313017626487</v>
      </c>
      <c r="BF13" s="226">
        <v>2.8863371792474197</v>
      </c>
      <c r="BG13" s="226">
        <v>3.1468823429683823</v>
      </c>
      <c r="BH13" s="226">
        <v>2.6211145171739929</v>
      </c>
      <c r="BI13" s="226">
        <v>-6.9477876606953259E-2</v>
      </c>
    </row>
    <row r="14" spans="1:62" ht="15">
      <c r="A14" s="226" t="s">
        <v>84</v>
      </c>
      <c r="B14" s="226" t="s">
        <v>85</v>
      </c>
      <c r="C14" s="226" t="s">
        <v>758</v>
      </c>
      <c r="D14" s="226" t="s">
        <v>759</v>
      </c>
      <c r="E14" s="226"/>
      <c r="F14" s="226"/>
      <c r="G14" s="226"/>
      <c r="H14" s="226"/>
      <c r="I14" s="226"/>
      <c r="J14" s="226"/>
      <c r="K14" s="226"/>
      <c r="L14" s="226"/>
      <c r="M14" s="226"/>
      <c r="N14" s="226"/>
      <c r="O14" s="226"/>
      <c r="P14" s="226"/>
      <c r="Q14" s="226"/>
      <c r="R14" s="226"/>
      <c r="S14" s="226"/>
      <c r="T14" s="226"/>
      <c r="U14" s="226"/>
      <c r="V14" s="226"/>
      <c r="W14" s="226"/>
      <c r="X14" s="226"/>
      <c r="Y14" s="226"/>
      <c r="Z14" s="226"/>
      <c r="AA14" s="226"/>
      <c r="AB14" s="226"/>
      <c r="AC14" s="226"/>
      <c r="AD14" s="226"/>
      <c r="AE14" s="226"/>
      <c r="AF14" s="226"/>
      <c r="AG14" s="226"/>
      <c r="AH14" s="226"/>
      <c r="AI14" s="226"/>
      <c r="AJ14" s="226"/>
      <c r="AK14" s="226"/>
      <c r="AL14" s="226"/>
      <c r="AM14" s="226"/>
      <c r="AN14" s="226"/>
      <c r="AO14" s="226"/>
      <c r="AP14" s="226"/>
      <c r="AQ14" s="226"/>
      <c r="AR14" s="226"/>
      <c r="AS14" s="226"/>
      <c r="AT14" s="226"/>
      <c r="AU14" s="226"/>
      <c r="AV14" s="226">
        <v>0.15585311367341603</v>
      </c>
      <c r="AW14" s="226">
        <v>0.28897999398272134</v>
      </c>
      <c r="AX14" s="226">
        <v>-0.15563454807083588</v>
      </c>
      <c r="AY14" s="226">
        <v>-3.4019607843137294</v>
      </c>
      <c r="AZ14" s="226">
        <v>3.2789542911866505</v>
      </c>
      <c r="BA14" s="226">
        <v>-1.1227132320859141</v>
      </c>
      <c r="BB14" s="226">
        <v>-2.8696630155064611</v>
      </c>
      <c r="BC14" s="226">
        <v>1.5076154993946886</v>
      </c>
      <c r="BD14" s="226">
        <v>0.86839830838705723</v>
      </c>
      <c r="BE14" s="226">
        <v>-4.2365892239799052</v>
      </c>
      <c r="BF14" s="226">
        <v>-3.350672070703439</v>
      </c>
      <c r="BG14" s="226">
        <v>1.1862108042359694</v>
      </c>
      <c r="BH14" s="226">
        <v>0.91001720627733107</v>
      </c>
      <c r="BI14" s="226"/>
    </row>
    <row r="15" spans="1:62" ht="15">
      <c r="A15" s="226" t="s">
        <v>86</v>
      </c>
      <c r="B15" s="226" t="s">
        <v>87</v>
      </c>
      <c r="C15" s="226" t="s">
        <v>758</v>
      </c>
      <c r="D15" s="226" t="s">
        <v>759</v>
      </c>
      <c r="E15" s="226"/>
      <c r="F15" s="226"/>
      <c r="G15" s="226"/>
      <c r="H15" s="226"/>
      <c r="I15" s="226"/>
      <c r="J15" s="226"/>
      <c r="K15" s="226"/>
      <c r="L15" s="226"/>
      <c r="M15" s="226"/>
      <c r="N15" s="226"/>
      <c r="O15" s="226"/>
      <c r="P15" s="226"/>
      <c r="Q15" s="226"/>
      <c r="R15" s="226"/>
      <c r="S15" s="226"/>
      <c r="T15" s="226"/>
      <c r="U15" s="226"/>
      <c r="V15" s="226"/>
      <c r="W15" s="226">
        <v>3.7444273844983798</v>
      </c>
      <c r="X15" s="226">
        <v>7.7798801789957821</v>
      </c>
      <c r="Y15" s="226">
        <v>8.2880914977258726</v>
      </c>
      <c r="Z15" s="226">
        <v>4.3491517677825868</v>
      </c>
      <c r="AA15" s="226">
        <v>0.76830015085963055</v>
      </c>
      <c r="AB15" s="226">
        <v>6.5538571253205902</v>
      </c>
      <c r="AC15" s="226">
        <v>11.588695839471669</v>
      </c>
      <c r="AD15" s="226">
        <v>9.09843631278369</v>
      </c>
      <c r="AE15" s="226">
        <v>13.070416933112369</v>
      </c>
      <c r="AF15" s="226">
        <v>8.1414097378196288</v>
      </c>
      <c r="AG15" s="226">
        <v>6.4480629499125115</v>
      </c>
      <c r="AH15" s="226">
        <v>5.9331391919982508</v>
      </c>
      <c r="AI15" s="226">
        <v>2.9050756096480086</v>
      </c>
      <c r="AJ15" s="226">
        <v>1.2493311151991975</v>
      </c>
      <c r="AK15" s="226">
        <v>-0.49741379616283155</v>
      </c>
      <c r="AL15" s="226">
        <v>3.0055113342542796</v>
      </c>
      <c r="AM15" s="226">
        <v>4.0271021250363361</v>
      </c>
      <c r="AN15" s="226">
        <v>-6.8278372358434041</v>
      </c>
      <c r="AO15" s="226">
        <v>3.7729425986061642</v>
      </c>
      <c r="AP15" s="226">
        <v>2.6070667970192716</v>
      </c>
      <c r="AQ15" s="226">
        <v>1.9612477823083907</v>
      </c>
      <c r="AR15" s="226">
        <v>1.19855669833278</v>
      </c>
      <c r="AS15" s="226">
        <v>3.8597311021483875</v>
      </c>
      <c r="AT15" s="226">
        <v>-6.8379600606414073</v>
      </c>
      <c r="AU15" s="226">
        <v>-0.32900360767803249</v>
      </c>
      <c r="AV15" s="226">
        <v>4.8621515596508118</v>
      </c>
      <c r="AW15" s="226">
        <v>4.655690215185885</v>
      </c>
      <c r="AX15" s="226">
        <v>5.1011932612245516</v>
      </c>
      <c r="AY15" s="226">
        <v>11.495788148202905</v>
      </c>
      <c r="AZ15" s="226">
        <v>7.997958803999424</v>
      </c>
      <c r="BA15" s="226">
        <v>-1.1391172336310404</v>
      </c>
      <c r="BB15" s="226">
        <v>-13.072355056475061</v>
      </c>
      <c r="BC15" s="226">
        <v>-8.1022980629071952</v>
      </c>
      <c r="BD15" s="226">
        <v>-2.8491019260857655</v>
      </c>
      <c r="BE15" s="226">
        <v>2.7022822625649638</v>
      </c>
      <c r="BF15" s="226">
        <v>-1.2682395967944018</v>
      </c>
      <c r="BG15" s="226">
        <v>3.4909092546547669</v>
      </c>
      <c r="BH15" s="226">
        <v>3.0349052590782577</v>
      </c>
      <c r="BI15" s="226">
        <v>3.3005253222117261</v>
      </c>
    </row>
    <row r="16" spans="1:62" ht="15">
      <c r="A16" s="226" t="s">
        <v>88</v>
      </c>
      <c r="B16" s="226" t="s">
        <v>89</v>
      </c>
      <c r="C16" s="226" t="s">
        <v>758</v>
      </c>
      <c r="D16" s="226" t="s">
        <v>759</v>
      </c>
      <c r="E16" s="226"/>
      <c r="F16" s="226">
        <v>0.45613112812065992</v>
      </c>
      <c r="G16" s="226">
        <v>-1.1164189116374814</v>
      </c>
      <c r="H16" s="226">
        <v>4.1954098543925937</v>
      </c>
      <c r="I16" s="226">
        <v>4.8967148448821263</v>
      </c>
      <c r="J16" s="226">
        <v>3.9218333203720874</v>
      </c>
      <c r="K16" s="226">
        <v>5.3912550984861696E-2</v>
      </c>
      <c r="L16" s="226">
        <v>4.964446994969677</v>
      </c>
      <c r="M16" s="226">
        <v>3.2538629988394234</v>
      </c>
      <c r="N16" s="226">
        <v>4.8333478194064128</v>
      </c>
      <c r="O16" s="226">
        <v>5.0766096472413693</v>
      </c>
      <c r="P16" s="226">
        <v>0.54644644021576028</v>
      </c>
      <c r="Q16" s="226">
        <v>2.019179071781906</v>
      </c>
      <c r="R16" s="226">
        <v>1.0426864797885997</v>
      </c>
      <c r="S16" s="226">
        <v>1.4949184725008706</v>
      </c>
      <c r="T16" s="226">
        <v>9.2915576819009971E-2</v>
      </c>
      <c r="U16" s="226">
        <v>1.5674549572910195</v>
      </c>
      <c r="V16" s="226">
        <v>2.4469064033933989</v>
      </c>
      <c r="W16" s="226">
        <v>-0.26830130640136929</v>
      </c>
      <c r="X16" s="226">
        <v>2.9375457484783283</v>
      </c>
      <c r="Y16" s="226">
        <v>1.8038917922143014</v>
      </c>
      <c r="Z16" s="226">
        <v>1.7292515122129686</v>
      </c>
      <c r="AA16" s="226">
        <v>1.6108191060453407</v>
      </c>
      <c r="AB16" s="226">
        <v>-3.4459961263673478</v>
      </c>
      <c r="AC16" s="226">
        <v>3.4527949456320641</v>
      </c>
      <c r="AD16" s="226">
        <v>3.8200218281768628</v>
      </c>
      <c r="AE16" s="226">
        <v>2.4079189581204474</v>
      </c>
      <c r="AF16" s="226">
        <v>1.0300434049258484</v>
      </c>
      <c r="AG16" s="226">
        <v>4.0602063237187309</v>
      </c>
      <c r="AH16" s="226">
        <v>2.1373637962663281</v>
      </c>
      <c r="AI16" s="226">
        <v>2.0098509650502479</v>
      </c>
      <c r="AJ16" s="226">
        <v>-1.6370686806286301</v>
      </c>
      <c r="AK16" s="226">
        <v>-0.77485897327508724</v>
      </c>
      <c r="AL16" s="226">
        <v>3.0488814468833567</v>
      </c>
      <c r="AM16" s="226">
        <v>2.9560239123441789</v>
      </c>
      <c r="AN16" s="226">
        <v>2.6418784483822577</v>
      </c>
      <c r="AO16" s="226">
        <v>2.5920400363240788</v>
      </c>
      <c r="AP16" s="226">
        <v>2.7912071300383587</v>
      </c>
      <c r="AQ16" s="226">
        <v>3.357280089659767</v>
      </c>
      <c r="AR16" s="226">
        <v>3.8139261472998101</v>
      </c>
      <c r="AS16" s="226">
        <v>2.6368341692542714</v>
      </c>
      <c r="AT16" s="226">
        <v>0.56489616551043298</v>
      </c>
      <c r="AU16" s="226">
        <v>2.5930403346357593</v>
      </c>
      <c r="AV16" s="226">
        <v>1.8042605801014417</v>
      </c>
      <c r="AW16" s="226">
        <v>2.9452284288330048</v>
      </c>
      <c r="AX16" s="226">
        <v>1.8504272988882633</v>
      </c>
      <c r="AY16" s="226">
        <v>1.4700439939442305</v>
      </c>
      <c r="AZ16" s="226">
        <v>3.1036452656305329</v>
      </c>
      <c r="BA16" s="226">
        <v>1.6406921171025886</v>
      </c>
      <c r="BB16" s="226">
        <v>-0.26495660054447967</v>
      </c>
      <c r="BC16" s="226">
        <v>0.43146553050010539</v>
      </c>
      <c r="BD16" s="226">
        <v>0.9601597771132333</v>
      </c>
      <c r="BE16" s="226">
        <v>1.8640333588622866</v>
      </c>
      <c r="BF16" s="226">
        <v>0.84345478104057747</v>
      </c>
      <c r="BG16" s="226">
        <v>1.107795434329816</v>
      </c>
      <c r="BH16" s="226">
        <v>1.0066805659255209</v>
      </c>
      <c r="BI16" s="226">
        <v>1.3268789995267696</v>
      </c>
    </row>
    <row r="17" spans="1:61" ht="15">
      <c r="A17" s="226" t="s">
        <v>90</v>
      </c>
      <c r="B17" s="226" t="s">
        <v>91</v>
      </c>
      <c r="C17" s="226" t="s">
        <v>758</v>
      </c>
      <c r="D17" s="226" t="s">
        <v>759</v>
      </c>
      <c r="E17" s="226"/>
      <c r="F17" s="226">
        <v>4.9607171834917096</v>
      </c>
      <c r="G17" s="226">
        <v>2.0214696667763832</v>
      </c>
      <c r="H17" s="226">
        <v>3.4714661593240521</v>
      </c>
      <c r="I17" s="226">
        <v>5.419336014151682</v>
      </c>
      <c r="J17" s="226">
        <v>2.8100127856156405</v>
      </c>
      <c r="K17" s="226">
        <v>4.9044790037777233</v>
      </c>
      <c r="L17" s="226">
        <v>2.2410097584838979</v>
      </c>
      <c r="M17" s="226">
        <v>3.9312418288780009</v>
      </c>
      <c r="N17" s="226">
        <v>5.9094959264344595</v>
      </c>
      <c r="O17" s="226">
        <v>5.1780845211988833</v>
      </c>
      <c r="P17" s="226">
        <v>4.6469428808421043</v>
      </c>
      <c r="Q17" s="226">
        <v>5.5923814169132129</v>
      </c>
      <c r="R17" s="226">
        <v>4.3109058844619881</v>
      </c>
      <c r="S17" s="226">
        <v>3.7653730470334352</v>
      </c>
      <c r="T17" s="226">
        <v>-9.9030336096745941E-2</v>
      </c>
      <c r="U17" s="226">
        <v>4.7633698321686779</v>
      </c>
      <c r="V17" s="226">
        <v>5.0396478583148507</v>
      </c>
      <c r="W17" s="226">
        <v>-0.12983031439954118</v>
      </c>
      <c r="X17" s="226">
        <v>5.5364479064999159</v>
      </c>
      <c r="Y17" s="226">
        <v>1.7313775657675308</v>
      </c>
      <c r="Z17" s="226">
        <v>-0.39862030173367202</v>
      </c>
      <c r="AA17" s="226">
        <v>1.9381211738514139</v>
      </c>
      <c r="AB17" s="226">
        <v>3.1396280621626858</v>
      </c>
      <c r="AC17" s="226">
        <v>5.7573583121623528E-2</v>
      </c>
      <c r="AD17" s="226">
        <v>2.4505656676641507</v>
      </c>
      <c r="AE17" s="226">
        <v>2.2364018985420842</v>
      </c>
      <c r="AF17" s="226">
        <v>1.2930452123121086</v>
      </c>
      <c r="AG17" s="226">
        <v>3.1497468659678276</v>
      </c>
      <c r="AH17" s="226">
        <v>3.4201017277794961</v>
      </c>
      <c r="AI17" s="226">
        <v>3.5535478107450444</v>
      </c>
      <c r="AJ17" s="226">
        <v>2.4139860682292067</v>
      </c>
      <c r="AK17" s="226">
        <v>0.97609234090730013</v>
      </c>
      <c r="AL17" s="226">
        <v>-0.29875408359454525</v>
      </c>
      <c r="AM17" s="226">
        <v>2.0087616251329479</v>
      </c>
      <c r="AN17" s="226">
        <v>2.5109128334919006</v>
      </c>
      <c r="AO17" s="226">
        <v>2.2601495574475621</v>
      </c>
      <c r="AP17" s="226">
        <v>2.0892699727560426</v>
      </c>
      <c r="AQ17" s="226">
        <v>3.4463945789370882</v>
      </c>
      <c r="AR17" s="226">
        <v>3.3886357461419436</v>
      </c>
      <c r="AS17" s="226">
        <v>3.1201397855861899</v>
      </c>
      <c r="AT17" s="226">
        <v>0.96328854325169289</v>
      </c>
      <c r="AU17" s="226">
        <v>1.1569562438950953</v>
      </c>
      <c r="AV17" s="226">
        <v>0.26653271629504616</v>
      </c>
      <c r="AW17" s="226">
        <v>2.0705157293810998</v>
      </c>
      <c r="AX17" s="226">
        <v>1.4471965072322632</v>
      </c>
      <c r="AY17" s="226">
        <v>2.8407168020045219</v>
      </c>
      <c r="AZ17" s="226">
        <v>3.2861686805865986</v>
      </c>
      <c r="BA17" s="226">
        <v>1.2298758618107399</v>
      </c>
      <c r="BB17" s="226">
        <v>-4.0507466651916388</v>
      </c>
      <c r="BC17" s="226">
        <v>1.683936620633645</v>
      </c>
      <c r="BD17" s="226">
        <v>2.4620372749737669</v>
      </c>
      <c r="BE17" s="226">
        <v>0.28746400286729568</v>
      </c>
      <c r="BF17" s="226">
        <v>-0.45890134939199356</v>
      </c>
      <c r="BG17" s="226">
        <v>-8.80538840875289E-2</v>
      </c>
      <c r="BH17" s="226">
        <v>-0.10811377098386288</v>
      </c>
      <c r="BI17" s="226">
        <v>0.15598979229535814</v>
      </c>
    </row>
    <row r="18" spans="1:61" ht="15">
      <c r="A18" s="226" t="s">
        <v>92</v>
      </c>
      <c r="B18" s="226" t="s">
        <v>93</v>
      </c>
      <c r="C18" s="226" t="s">
        <v>758</v>
      </c>
      <c r="D18" s="226" t="s">
        <v>759</v>
      </c>
      <c r="E18" s="226"/>
      <c r="F18" s="226"/>
      <c r="G18" s="226"/>
      <c r="H18" s="226"/>
      <c r="I18" s="226"/>
      <c r="J18" s="226"/>
      <c r="K18" s="226"/>
      <c r="L18" s="226"/>
      <c r="M18" s="226"/>
      <c r="N18" s="226"/>
      <c r="O18" s="226"/>
      <c r="P18" s="226"/>
      <c r="Q18" s="226"/>
      <c r="R18" s="226"/>
      <c r="S18" s="226"/>
      <c r="T18" s="226"/>
      <c r="U18" s="226"/>
      <c r="V18" s="226"/>
      <c r="W18" s="226"/>
      <c r="X18" s="226"/>
      <c r="Y18" s="226"/>
      <c r="Z18" s="226"/>
      <c r="AA18" s="226"/>
      <c r="AB18" s="226"/>
      <c r="AC18" s="226"/>
      <c r="AD18" s="226"/>
      <c r="AE18" s="226"/>
      <c r="AF18" s="226"/>
      <c r="AG18" s="226"/>
      <c r="AH18" s="226"/>
      <c r="AI18" s="226"/>
      <c r="AJ18" s="226">
        <v>-2.22958323670494</v>
      </c>
      <c r="AK18" s="226">
        <v>-23.763831328847559</v>
      </c>
      <c r="AL18" s="226">
        <v>-24.259399155105328</v>
      </c>
      <c r="AM18" s="226">
        <v>-20.77813612510748</v>
      </c>
      <c r="AN18" s="226">
        <v>-12.809968358157448</v>
      </c>
      <c r="AO18" s="226">
        <v>0.28217203853849071</v>
      </c>
      <c r="AP18" s="226">
        <v>4.7842827247212654</v>
      </c>
      <c r="AQ18" s="226">
        <v>8.9608874232951763</v>
      </c>
      <c r="AR18" s="226">
        <v>6.4615833644771357</v>
      </c>
      <c r="AS18" s="226">
        <v>10.191029376686785</v>
      </c>
      <c r="AT18" s="226">
        <v>9.0518221718118212</v>
      </c>
      <c r="AU18" s="226">
        <v>9.777802546980169</v>
      </c>
      <c r="AV18" s="226">
        <v>10.360675961909521</v>
      </c>
      <c r="AW18" s="226">
        <v>9.2394899511986921</v>
      </c>
      <c r="AX18" s="226">
        <v>25.114439213483465</v>
      </c>
      <c r="AY18" s="226">
        <v>33.030487284588645</v>
      </c>
      <c r="AZ18" s="226">
        <v>23.639132637757626</v>
      </c>
      <c r="BA18" s="226">
        <v>8.4706135132476277</v>
      </c>
      <c r="BB18" s="226">
        <v>7.1625441708947619</v>
      </c>
      <c r="BC18" s="226">
        <v>3.614187499955662</v>
      </c>
      <c r="BD18" s="226">
        <v>-1.2294791841535755</v>
      </c>
      <c r="BE18" s="226">
        <v>0.85098600919903333</v>
      </c>
      <c r="BF18" s="226">
        <v>4.4370662913711953</v>
      </c>
      <c r="BG18" s="226">
        <v>0.73473979607298645</v>
      </c>
      <c r="BH18" s="226">
        <v>-9.7168803578767893E-2</v>
      </c>
      <c r="BI18" s="226">
        <v>-4.2209693202227356</v>
      </c>
    </row>
    <row r="19" spans="1:61" ht="15">
      <c r="A19" s="226" t="s">
        <v>94</v>
      </c>
      <c r="B19" s="226" t="s">
        <v>95</v>
      </c>
      <c r="C19" s="226" t="s">
        <v>758</v>
      </c>
      <c r="D19" s="226" t="s">
        <v>759</v>
      </c>
      <c r="E19" s="226"/>
      <c r="F19" s="226">
        <v>-15.37300138564963</v>
      </c>
      <c r="G19" s="226">
        <v>7.0277704324525985</v>
      </c>
      <c r="H19" s="226">
        <v>2.149477733669471</v>
      </c>
      <c r="I19" s="226">
        <v>4.1223111441651668</v>
      </c>
      <c r="J19" s="226">
        <v>1.7034659384820117</v>
      </c>
      <c r="K19" s="226">
        <v>2.1294354507373612</v>
      </c>
      <c r="L19" s="226">
        <v>10.960163113111918</v>
      </c>
      <c r="M19" s="226">
        <v>-2.7695166927640997</v>
      </c>
      <c r="N19" s="226">
        <v>-3.6536205625699552</v>
      </c>
      <c r="O19" s="226">
        <v>19.083804023101436</v>
      </c>
      <c r="P19" s="226">
        <v>1.2875761294465491</v>
      </c>
      <c r="Q19" s="226">
        <v>-7.4248453830023919</v>
      </c>
      <c r="R19" s="226">
        <v>5.8602425966124798</v>
      </c>
      <c r="S19" s="226">
        <v>-1.8268157593750516</v>
      </c>
      <c r="T19" s="226">
        <v>-0.75321280715611749</v>
      </c>
      <c r="U19" s="226">
        <v>5.9751255708864477</v>
      </c>
      <c r="V19" s="226">
        <v>9.090965625427998</v>
      </c>
      <c r="W19" s="226">
        <v>-3.2836701936227541</v>
      </c>
      <c r="X19" s="226">
        <v>-0.85663768665042994</v>
      </c>
      <c r="Y19" s="226">
        <v>-1.5481101413473937</v>
      </c>
      <c r="Z19" s="226">
        <v>9.3379963850298111</v>
      </c>
      <c r="AA19" s="226">
        <v>-3.5696468056812876</v>
      </c>
      <c r="AB19" s="226">
        <v>1.0263036917722843</v>
      </c>
      <c r="AC19" s="226">
        <v>-2.5297939905248796</v>
      </c>
      <c r="AD19" s="226">
        <v>8.6742630379452521</v>
      </c>
      <c r="AE19" s="226">
        <v>0.27525459780734707</v>
      </c>
      <c r="AF19" s="226">
        <v>2.4112137371806739</v>
      </c>
      <c r="AG19" s="226">
        <v>1.9999044693134209</v>
      </c>
      <c r="AH19" s="226">
        <v>-1.415867792500265</v>
      </c>
      <c r="AI19" s="226">
        <v>0.91221908110945549</v>
      </c>
      <c r="AJ19" s="226">
        <v>2.5977117252840003</v>
      </c>
      <c r="AK19" s="226">
        <v>-1.1149064837438942</v>
      </c>
      <c r="AL19" s="226">
        <v>-8.0312269844297788</v>
      </c>
      <c r="AM19" s="226">
        <v>-5.4713052697347422</v>
      </c>
      <c r="AN19" s="226">
        <v>-9.3169552265105011</v>
      </c>
      <c r="AO19" s="226">
        <v>-9.2039121287906909</v>
      </c>
      <c r="AP19" s="226">
        <v>-2.7329193340819842</v>
      </c>
      <c r="AQ19" s="226">
        <v>3.492682068769966</v>
      </c>
      <c r="AR19" s="226">
        <v>-2.4696868414870892</v>
      </c>
      <c r="AS19" s="226">
        <v>-2.7429471086503838</v>
      </c>
      <c r="AT19" s="226">
        <v>-0.35902142971940521</v>
      </c>
      <c r="AU19" s="226">
        <v>1.5688663804499754</v>
      </c>
      <c r="AV19" s="226">
        <v>-4.2289326341227564</v>
      </c>
      <c r="AW19" s="226">
        <v>1.4862849214101459</v>
      </c>
      <c r="AX19" s="226">
        <v>-2.373556260497125</v>
      </c>
      <c r="AY19" s="226">
        <v>1.9239501938441776</v>
      </c>
      <c r="AZ19" s="226">
        <v>1.2984801366856686</v>
      </c>
      <c r="BA19" s="226">
        <v>1.559960516672561</v>
      </c>
      <c r="BB19" s="226">
        <v>9.5055048616529803E-2</v>
      </c>
      <c r="BC19" s="226">
        <v>0.49603955450075432</v>
      </c>
      <c r="BD19" s="226">
        <v>1.0051286437879838</v>
      </c>
      <c r="BE19" s="226">
        <v>0.93661329816671923</v>
      </c>
      <c r="BF19" s="226">
        <v>1.5382673875429305</v>
      </c>
      <c r="BG19" s="226">
        <v>1.575577474019326</v>
      </c>
      <c r="BH19" s="226">
        <v>-6.8019223169209795</v>
      </c>
      <c r="BI19" s="226">
        <v>-3.6557863686354892</v>
      </c>
    </row>
    <row r="20" spans="1:61" ht="15">
      <c r="A20" s="226" t="s">
        <v>96</v>
      </c>
      <c r="B20" s="226" t="s">
        <v>97</v>
      </c>
      <c r="C20" s="226" t="s">
        <v>758</v>
      </c>
      <c r="D20" s="226" t="s">
        <v>759</v>
      </c>
      <c r="E20" s="226"/>
      <c r="F20" s="226">
        <v>4.6302571341077225</v>
      </c>
      <c r="G20" s="226">
        <v>4.7940345176653807</v>
      </c>
      <c r="H20" s="226">
        <v>3.5743535407997058</v>
      </c>
      <c r="I20" s="226">
        <v>5.9491393563043289</v>
      </c>
      <c r="J20" s="226">
        <v>2.6244446611212879</v>
      </c>
      <c r="K20" s="226">
        <v>2.4614624534375622</v>
      </c>
      <c r="L20" s="226">
        <v>3.2915757417697762</v>
      </c>
      <c r="M20" s="226">
        <v>3.7850443643077085</v>
      </c>
      <c r="N20" s="226">
        <v>6.3282836465591572</v>
      </c>
      <c r="O20" s="226">
        <v>5.8525031932612706</v>
      </c>
      <c r="P20" s="226">
        <v>3.7964887629650121</v>
      </c>
      <c r="Q20" s="226">
        <v>4.8840879321949302</v>
      </c>
      <c r="R20" s="226">
        <v>6.0474888140165035</v>
      </c>
      <c r="S20" s="226">
        <v>4.2367776024152732</v>
      </c>
      <c r="T20" s="226">
        <v>-2.2488296264884013</v>
      </c>
      <c r="U20" s="226">
        <v>5.4641399334405207</v>
      </c>
      <c r="V20" s="226">
        <v>0.50197867440067512</v>
      </c>
      <c r="W20" s="226">
        <v>2.7459898945608785</v>
      </c>
      <c r="X20" s="226">
        <v>2.2491275588066202</v>
      </c>
      <c r="Y20" s="226">
        <v>4.3290084854334765</v>
      </c>
      <c r="Z20" s="226">
        <v>-0.27665381837041991</v>
      </c>
      <c r="AA20" s="226">
        <v>0.62232922260305656</v>
      </c>
      <c r="AB20" s="226">
        <v>0.31981233522320451</v>
      </c>
      <c r="AC20" s="226">
        <v>2.4679213977226766</v>
      </c>
      <c r="AD20" s="226">
        <v>1.6215189282520157</v>
      </c>
      <c r="AE20" s="226">
        <v>1.7864699482185102</v>
      </c>
      <c r="AF20" s="226">
        <v>2.2194779591125666</v>
      </c>
      <c r="AG20" s="226">
        <v>4.39079503030311</v>
      </c>
      <c r="AH20" s="226">
        <v>3.0939989631664417</v>
      </c>
      <c r="AI20" s="226">
        <v>2.8302681148148991</v>
      </c>
      <c r="AJ20" s="226">
        <v>1.4553717544255989</v>
      </c>
      <c r="AK20" s="226">
        <v>1.1195657036162459</v>
      </c>
      <c r="AL20" s="226">
        <v>-1.347999489985412</v>
      </c>
      <c r="AM20" s="226">
        <v>2.9093187218943513</v>
      </c>
      <c r="AN20" s="226">
        <v>2.170550210384576</v>
      </c>
      <c r="AO20" s="226">
        <v>1.3952581570113978</v>
      </c>
      <c r="AP20" s="226">
        <v>3.4595300882304372</v>
      </c>
      <c r="AQ20" s="226">
        <v>1.7579979971021942</v>
      </c>
      <c r="AR20" s="226">
        <v>3.3260100665361847</v>
      </c>
      <c r="AS20" s="226">
        <v>3.3828152049843112</v>
      </c>
      <c r="AT20" s="226">
        <v>0.46549689569023656</v>
      </c>
      <c r="AU20" s="226">
        <v>1.3250250664259937</v>
      </c>
      <c r="AV20" s="226">
        <v>0.35349620747484778</v>
      </c>
      <c r="AW20" s="226">
        <v>3.1872267165576602</v>
      </c>
      <c r="AX20" s="226">
        <v>1.5344501080165855</v>
      </c>
      <c r="AY20" s="226">
        <v>1.8253180135002367</v>
      </c>
      <c r="AZ20" s="226">
        <v>2.6409945564262074</v>
      </c>
      <c r="BA20" s="226">
        <v>-4.5460662616065406E-2</v>
      </c>
      <c r="BB20" s="226">
        <v>-3.0681718978615891</v>
      </c>
      <c r="BC20" s="226">
        <v>1.7611544644687172</v>
      </c>
      <c r="BD20" s="226">
        <v>0.39460874435496862</v>
      </c>
      <c r="BE20" s="226">
        <v>-0.5873421882873231</v>
      </c>
      <c r="BF20" s="226">
        <v>-0.55003470098779417</v>
      </c>
      <c r="BG20" s="226">
        <v>1.4082333574091592</v>
      </c>
      <c r="BH20" s="226">
        <v>0.88976003929033709</v>
      </c>
      <c r="BI20" s="226">
        <v>0.53344135061857401</v>
      </c>
    </row>
    <row r="21" spans="1:61" ht="15">
      <c r="A21" s="226" t="s">
        <v>98</v>
      </c>
      <c r="B21" s="226" t="s">
        <v>99</v>
      </c>
      <c r="C21" s="226" t="s">
        <v>758</v>
      </c>
      <c r="D21" s="226" t="s">
        <v>759</v>
      </c>
      <c r="E21" s="226"/>
      <c r="F21" s="226">
        <v>1.7088945476736512</v>
      </c>
      <c r="G21" s="226">
        <v>-4.8551641421397278</v>
      </c>
      <c r="H21" s="226">
        <v>3.0841144159675906</v>
      </c>
      <c r="I21" s="226">
        <v>4.872974955828056</v>
      </c>
      <c r="J21" s="226">
        <v>3.438229481296176</v>
      </c>
      <c r="K21" s="226">
        <v>1.6526401752778668</v>
      </c>
      <c r="L21" s="226">
        <v>-0.8855910188504339</v>
      </c>
      <c r="M21" s="226">
        <v>1.7487050609044275</v>
      </c>
      <c r="N21" s="226">
        <v>0.74568479906749019</v>
      </c>
      <c r="O21" s="226">
        <v>-6.4520037389343088E-2</v>
      </c>
      <c r="P21" s="226">
        <v>-3.6224597725123289</v>
      </c>
      <c r="Q21" s="226">
        <v>4.0837102303409551</v>
      </c>
      <c r="R21" s="226">
        <v>1.371100856762979</v>
      </c>
      <c r="S21" s="226">
        <v>0.94867961592630934</v>
      </c>
      <c r="T21" s="226">
        <v>-7.160061686033842</v>
      </c>
      <c r="U21" s="226">
        <v>-1.5873785591411007</v>
      </c>
      <c r="V21" s="226">
        <v>2.3459233325712177</v>
      </c>
      <c r="W21" s="226">
        <v>-1.3452751259493283</v>
      </c>
      <c r="X21" s="226">
        <v>3.7509109101900862</v>
      </c>
      <c r="Y21" s="226">
        <v>3.9481940928884711</v>
      </c>
      <c r="Z21" s="226">
        <v>6.990660965945537</v>
      </c>
      <c r="AA21" s="226">
        <v>-0.56530604706379961</v>
      </c>
      <c r="AB21" s="226">
        <v>-7.005163734411596</v>
      </c>
      <c r="AC21" s="226">
        <v>4.8953652823869902</v>
      </c>
      <c r="AD21" s="226">
        <v>4.4721264192052956</v>
      </c>
      <c r="AE21" s="226">
        <v>-0.75179112082111033</v>
      </c>
      <c r="AF21" s="226">
        <v>-4.3398744440719952</v>
      </c>
      <c r="AG21" s="226">
        <v>0.36054704742684862</v>
      </c>
      <c r="AH21" s="226">
        <v>-5.8202025850734032</v>
      </c>
      <c r="AI21" s="226">
        <v>5.5071072139989212</v>
      </c>
      <c r="AJ21" s="226">
        <v>0.76470070249818889</v>
      </c>
      <c r="AK21" s="226">
        <v>-0.5625997541770289</v>
      </c>
      <c r="AL21" s="226">
        <v>2.1951901677501411</v>
      </c>
      <c r="AM21" s="226">
        <v>-1.4156836038667393</v>
      </c>
      <c r="AN21" s="226">
        <v>2.6093715474333266</v>
      </c>
      <c r="AO21" s="226">
        <v>1.0940149009243356</v>
      </c>
      <c r="AP21" s="226">
        <v>2.5806443592289128</v>
      </c>
      <c r="AQ21" s="226">
        <v>0.93026303028295843</v>
      </c>
      <c r="AR21" s="226">
        <v>2.2774714479128306</v>
      </c>
      <c r="AS21" s="226">
        <v>2.7478002160218153</v>
      </c>
      <c r="AT21" s="226">
        <v>2.1931221302118615</v>
      </c>
      <c r="AU21" s="226">
        <v>1.5080164687798714</v>
      </c>
      <c r="AV21" s="226">
        <v>0.34699089698007413</v>
      </c>
      <c r="AW21" s="226">
        <v>1.33785333558491</v>
      </c>
      <c r="AX21" s="226">
        <v>-1.2474424782703579</v>
      </c>
      <c r="AY21" s="226">
        <v>0.97833194042186733</v>
      </c>
      <c r="AZ21" s="226">
        <v>3.0043410234972754</v>
      </c>
      <c r="BA21" s="226">
        <v>1.9731273544714156</v>
      </c>
      <c r="BB21" s="226">
        <v>-0.51526324665287859</v>
      </c>
      <c r="BC21" s="226">
        <v>-0.70882860976344375</v>
      </c>
      <c r="BD21" s="226">
        <v>0.11635459968853468</v>
      </c>
      <c r="BE21" s="226">
        <v>1.91931666635017</v>
      </c>
      <c r="BF21" s="226">
        <v>4.2434799196818318</v>
      </c>
      <c r="BG21" s="226">
        <v>3.4391365145414454</v>
      </c>
      <c r="BH21" s="226">
        <v>-0.69770683064338357</v>
      </c>
      <c r="BI21" s="226">
        <v>1.147071973595601</v>
      </c>
    </row>
    <row r="22" spans="1:61" ht="15">
      <c r="A22" s="226" t="s">
        <v>100</v>
      </c>
      <c r="B22" s="226" t="s">
        <v>101</v>
      </c>
      <c r="C22" s="226" t="s">
        <v>758</v>
      </c>
      <c r="D22" s="226" t="s">
        <v>759</v>
      </c>
      <c r="E22" s="226"/>
      <c r="F22" s="226">
        <v>2.656018054651426</v>
      </c>
      <c r="G22" s="226">
        <v>4.7221283318067151</v>
      </c>
      <c r="H22" s="226">
        <v>-2.5934245832505098</v>
      </c>
      <c r="I22" s="226">
        <v>0.85718782509512437</v>
      </c>
      <c r="J22" s="226">
        <v>2.2410230200138983</v>
      </c>
      <c r="K22" s="226">
        <v>-1.0210904735143345</v>
      </c>
      <c r="L22" s="226">
        <v>7.0583590237160934</v>
      </c>
      <c r="M22" s="226">
        <v>1.3443040812476568</v>
      </c>
      <c r="N22" s="226">
        <v>0.28879471670772716</v>
      </c>
      <c r="O22" s="226">
        <v>-1.599348438917076</v>
      </c>
      <c r="P22" s="226">
        <v>-0.33697363500338895</v>
      </c>
      <c r="Q22" s="226">
        <v>0.52365620337451446</v>
      </c>
      <c r="R22" s="226">
        <v>-1.334392178914797</v>
      </c>
      <c r="S22" s="226">
        <v>6.3222602933134624</v>
      </c>
      <c r="T22" s="226">
        <v>1.0821198954366338</v>
      </c>
      <c r="U22" s="226">
        <v>6.4677965973452274</v>
      </c>
      <c r="V22" s="226">
        <v>-1.5887312613706968</v>
      </c>
      <c r="W22" s="226">
        <v>2.4953643180094502</v>
      </c>
      <c r="X22" s="226">
        <v>1.4762871163137987</v>
      </c>
      <c r="Y22" s="226">
        <v>-1.4366735816738583</v>
      </c>
      <c r="Z22" s="226">
        <v>1.8326805653712483</v>
      </c>
      <c r="AA22" s="226">
        <v>6.9128542307428376</v>
      </c>
      <c r="AB22" s="226">
        <v>-2.1507365927184168</v>
      </c>
      <c r="AC22" s="226">
        <v>-4.2610426540185529</v>
      </c>
      <c r="AD22" s="226">
        <v>5.7557417528857115</v>
      </c>
      <c r="AE22" s="226">
        <v>5.1949556134075436</v>
      </c>
      <c r="AF22" s="226">
        <v>-2.8024582569693592</v>
      </c>
      <c r="AG22" s="226">
        <v>3.0579723707761133</v>
      </c>
      <c r="AH22" s="226">
        <v>-0.51090923579508285</v>
      </c>
      <c r="AI22" s="226">
        <v>-3.2112144431794576</v>
      </c>
      <c r="AJ22" s="226">
        <v>6.1889968605688921</v>
      </c>
      <c r="AK22" s="226">
        <v>-2.4305231152169569</v>
      </c>
      <c r="AL22" s="226">
        <v>0.6955879165253549</v>
      </c>
      <c r="AM22" s="226">
        <v>-1.4108389384427085</v>
      </c>
      <c r="AN22" s="226">
        <v>2.8529866371306554</v>
      </c>
      <c r="AO22" s="226">
        <v>7.9873477889986049</v>
      </c>
      <c r="AP22" s="226">
        <v>3.3981210069443932</v>
      </c>
      <c r="AQ22" s="226">
        <v>4.3417101116237831</v>
      </c>
      <c r="AR22" s="226">
        <v>4.4153164679471502</v>
      </c>
      <c r="AS22" s="226">
        <v>-1.0326425628502847</v>
      </c>
      <c r="AT22" s="226">
        <v>3.6086185699642215</v>
      </c>
      <c r="AU22" s="226">
        <v>1.3945659635032541</v>
      </c>
      <c r="AV22" s="226">
        <v>4.7227075321139296</v>
      </c>
      <c r="AW22" s="226">
        <v>1.4641414001655022</v>
      </c>
      <c r="AX22" s="226">
        <v>5.4934637056357758</v>
      </c>
      <c r="AY22" s="226">
        <v>3.1241741324280952</v>
      </c>
      <c r="AZ22" s="226">
        <v>2.5203209226704217</v>
      </c>
      <c r="BA22" s="226">
        <v>4.0974787970382067</v>
      </c>
      <c r="BB22" s="226">
        <v>-0.10739778375899789</v>
      </c>
      <c r="BC22" s="226">
        <v>5.2210005016601002</v>
      </c>
      <c r="BD22" s="226">
        <v>3.3643359308925369</v>
      </c>
      <c r="BE22" s="226">
        <v>3.3093585848132534</v>
      </c>
      <c r="BF22" s="226">
        <v>-0.20549212913606141</v>
      </c>
      <c r="BG22" s="226">
        <v>1.1452349297532436</v>
      </c>
      <c r="BH22" s="226">
        <v>0.98530173338325255</v>
      </c>
      <c r="BI22" s="226">
        <v>2.8197331247726822</v>
      </c>
    </row>
    <row r="23" spans="1:61" ht="15">
      <c r="A23" s="226" t="s">
        <v>102</v>
      </c>
      <c r="B23" s="226" t="s">
        <v>103</v>
      </c>
      <c r="C23" s="226" t="s">
        <v>758</v>
      </c>
      <c r="D23" s="226" t="s">
        <v>759</v>
      </c>
      <c r="E23" s="226"/>
      <c r="F23" s="226">
        <v>3.0790016477288304</v>
      </c>
      <c r="G23" s="226">
        <v>2.4827992366300009</v>
      </c>
      <c r="H23" s="226">
        <v>-3.3025769226093189</v>
      </c>
      <c r="I23" s="226">
        <v>7.6799384289317345</v>
      </c>
      <c r="J23" s="226">
        <v>-1.496371938945174</v>
      </c>
      <c r="K23" s="226">
        <v>-0.70361743307650215</v>
      </c>
      <c r="L23" s="226">
        <v>-5.0813683603450528</v>
      </c>
      <c r="M23" s="226">
        <v>6.0066638902159184</v>
      </c>
      <c r="N23" s="226">
        <v>-1.7126580973972949</v>
      </c>
      <c r="O23" s="226">
        <v>2.9725659630510251</v>
      </c>
      <c r="P23" s="226">
        <v>-7.4388777723175252</v>
      </c>
      <c r="Q23" s="226">
        <v>-15.466169839769435</v>
      </c>
      <c r="R23" s="226">
        <v>1.6805077313324972</v>
      </c>
      <c r="S23" s="226">
        <v>7.7207386817256065</v>
      </c>
      <c r="T23" s="226">
        <v>-6.00024167196365</v>
      </c>
      <c r="U23" s="226">
        <v>3.2105487644089123</v>
      </c>
      <c r="V23" s="226">
        <v>3.2762799807173337E-2</v>
      </c>
      <c r="W23" s="226">
        <v>4.1438750218206906</v>
      </c>
      <c r="X23" s="226">
        <v>1.8879539011979745</v>
      </c>
      <c r="Y23" s="226">
        <v>-1.9455083599440997</v>
      </c>
      <c r="Z23" s="226">
        <v>4.3515205003305368</v>
      </c>
      <c r="AA23" s="226">
        <v>-0.58038851666698577</v>
      </c>
      <c r="AB23" s="226">
        <v>1.1400197700949519</v>
      </c>
      <c r="AC23" s="226">
        <v>2.0379053124238737</v>
      </c>
      <c r="AD23" s="226">
        <v>0.60599426200904816</v>
      </c>
      <c r="AE23" s="226">
        <v>1.4069215674346651</v>
      </c>
      <c r="AF23" s="226">
        <v>1.0274274008427113</v>
      </c>
      <c r="AG23" s="226">
        <v>-0.25280729032604654</v>
      </c>
      <c r="AH23" s="226">
        <v>0.23198715437042949</v>
      </c>
      <c r="AI23" s="226">
        <v>3.046659431318659</v>
      </c>
      <c r="AJ23" s="226">
        <v>1.0688434982369017</v>
      </c>
      <c r="AK23" s="226">
        <v>3.0777976833440164</v>
      </c>
      <c r="AL23" s="226">
        <v>2.433779741497105</v>
      </c>
      <c r="AM23" s="226">
        <v>1.6661377970702489</v>
      </c>
      <c r="AN23" s="226">
        <v>2.8856061417811958</v>
      </c>
      <c r="AO23" s="226">
        <v>2.314051369655175</v>
      </c>
      <c r="AP23" s="226">
        <v>2.3090669378324833</v>
      </c>
      <c r="AQ23" s="226">
        <v>3.0199481635136749</v>
      </c>
      <c r="AR23" s="226">
        <v>2.5758348053443285</v>
      </c>
      <c r="AS23" s="226">
        <v>3.2515043340552552</v>
      </c>
      <c r="AT23" s="226">
        <v>3.0981502898969069</v>
      </c>
      <c r="AU23" s="226">
        <v>1.9377552931636188</v>
      </c>
      <c r="AV23" s="226">
        <v>2.9175484293497504</v>
      </c>
      <c r="AW23" s="226">
        <v>3.5351688325433059</v>
      </c>
      <c r="AX23" s="226">
        <v>4.958595191900784</v>
      </c>
      <c r="AY23" s="226">
        <v>5.2505578255705387</v>
      </c>
      <c r="AZ23" s="226">
        <v>5.7699186088263019</v>
      </c>
      <c r="BA23" s="226">
        <v>4.8264368220023925</v>
      </c>
      <c r="BB23" s="226">
        <v>3.8938927835288979</v>
      </c>
      <c r="BC23" s="226">
        <v>4.3961119413224736</v>
      </c>
      <c r="BD23" s="226">
        <v>5.2450052171241452</v>
      </c>
      <c r="BE23" s="226">
        <v>5.2798332219261113</v>
      </c>
      <c r="BF23" s="226">
        <v>4.7727963893291445</v>
      </c>
      <c r="BG23" s="226">
        <v>4.840840706487711</v>
      </c>
      <c r="BH23" s="226">
        <v>5.3657499247624685</v>
      </c>
      <c r="BI23" s="226">
        <v>5.9627131264059869</v>
      </c>
    </row>
    <row r="24" spans="1:61" ht="15">
      <c r="A24" s="226" t="s">
        <v>104</v>
      </c>
      <c r="B24" s="226" t="s">
        <v>105</v>
      </c>
      <c r="C24" s="226" t="s">
        <v>758</v>
      </c>
      <c r="D24" s="226" t="s">
        <v>759</v>
      </c>
      <c r="E24" s="226"/>
      <c r="F24" s="226"/>
      <c r="G24" s="226"/>
      <c r="H24" s="226"/>
      <c r="I24" s="226"/>
      <c r="J24" s="226"/>
      <c r="K24" s="226"/>
      <c r="L24" s="226"/>
      <c r="M24" s="226"/>
      <c r="N24" s="226"/>
      <c r="O24" s="226"/>
      <c r="P24" s="226"/>
      <c r="Q24" s="226"/>
      <c r="R24" s="226"/>
      <c r="S24" s="226"/>
      <c r="T24" s="226"/>
      <c r="U24" s="226"/>
      <c r="V24" s="226"/>
      <c r="W24" s="226"/>
      <c r="X24" s="226"/>
      <c r="Y24" s="226"/>
      <c r="Z24" s="226">
        <v>4.551144229297293</v>
      </c>
      <c r="AA24" s="226">
        <v>2.0322941646193158</v>
      </c>
      <c r="AB24" s="226">
        <v>3.1725208807030612</v>
      </c>
      <c r="AC24" s="226">
        <v>3.1548073666586021</v>
      </c>
      <c r="AD24" s="226">
        <v>2.6849533947447526</v>
      </c>
      <c r="AE24" s="226">
        <v>4.235241269361282</v>
      </c>
      <c r="AF24" s="226">
        <v>5.898612494445473</v>
      </c>
      <c r="AG24" s="226">
        <v>10.820090846392858</v>
      </c>
      <c r="AH24" s="226">
        <v>-2.1516907048597886</v>
      </c>
      <c r="AI24" s="226">
        <v>-7.4632076545483983</v>
      </c>
      <c r="AJ24" s="226">
        <v>-7.534068891331259</v>
      </c>
      <c r="AK24" s="226">
        <v>-6.2712638042357298</v>
      </c>
      <c r="AL24" s="226">
        <v>-0.69121353222159598</v>
      </c>
      <c r="AM24" s="226">
        <v>2.1643587744671038</v>
      </c>
      <c r="AN24" s="226">
        <v>3.3193489686016022</v>
      </c>
      <c r="AO24" s="226">
        <v>2.1253350105579898</v>
      </c>
      <c r="AP24" s="226">
        <v>-0.49606281682279985</v>
      </c>
      <c r="AQ24" s="226">
        <v>4.1929676521376535</v>
      </c>
      <c r="AR24" s="226">
        <v>-5.0793178771730965</v>
      </c>
      <c r="AS24" s="226">
        <v>5.5308776485439353</v>
      </c>
      <c r="AT24" s="226">
        <v>6.3440125060709676</v>
      </c>
      <c r="AU24" s="226">
        <v>8.3446155806048665</v>
      </c>
      <c r="AV24" s="226">
        <v>5.913160864417776</v>
      </c>
      <c r="AW24" s="226">
        <v>7.3628876993364685</v>
      </c>
      <c r="AX24" s="226">
        <v>8.0467049853788666</v>
      </c>
      <c r="AY24" s="226">
        <v>7.567017115618242</v>
      </c>
      <c r="AZ24" s="226">
        <v>8.469986286963163</v>
      </c>
      <c r="BA24" s="226">
        <v>6.3911744156396963</v>
      </c>
      <c r="BB24" s="226">
        <v>-3.6006403625064678</v>
      </c>
      <c r="BC24" s="226">
        <v>0.7153650909088185</v>
      </c>
      <c r="BD24" s="226">
        <v>2.5706263090269204</v>
      </c>
      <c r="BE24" s="226">
        <v>0.61202468175427782</v>
      </c>
      <c r="BF24" s="226">
        <v>1.4281471093886324</v>
      </c>
      <c r="BG24" s="226">
        <v>1.9064319281976765</v>
      </c>
      <c r="BH24" s="226">
        <v>4.2807076932534187</v>
      </c>
      <c r="BI24" s="226">
        <v>4.1706097677635512</v>
      </c>
    </row>
    <row r="25" spans="1:61" ht="15">
      <c r="A25" s="226" t="s">
        <v>106</v>
      </c>
      <c r="B25" s="226" t="s">
        <v>107</v>
      </c>
      <c r="C25" s="226" t="s">
        <v>758</v>
      </c>
      <c r="D25" s="226" t="s">
        <v>759</v>
      </c>
      <c r="E25" s="226"/>
      <c r="F25" s="226"/>
      <c r="G25" s="226"/>
      <c r="H25" s="226"/>
      <c r="I25" s="226"/>
      <c r="J25" s="226"/>
      <c r="K25" s="226"/>
      <c r="L25" s="226"/>
      <c r="M25" s="226"/>
      <c r="N25" s="226"/>
      <c r="O25" s="226"/>
      <c r="P25" s="226"/>
      <c r="Q25" s="226"/>
      <c r="R25" s="226"/>
      <c r="S25" s="226"/>
      <c r="T25" s="226"/>
      <c r="U25" s="226"/>
      <c r="V25" s="226"/>
      <c r="W25" s="226"/>
      <c r="X25" s="226"/>
      <c r="Y25" s="226"/>
      <c r="Z25" s="226">
        <v>-8.9185704504307353</v>
      </c>
      <c r="AA25" s="226">
        <v>-10.38977113738332</v>
      </c>
      <c r="AB25" s="226">
        <v>3.5579477715512979</v>
      </c>
      <c r="AC25" s="226">
        <v>2.2258236539509824</v>
      </c>
      <c r="AD25" s="226">
        <v>-7.5292549935562221</v>
      </c>
      <c r="AE25" s="226">
        <v>-2.0970117832314656</v>
      </c>
      <c r="AF25" s="226">
        <v>6.5898915157282403</v>
      </c>
      <c r="AG25" s="226">
        <v>3.2671984446111253</v>
      </c>
      <c r="AH25" s="226">
        <v>-2.9505147712753086</v>
      </c>
      <c r="AI25" s="226">
        <v>1.3126343414849373</v>
      </c>
      <c r="AJ25" s="226">
        <v>8.2114396338906772</v>
      </c>
      <c r="AK25" s="226">
        <v>3.9728133510345032</v>
      </c>
      <c r="AL25" s="226">
        <v>10.107052941296828</v>
      </c>
      <c r="AM25" s="226">
        <v>-2.6775585457309461</v>
      </c>
      <c r="AN25" s="226">
        <v>1.3283262759193235</v>
      </c>
      <c r="AO25" s="226">
        <v>1.4168855666594169</v>
      </c>
      <c r="AP25" s="226">
        <v>0.27502395338720476</v>
      </c>
      <c r="AQ25" s="226">
        <v>1.584671972708307</v>
      </c>
      <c r="AR25" s="226">
        <v>0.55709802446276058</v>
      </c>
      <c r="AS25" s="226">
        <v>0.85280356145945291</v>
      </c>
      <c r="AT25" s="226">
        <v>-2.3481134916713273</v>
      </c>
      <c r="AU25" s="226">
        <v>-1.685176964496705</v>
      </c>
      <c r="AV25" s="226">
        <v>9.2711768336400269E-2</v>
      </c>
      <c r="AW25" s="226">
        <v>0.38855333358351629</v>
      </c>
      <c r="AX25" s="226">
        <v>-0.35404886422779214</v>
      </c>
      <c r="AY25" s="226">
        <v>-1.2238517181648518</v>
      </c>
      <c r="AZ25" s="226">
        <v>0.19296842354130206</v>
      </c>
      <c r="BA25" s="226">
        <v>-1.2566304715767131</v>
      </c>
      <c r="BB25" s="226">
        <v>-3.5552674265571653</v>
      </c>
      <c r="BC25" s="226">
        <v>-0.36015439515554704</v>
      </c>
      <c r="BD25" s="226">
        <v>-0.88815661637565313</v>
      </c>
      <c r="BE25" s="226">
        <v>1.8406162306871607</v>
      </c>
      <c r="BF25" s="226">
        <v>4.1209062862495216</v>
      </c>
      <c r="BG25" s="226">
        <v>2.8096606198851504</v>
      </c>
      <c r="BH25" s="226">
        <v>0.20428226223505419</v>
      </c>
      <c r="BI25" s="226"/>
    </row>
    <row r="26" spans="1:61" ht="15">
      <c r="A26" s="226" t="s">
        <v>108</v>
      </c>
      <c r="B26" s="226" t="s">
        <v>109</v>
      </c>
      <c r="C26" s="226" t="s">
        <v>758</v>
      </c>
      <c r="D26" s="226" t="s">
        <v>759</v>
      </c>
      <c r="E26" s="226"/>
      <c r="F26" s="226">
        <v>5.302375570972842</v>
      </c>
      <c r="G26" s="226">
        <v>5.0015739649203113</v>
      </c>
      <c r="H26" s="226">
        <v>5.0991037379498891</v>
      </c>
      <c r="I26" s="226">
        <v>5.2408865989852558</v>
      </c>
      <c r="J26" s="226">
        <v>5.4142073718971488</v>
      </c>
      <c r="K26" s="226">
        <v>4.3682269363014825</v>
      </c>
      <c r="L26" s="226">
        <v>5.1146232150331343</v>
      </c>
      <c r="M26" s="226">
        <v>4.3084526323255972</v>
      </c>
      <c r="N26" s="226">
        <v>5.2520224890518534</v>
      </c>
      <c r="O26" s="226">
        <v>-8.494299716857185</v>
      </c>
      <c r="P26" s="226">
        <v>-1.0090947396518573</v>
      </c>
      <c r="Q26" s="226">
        <v>-5.6548750126987954</v>
      </c>
      <c r="R26" s="226">
        <v>5.4048139385434837</v>
      </c>
      <c r="S26" s="226">
        <v>-18.378227469391604</v>
      </c>
      <c r="T26" s="226">
        <v>-16.509481461005606</v>
      </c>
      <c r="U26" s="226">
        <v>2.9931680740800743</v>
      </c>
      <c r="V26" s="226">
        <v>6.8240948309779697</v>
      </c>
      <c r="W26" s="226">
        <v>11.685297693263536</v>
      </c>
      <c r="X26" s="226">
        <v>23.372621283994448</v>
      </c>
      <c r="Y26" s="226">
        <v>4.1551873618226551</v>
      </c>
      <c r="Z26" s="226">
        <v>-11.221859832745068</v>
      </c>
      <c r="AA26" s="226">
        <v>4.3355613713263352</v>
      </c>
      <c r="AB26" s="226">
        <v>1.3372912300275033</v>
      </c>
      <c r="AC26" s="226">
        <v>11.774703585856258</v>
      </c>
      <c r="AD26" s="226">
        <v>2.7423072599501523</v>
      </c>
      <c r="AE26" s="226">
        <v>-9.4790753279795581E-2</v>
      </c>
      <c r="AF26" s="226">
        <v>1.1811806233803992</v>
      </c>
      <c r="AG26" s="226">
        <v>0.57988228683825582</v>
      </c>
      <c r="AH26" s="226">
        <v>4.9178102132038504</v>
      </c>
      <c r="AI26" s="226">
        <v>-3.3187446795801208</v>
      </c>
      <c r="AJ26" s="226">
        <v>-5.9358367432260906</v>
      </c>
      <c r="AK26" s="226">
        <v>-5.6389670599762667</v>
      </c>
      <c r="AL26" s="226">
        <v>-1.5532318265944269</v>
      </c>
      <c r="AM26" s="226">
        <v>1.380510190404479</v>
      </c>
      <c r="AN26" s="226">
        <v>2.7934164453411654</v>
      </c>
      <c r="AO26" s="226">
        <v>2.8867194759268671</v>
      </c>
      <c r="AP26" s="226">
        <v>0.93125743026445207</v>
      </c>
      <c r="AQ26" s="226">
        <v>3.6009325432884225</v>
      </c>
      <c r="AR26" s="226">
        <v>5.862365375918003</v>
      </c>
      <c r="AS26" s="226">
        <v>2.6395735475216497</v>
      </c>
      <c r="AT26" s="226">
        <v>0.84994495215863708</v>
      </c>
      <c r="AU26" s="226">
        <v>0.70406902409207817</v>
      </c>
      <c r="AV26" s="226">
        <v>-3.3251558379278663</v>
      </c>
      <c r="AW26" s="226">
        <v>-1.2378314774597499</v>
      </c>
      <c r="AX26" s="226">
        <v>1.2840438802719234</v>
      </c>
      <c r="AY26" s="226">
        <v>0.50792038468843259</v>
      </c>
      <c r="AZ26" s="226">
        <v>-0.47911489691971099</v>
      </c>
      <c r="BA26" s="226">
        <v>-4.1024598195109547</v>
      </c>
      <c r="BB26" s="226">
        <v>-5.849658433298174</v>
      </c>
      <c r="BC26" s="226">
        <v>-0.13478831733270624</v>
      </c>
      <c r="BD26" s="226">
        <v>-0.96238169543805441</v>
      </c>
      <c r="BE26" s="226">
        <v>1.5642695779322509</v>
      </c>
      <c r="BF26" s="226">
        <v>-1.3663160778623933</v>
      </c>
      <c r="BG26" s="226">
        <v>-1.8101842622363051</v>
      </c>
      <c r="BH26" s="226">
        <v>-2.8402170270395004</v>
      </c>
      <c r="BI26" s="226">
        <v>-0.86936056686710117</v>
      </c>
    </row>
    <row r="27" spans="1:61" ht="15">
      <c r="A27" s="226" t="s">
        <v>110</v>
      </c>
      <c r="B27" s="226" t="s">
        <v>111</v>
      </c>
      <c r="C27" s="226" t="s">
        <v>758</v>
      </c>
      <c r="D27" s="226" t="s">
        <v>759</v>
      </c>
      <c r="E27" s="226"/>
      <c r="F27" s="226"/>
      <c r="G27" s="226"/>
      <c r="H27" s="226"/>
      <c r="I27" s="226"/>
      <c r="J27" s="226"/>
      <c r="K27" s="226"/>
      <c r="L27" s="226"/>
      <c r="M27" s="226"/>
      <c r="N27" s="226"/>
      <c r="O27" s="226"/>
      <c r="P27" s="226"/>
      <c r="Q27" s="226"/>
      <c r="R27" s="226"/>
      <c r="S27" s="226"/>
      <c r="T27" s="226"/>
      <c r="U27" s="226"/>
      <c r="V27" s="226"/>
      <c r="W27" s="226"/>
      <c r="X27" s="226"/>
      <c r="Y27" s="226"/>
      <c r="Z27" s="226"/>
      <c r="AA27" s="226"/>
      <c r="AB27" s="226"/>
      <c r="AC27" s="226"/>
      <c r="AD27" s="226"/>
      <c r="AE27" s="226"/>
      <c r="AF27" s="226"/>
      <c r="AG27" s="226"/>
      <c r="AH27" s="226"/>
      <c r="AI27" s="226"/>
      <c r="AJ27" s="226"/>
      <c r="AK27" s="226"/>
      <c r="AL27" s="226"/>
      <c r="AM27" s="226"/>
      <c r="AN27" s="226">
        <v>24.103204134817503</v>
      </c>
      <c r="AO27" s="226">
        <v>92.12333890662444</v>
      </c>
      <c r="AP27" s="226">
        <v>35.390468528991704</v>
      </c>
      <c r="AQ27" s="226">
        <v>15.659977297477923</v>
      </c>
      <c r="AR27" s="226">
        <v>9.3482979867813896</v>
      </c>
      <c r="AS27" s="226">
        <v>5.2874715038392139</v>
      </c>
      <c r="AT27" s="226">
        <v>4.2732672855568836</v>
      </c>
      <c r="AU27" s="226">
        <v>5.1738624902806833</v>
      </c>
      <c r="AV27" s="226">
        <v>3.9053357049068751</v>
      </c>
      <c r="AW27" s="226">
        <v>6.0427589429602619</v>
      </c>
      <c r="AX27" s="226">
        <v>8.7512415635490299</v>
      </c>
      <c r="AY27" s="226">
        <v>5.4359691507148682</v>
      </c>
      <c r="AZ27" s="226">
        <v>5.8819431445579937</v>
      </c>
      <c r="BA27" s="226">
        <v>5.7730142609938326</v>
      </c>
      <c r="BB27" s="226">
        <v>-2.4281687418271076</v>
      </c>
      <c r="BC27" s="226">
        <v>1.4299152849041263</v>
      </c>
      <c r="BD27" s="226">
        <v>1.8169478284049205</v>
      </c>
      <c r="BE27" s="226">
        <v>0.17106983059042591</v>
      </c>
      <c r="BF27" s="226">
        <v>3.6212468238354916</v>
      </c>
      <c r="BG27" s="226">
        <v>2.1872844462170349</v>
      </c>
      <c r="BH27" s="226">
        <v>3.8911293359270758</v>
      </c>
      <c r="BI27" s="226">
        <v>2.5428740737777105</v>
      </c>
    </row>
    <row r="28" spans="1:61" ht="15">
      <c r="A28" s="226" t="s">
        <v>112</v>
      </c>
      <c r="B28" s="226" t="s">
        <v>113</v>
      </c>
      <c r="C28" s="226" t="s">
        <v>758</v>
      </c>
      <c r="D28" s="226" t="s">
        <v>759</v>
      </c>
      <c r="E28" s="226"/>
      <c r="F28" s="226"/>
      <c r="G28" s="226"/>
      <c r="H28" s="226"/>
      <c r="I28" s="226"/>
      <c r="J28" s="226"/>
      <c r="K28" s="226"/>
      <c r="L28" s="226"/>
      <c r="M28" s="226"/>
      <c r="N28" s="226"/>
      <c r="O28" s="226"/>
      <c r="P28" s="226"/>
      <c r="Q28" s="226"/>
      <c r="R28" s="226"/>
      <c r="S28" s="226"/>
      <c r="T28" s="226"/>
      <c r="U28" s="226"/>
      <c r="V28" s="226"/>
      <c r="W28" s="226"/>
      <c r="X28" s="226"/>
      <c r="Y28" s="226"/>
      <c r="Z28" s="226"/>
      <c r="AA28" s="226"/>
      <c r="AB28" s="226"/>
      <c r="AC28" s="226"/>
      <c r="AD28" s="226"/>
      <c r="AE28" s="226"/>
      <c r="AF28" s="226"/>
      <c r="AG28" s="226"/>
      <c r="AH28" s="226"/>
      <c r="AI28" s="226"/>
      <c r="AJ28" s="226">
        <v>-1.2484598780997658</v>
      </c>
      <c r="AK28" s="226">
        <v>-9.7946750196869345</v>
      </c>
      <c r="AL28" s="226">
        <v>-7.807559332408502</v>
      </c>
      <c r="AM28" s="226">
        <v>-11.596391903801745</v>
      </c>
      <c r="AN28" s="226">
        <v>-10.109947026872106</v>
      </c>
      <c r="AO28" s="226">
        <v>3.1440157466828822</v>
      </c>
      <c r="AP28" s="226">
        <v>11.873480280855063</v>
      </c>
      <c r="AQ28" s="226">
        <v>8.9167543949584882</v>
      </c>
      <c r="AR28" s="226">
        <v>3.8358237741803691</v>
      </c>
      <c r="AS28" s="226">
        <v>6.2996329922146828</v>
      </c>
      <c r="AT28" s="226">
        <v>5.2638921430671104</v>
      </c>
      <c r="AU28" s="226">
        <v>5.7160822471420687</v>
      </c>
      <c r="AV28" s="226">
        <v>7.794918029443437</v>
      </c>
      <c r="AW28" s="226">
        <v>12.212618142667608</v>
      </c>
      <c r="AX28" s="226">
        <v>10.149765638460195</v>
      </c>
      <c r="AY28" s="226">
        <v>10.675592019260094</v>
      </c>
      <c r="AZ28" s="226">
        <v>9.0994534123671116</v>
      </c>
      <c r="BA28" s="226">
        <v>10.581305554211113</v>
      </c>
      <c r="BB28" s="226">
        <v>0.42365589140148074</v>
      </c>
      <c r="BC28" s="226">
        <v>7.9774906041807583</v>
      </c>
      <c r="BD28" s="226">
        <v>5.7376931142424752</v>
      </c>
      <c r="BE28" s="226">
        <v>1.8246580360136306</v>
      </c>
      <c r="BF28" s="226">
        <v>1.0079550060604845</v>
      </c>
      <c r="BG28" s="226">
        <v>1.6316754430094846</v>
      </c>
      <c r="BH28" s="226">
        <v>-3.9826488638390174</v>
      </c>
      <c r="BI28" s="226">
        <v>-2.8282748497234422</v>
      </c>
    </row>
    <row r="29" spans="1:61" ht="15">
      <c r="A29" s="226" t="s">
        <v>114</v>
      </c>
      <c r="B29" s="226" t="s">
        <v>115</v>
      </c>
      <c r="C29" s="226" t="s">
        <v>758</v>
      </c>
      <c r="D29" s="226" t="s">
        <v>759</v>
      </c>
      <c r="E29" s="226"/>
      <c r="F29" s="226">
        <v>1.9693421527564112</v>
      </c>
      <c r="G29" s="226">
        <v>2.0049375608871571</v>
      </c>
      <c r="H29" s="226">
        <v>2.0434226632095402</v>
      </c>
      <c r="I29" s="226">
        <v>2.0404580557357122</v>
      </c>
      <c r="J29" s="226">
        <v>1.9146988413206714</v>
      </c>
      <c r="K29" s="226">
        <v>1.6779364092489999</v>
      </c>
      <c r="L29" s="226">
        <v>1.7990210343497495</v>
      </c>
      <c r="M29" s="226">
        <v>4.2505869432171153</v>
      </c>
      <c r="N29" s="226">
        <v>2.2861703710132844</v>
      </c>
      <c r="O29" s="226">
        <v>2.3020601910563698</v>
      </c>
      <c r="P29" s="226">
        <v>1.784334299583108</v>
      </c>
      <c r="Q29" s="226">
        <v>8.1751694139729096</v>
      </c>
      <c r="R29" s="226">
        <v>3.6049107939978455</v>
      </c>
      <c r="S29" s="226">
        <v>11.81905551724833</v>
      </c>
      <c r="T29" s="226">
        <v>2.0746135304370483</v>
      </c>
      <c r="U29" s="226">
        <v>-1.4298033320772561</v>
      </c>
      <c r="V29" s="226">
        <v>5.0646053925049728</v>
      </c>
      <c r="W29" s="226">
        <v>6.3862372150256448</v>
      </c>
      <c r="X29" s="226">
        <v>5.7365478547876734</v>
      </c>
      <c r="Y29" s="226">
        <v>12.8896315550586</v>
      </c>
      <c r="Z29" s="226">
        <v>-1.0507015761330223</v>
      </c>
      <c r="AA29" s="226">
        <v>-2.8725031780475092</v>
      </c>
      <c r="AB29" s="226">
        <v>-4.8212808407240004</v>
      </c>
      <c r="AC29" s="226">
        <v>-0.91931295485446185</v>
      </c>
      <c r="AD29" s="226">
        <v>-1.7361883725040315</v>
      </c>
      <c r="AE29" s="226">
        <v>1.7084079776336978</v>
      </c>
      <c r="AF29" s="226">
        <v>8.1840140793646015</v>
      </c>
      <c r="AG29" s="226">
        <v>6.3649139496683205</v>
      </c>
      <c r="AH29" s="226">
        <v>10.353395859939923</v>
      </c>
      <c r="AI29" s="226">
        <v>8.2201961237544481</v>
      </c>
      <c r="AJ29" s="226">
        <v>8.4307802907958092</v>
      </c>
      <c r="AK29" s="226">
        <v>10.195949221121211</v>
      </c>
      <c r="AL29" s="226">
        <v>4.5023835956743596</v>
      </c>
      <c r="AM29" s="226">
        <v>-1.8573975330017305</v>
      </c>
      <c r="AN29" s="226">
        <v>-1.9280126046934356</v>
      </c>
      <c r="AO29" s="226">
        <v>-1.7578355601133353</v>
      </c>
      <c r="AP29" s="226">
        <v>-0.16010560346477121</v>
      </c>
      <c r="AQ29" s="226">
        <v>-0.16840758012047274</v>
      </c>
      <c r="AR29" s="226">
        <v>4.8019004631749453</v>
      </c>
      <c r="AS29" s="226">
        <v>9.250159335781504</v>
      </c>
      <c r="AT29" s="226">
        <v>1.8571702326886168</v>
      </c>
      <c r="AU29" s="226">
        <v>2.2232548492115285</v>
      </c>
      <c r="AV29" s="226">
        <v>6.5138564466678446</v>
      </c>
      <c r="AW29" s="226">
        <v>2.0126859891533115</v>
      </c>
      <c r="AX29" s="226">
        <v>-2.4137828000590389E-2</v>
      </c>
      <c r="AY29" s="226">
        <v>1.8955790883814672</v>
      </c>
      <c r="AZ29" s="226">
        <v>-1.4910003678875086</v>
      </c>
      <c r="BA29" s="226">
        <v>0.61275946213248744</v>
      </c>
      <c r="BB29" s="226">
        <v>-1.7776895546799238</v>
      </c>
      <c r="BC29" s="226">
        <v>0.85737550552195785</v>
      </c>
      <c r="BD29" s="226">
        <v>-0.24834318537595834</v>
      </c>
      <c r="BE29" s="226">
        <v>1.5092818296794235</v>
      </c>
      <c r="BF29" s="226">
        <v>-0.88775449326588785</v>
      </c>
      <c r="BG29" s="226">
        <v>1.8576215979522175</v>
      </c>
      <c r="BH29" s="226">
        <v>0.13719044689406701</v>
      </c>
      <c r="BI29" s="226">
        <v>-2.8516052304142931</v>
      </c>
    </row>
    <row r="30" spans="1:61" ht="15">
      <c r="A30" s="226" t="s">
        <v>116</v>
      </c>
      <c r="B30" s="226" t="s">
        <v>117</v>
      </c>
      <c r="C30" s="226" t="s">
        <v>758</v>
      </c>
      <c r="D30" s="226" t="s">
        <v>759</v>
      </c>
      <c r="E30" s="226"/>
      <c r="F30" s="226">
        <v>2.1492747252721074</v>
      </c>
      <c r="G30" s="226">
        <v>2.0039699570851326</v>
      </c>
      <c r="H30" s="226">
        <v>-1.2607547169826177</v>
      </c>
      <c r="I30" s="226">
        <v>8.3833742331260908</v>
      </c>
      <c r="J30" s="226">
        <v>2.2507784431183637</v>
      </c>
      <c r="K30" s="226">
        <v>12.345454545451304</v>
      </c>
      <c r="L30" s="226">
        <v>11.09667359667101</v>
      </c>
      <c r="M30" s="226">
        <v>0.17874875869065932</v>
      </c>
      <c r="N30" s="226">
        <v>1.5209367443034267</v>
      </c>
      <c r="O30" s="226">
        <v>4.379341588647506</v>
      </c>
      <c r="P30" s="226">
        <v>4.1952838827822774</v>
      </c>
      <c r="Q30" s="226">
        <v>2.5640739791096223</v>
      </c>
      <c r="R30" s="226">
        <v>2.2382050235485735</v>
      </c>
      <c r="S30" s="226">
        <v>1.6328273868219725</v>
      </c>
      <c r="T30" s="226">
        <v>4.5512715340417174</v>
      </c>
      <c r="U30" s="226">
        <v>8.5290040744325495</v>
      </c>
      <c r="V30" s="226">
        <v>5.5008162873340041</v>
      </c>
      <c r="W30" s="226">
        <v>1.0742293375746357</v>
      </c>
      <c r="X30" s="226">
        <v>1.7682391248410596</v>
      </c>
      <c r="Y30" s="226">
        <v>6.2261418981172341</v>
      </c>
      <c r="Z30" s="226">
        <v>1.6742355434442544</v>
      </c>
      <c r="AA30" s="226">
        <v>-5.9669596391587021</v>
      </c>
      <c r="AB30" s="226">
        <v>1.1316481379783312</v>
      </c>
      <c r="AC30" s="226">
        <v>-0.39656298890304242</v>
      </c>
      <c r="AD30" s="226">
        <v>-2.8215859225094562</v>
      </c>
      <c r="AE30" s="226">
        <v>5.7669652504283277</v>
      </c>
      <c r="AF30" s="226">
        <v>2.9124531106841545</v>
      </c>
      <c r="AG30" s="226">
        <v>3.1680901197479301</v>
      </c>
      <c r="AH30" s="226">
        <v>-0.39943287364854996</v>
      </c>
      <c r="AI30" s="226">
        <v>-0.79846153960487243</v>
      </c>
      <c r="AJ30" s="226">
        <v>-3.0358826487490518</v>
      </c>
      <c r="AK30" s="226">
        <v>0.66685302987634998</v>
      </c>
      <c r="AL30" s="226">
        <v>2.4577662428182805</v>
      </c>
      <c r="AM30" s="226">
        <v>-9.5697727045873648E-2</v>
      </c>
      <c r="AN30" s="226">
        <v>3.654762675806424</v>
      </c>
      <c r="AO30" s="226">
        <v>1.9469480918957913</v>
      </c>
      <c r="AP30" s="226">
        <v>3.9637238210178793</v>
      </c>
      <c r="AQ30" s="226">
        <v>3.1396271926227115</v>
      </c>
      <c r="AR30" s="226">
        <v>2.8057234327814768</v>
      </c>
      <c r="AS30" s="226">
        <v>8.3483233792311466</v>
      </c>
      <c r="AT30" s="226">
        <v>6.0713696038933165</v>
      </c>
      <c r="AU30" s="226">
        <v>-2.1167314593621285</v>
      </c>
      <c r="AV30" s="226">
        <v>2.7362708048065372</v>
      </c>
      <c r="AW30" s="226">
        <v>1.6550705933841385</v>
      </c>
      <c r="AX30" s="226">
        <v>1.0180809255458314</v>
      </c>
      <c r="AY30" s="226">
        <v>4.9402720696655393</v>
      </c>
      <c r="AZ30" s="226">
        <v>2.2673740575361165</v>
      </c>
      <c r="BA30" s="226">
        <v>0.92905152217801401</v>
      </c>
      <c r="BB30" s="226">
        <v>-5.8080031549401951</v>
      </c>
      <c r="BC30" s="226">
        <v>-1.3243848032523431</v>
      </c>
      <c r="BD30" s="226">
        <v>-2.5011033078841507</v>
      </c>
      <c r="BE30" s="226">
        <v>-5.1782038272648521</v>
      </c>
      <c r="BF30" s="226">
        <v>-2.8156149108363451</v>
      </c>
      <c r="BG30" s="226"/>
      <c r="BH30" s="226"/>
      <c r="BI30" s="226"/>
    </row>
    <row r="31" spans="1:61" ht="15">
      <c r="A31" s="226" t="s">
        <v>118</v>
      </c>
      <c r="B31" s="226" t="s">
        <v>119</v>
      </c>
      <c r="C31" s="226" t="s">
        <v>758</v>
      </c>
      <c r="D31" s="226" t="s">
        <v>759</v>
      </c>
      <c r="E31" s="226"/>
      <c r="F31" s="226">
        <v>0.14500413465430029</v>
      </c>
      <c r="G31" s="226">
        <v>3.5544846302069999</v>
      </c>
      <c r="H31" s="226">
        <v>4.3730508866782714</v>
      </c>
      <c r="I31" s="226">
        <v>2.7605112050787568</v>
      </c>
      <c r="J31" s="226">
        <v>3.5560794497222332</v>
      </c>
      <c r="K31" s="226">
        <v>4.3923634242824789</v>
      </c>
      <c r="L31" s="226">
        <v>4.7778941598449336</v>
      </c>
      <c r="M31" s="226">
        <v>-13.934944659119566</v>
      </c>
      <c r="N31" s="226">
        <v>1.0047968038059452</v>
      </c>
      <c r="O31" s="226">
        <v>-2.5306925097782482</v>
      </c>
      <c r="P31" s="226">
        <v>2.8980992597724935</v>
      </c>
      <c r="Q31" s="226">
        <v>5.7270043977173231</v>
      </c>
      <c r="R31" s="226">
        <v>3.5261903939291699</v>
      </c>
      <c r="S31" s="226">
        <v>0.76285515251379366</v>
      </c>
      <c r="T31" s="226">
        <v>5.0168990658066264</v>
      </c>
      <c r="U31" s="226">
        <v>2.355145904157709</v>
      </c>
      <c r="V31" s="226">
        <v>2.6878609770378858</v>
      </c>
      <c r="W31" s="226">
        <v>-0.1722065157906485</v>
      </c>
      <c r="X31" s="226">
        <v>-2.0417654609450437</v>
      </c>
      <c r="Y31" s="226">
        <v>-3.4971526444836201</v>
      </c>
      <c r="Z31" s="226">
        <v>-1.8666960964427375</v>
      </c>
      <c r="AA31" s="226">
        <v>-5.9732140150471196</v>
      </c>
      <c r="AB31" s="226">
        <v>-6.0511003938623702</v>
      </c>
      <c r="AC31" s="226">
        <v>-2.2594042570906794</v>
      </c>
      <c r="AD31" s="226">
        <v>-3.6717159109553847</v>
      </c>
      <c r="AE31" s="226">
        <v>-4.5160225998626515</v>
      </c>
      <c r="AF31" s="226">
        <v>0.45313072107649083</v>
      </c>
      <c r="AG31" s="226">
        <v>0.91064261345785269</v>
      </c>
      <c r="AH31" s="226">
        <v>1.779195044668171</v>
      </c>
      <c r="AI31" s="226">
        <v>2.6030017542784947</v>
      </c>
      <c r="AJ31" s="226">
        <v>3.2149865113383385</v>
      </c>
      <c r="AK31" s="226">
        <v>-0.33728445416357999</v>
      </c>
      <c r="AL31" s="226">
        <v>2.2320525994972797</v>
      </c>
      <c r="AM31" s="226">
        <v>2.6210597595546261</v>
      </c>
      <c r="AN31" s="226">
        <v>2.6328717488726312</v>
      </c>
      <c r="AO31" s="226">
        <v>2.3230640849394035</v>
      </c>
      <c r="AP31" s="226">
        <v>2.908530723051399</v>
      </c>
      <c r="AQ31" s="226">
        <v>2.9958461348912522</v>
      </c>
      <c r="AR31" s="226">
        <v>-1.4933324268781121</v>
      </c>
      <c r="AS31" s="226">
        <v>0.5804528610896682</v>
      </c>
      <c r="AT31" s="226">
        <v>-0.19352217539524474</v>
      </c>
      <c r="AU31" s="226">
        <v>0.62649745223677655</v>
      </c>
      <c r="AV31" s="226">
        <v>0.88016905231114606</v>
      </c>
      <c r="AW31" s="226">
        <v>2.3457843981744162</v>
      </c>
      <c r="AX31" s="226">
        <v>2.6172489507788868</v>
      </c>
      <c r="AY31" s="226">
        <v>3.0142368562415101</v>
      </c>
      <c r="AZ31" s="226">
        <v>2.8132117743384839</v>
      </c>
      <c r="BA31" s="226">
        <v>4.3969977254864716</v>
      </c>
      <c r="BB31" s="226">
        <v>1.6741312841208895</v>
      </c>
      <c r="BC31" s="226">
        <v>2.4522738580743777</v>
      </c>
      <c r="BD31" s="226">
        <v>3.5328576302515557</v>
      </c>
      <c r="BE31" s="226">
        <v>3.4727929565808466</v>
      </c>
      <c r="BF31" s="226">
        <v>5.140099428020207</v>
      </c>
      <c r="BG31" s="226">
        <v>3.8440878433237344</v>
      </c>
      <c r="BH31" s="226">
        <v>3.2679491733279349</v>
      </c>
      <c r="BI31" s="226">
        <v>2.7013130516137807</v>
      </c>
    </row>
    <row r="32" spans="1:61" ht="15">
      <c r="A32" s="226" t="s">
        <v>120</v>
      </c>
      <c r="B32" s="226" t="s">
        <v>121</v>
      </c>
      <c r="C32" s="226" t="s">
        <v>758</v>
      </c>
      <c r="D32" s="226" t="s">
        <v>759</v>
      </c>
      <c r="E32" s="226"/>
      <c r="F32" s="226">
        <v>7.0956964188785889</v>
      </c>
      <c r="G32" s="226">
        <v>2.1636108971511305</v>
      </c>
      <c r="H32" s="226">
        <v>-2.0430230533044664</v>
      </c>
      <c r="I32" s="226">
        <v>0.534549621181867</v>
      </c>
      <c r="J32" s="226">
        <v>0.178577915193884</v>
      </c>
      <c r="K32" s="226">
        <v>1.3114148202359104</v>
      </c>
      <c r="L32" s="226">
        <v>2.1153733082978903</v>
      </c>
      <c r="M32" s="226">
        <v>8.5163889608376877</v>
      </c>
      <c r="N32" s="226">
        <v>6.9279238172080397</v>
      </c>
      <c r="O32" s="226">
        <v>6.0409417079737295</v>
      </c>
      <c r="P32" s="226">
        <v>8.559464839016087</v>
      </c>
      <c r="Q32" s="226">
        <v>9.3510135419215885</v>
      </c>
      <c r="R32" s="226">
        <v>11.266916332649842</v>
      </c>
      <c r="S32" s="226">
        <v>6.4630681929932479</v>
      </c>
      <c r="T32" s="226">
        <v>2.7231232137293233</v>
      </c>
      <c r="U32" s="226">
        <v>7.1994030376337719</v>
      </c>
      <c r="V32" s="226">
        <v>2.1458544103635262</v>
      </c>
      <c r="W32" s="226">
        <v>0.81136750713648098</v>
      </c>
      <c r="X32" s="226">
        <v>4.2717975861227302</v>
      </c>
      <c r="Y32" s="226">
        <v>6.5739767359261236</v>
      </c>
      <c r="Z32" s="226">
        <v>-6.6065210808731081</v>
      </c>
      <c r="AA32" s="226">
        <v>-1.7304598417584316</v>
      </c>
      <c r="AB32" s="226">
        <v>-5.5924462320202935</v>
      </c>
      <c r="AC32" s="226">
        <v>2.9557998509496741</v>
      </c>
      <c r="AD32" s="226">
        <v>5.6579983585966147</v>
      </c>
      <c r="AE32" s="226">
        <v>5.7870539582609979</v>
      </c>
      <c r="AF32" s="226">
        <v>1.5653634300559958</v>
      </c>
      <c r="AG32" s="226">
        <v>-1.9951892810182557</v>
      </c>
      <c r="AH32" s="226">
        <v>1.3852374961955007</v>
      </c>
      <c r="AI32" s="226">
        <v>-4.8282342372071554</v>
      </c>
      <c r="AJ32" s="226">
        <v>-0.24103800162755817</v>
      </c>
      <c r="AK32" s="226">
        <v>-2.1332870417935084</v>
      </c>
      <c r="AL32" s="226">
        <v>2.9543699667682404</v>
      </c>
      <c r="AM32" s="226">
        <v>3.6378815241722435</v>
      </c>
      <c r="AN32" s="226">
        <v>2.7494457131992789</v>
      </c>
      <c r="AO32" s="226">
        <v>0.58579952945012792</v>
      </c>
      <c r="AP32" s="226">
        <v>1.7708633865867398</v>
      </c>
      <c r="AQ32" s="226">
        <v>-1.2097131353196602</v>
      </c>
      <c r="AR32" s="226">
        <v>-1.0363494044931088</v>
      </c>
      <c r="AS32" s="226">
        <v>2.6108477412488611</v>
      </c>
      <c r="AT32" s="226">
        <v>-1.5087640314476403E-2</v>
      </c>
      <c r="AU32" s="226">
        <v>1.6802107601605769</v>
      </c>
      <c r="AV32" s="226">
        <v>-0.1510242058568565</v>
      </c>
      <c r="AW32" s="226">
        <v>4.4681744132233092</v>
      </c>
      <c r="AX32" s="226">
        <v>1.9991038796952125</v>
      </c>
      <c r="AY32" s="226">
        <v>2.8095683423980518</v>
      </c>
      <c r="AZ32" s="226">
        <v>4.9514498188541438</v>
      </c>
      <c r="BA32" s="226">
        <v>4.0310901948218003</v>
      </c>
      <c r="BB32" s="226">
        <v>-1.1082195921208182</v>
      </c>
      <c r="BC32" s="226">
        <v>6.4899265405222906</v>
      </c>
      <c r="BD32" s="226">
        <v>2.9851531441172909</v>
      </c>
      <c r="BE32" s="226">
        <v>0.96867043048784751</v>
      </c>
      <c r="BF32" s="226">
        <v>2.064604883827073</v>
      </c>
      <c r="BG32" s="226">
        <v>-0.38412751507139831</v>
      </c>
      <c r="BH32" s="226">
        <v>-4.5864183750042571</v>
      </c>
      <c r="BI32" s="226">
        <v>-4.3796928233067405</v>
      </c>
    </row>
    <row r="33" spans="1:61" ht="15">
      <c r="A33" s="226" t="s">
        <v>122</v>
      </c>
      <c r="B33" s="226" t="s">
        <v>123</v>
      </c>
      <c r="C33" s="226" t="s">
        <v>758</v>
      </c>
      <c r="D33" s="226" t="s">
        <v>759</v>
      </c>
      <c r="E33" s="226"/>
      <c r="F33" s="226"/>
      <c r="G33" s="226"/>
      <c r="H33" s="226"/>
      <c r="I33" s="226"/>
      <c r="J33" s="226"/>
      <c r="K33" s="226"/>
      <c r="L33" s="226"/>
      <c r="M33" s="226"/>
      <c r="N33" s="226"/>
      <c r="O33" s="226"/>
      <c r="P33" s="226"/>
      <c r="Q33" s="226"/>
      <c r="R33" s="226"/>
      <c r="S33" s="226"/>
      <c r="T33" s="226"/>
      <c r="U33" s="226"/>
      <c r="V33" s="226"/>
      <c r="W33" s="226"/>
      <c r="X33" s="226"/>
      <c r="Y33" s="226"/>
      <c r="Z33" s="226">
        <v>-2.2434304994603735</v>
      </c>
      <c r="AA33" s="226">
        <v>-5.1851121399900819</v>
      </c>
      <c r="AB33" s="226">
        <v>0.23267643760978274</v>
      </c>
      <c r="AC33" s="226">
        <v>3.3259763197848997</v>
      </c>
      <c r="AD33" s="226">
        <v>0.81123450006555231</v>
      </c>
      <c r="AE33" s="226">
        <v>4.7675913948679067</v>
      </c>
      <c r="AF33" s="226">
        <v>2.2515062974499926</v>
      </c>
      <c r="AG33" s="226">
        <v>3.1332873302381614</v>
      </c>
      <c r="AH33" s="226">
        <v>3.2282557084010222</v>
      </c>
      <c r="AI33" s="226">
        <v>-3.6401873725249771</v>
      </c>
      <c r="AJ33" s="226">
        <v>-4.2314066596914586</v>
      </c>
      <c r="AK33" s="226">
        <v>-6.0269576953378134</v>
      </c>
      <c r="AL33" s="226">
        <v>0.45325864507977087</v>
      </c>
      <c r="AM33" s="226">
        <v>1.642247724214684</v>
      </c>
      <c r="AN33" s="226">
        <v>1.6597714040899234</v>
      </c>
      <c r="AO33" s="226">
        <v>3.5819848007319735</v>
      </c>
      <c r="AP33" s="226">
        <v>4.3466053637184245</v>
      </c>
      <c r="AQ33" s="226">
        <v>3.35135870455494</v>
      </c>
      <c r="AR33" s="226">
        <v>-3.6751066846150593E-2</v>
      </c>
      <c r="AS33" s="226">
        <v>4.0950081734404193</v>
      </c>
      <c r="AT33" s="226">
        <v>-2.6695947677377347</v>
      </c>
      <c r="AU33" s="226">
        <v>0.49670737530497888</v>
      </c>
      <c r="AV33" s="226">
        <v>1.8785403744240341</v>
      </c>
      <c r="AW33" s="226">
        <v>1.0974469074088944</v>
      </c>
      <c r="AX33" s="226">
        <v>3.6166652526052019</v>
      </c>
      <c r="AY33" s="226">
        <v>5.2728701125043926</v>
      </c>
      <c r="AZ33" s="226">
        <v>1.3548688274059657</v>
      </c>
      <c r="BA33" s="226">
        <v>-2.7183408834730471E-2</v>
      </c>
      <c r="BB33" s="226">
        <v>-4.4376510614930567</v>
      </c>
      <c r="BC33" s="226">
        <v>-0.12923372515788856</v>
      </c>
      <c r="BD33" s="226">
        <v>0.38563217411216044</v>
      </c>
      <c r="BE33" s="226">
        <v>-5.2093697069452105E-2</v>
      </c>
      <c r="BF33" s="226">
        <v>-0.39895738390174529</v>
      </c>
      <c r="BG33" s="226">
        <v>-0.24616122764003023</v>
      </c>
      <c r="BH33" s="226">
        <v>0.60625849698622858</v>
      </c>
      <c r="BI33" s="226">
        <v>1.2861450924690274</v>
      </c>
    </row>
    <row r="34" spans="1:61" ht="15">
      <c r="A34" s="226" t="s">
        <v>124</v>
      </c>
      <c r="B34" s="226" t="s">
        <v>125</v>
      </c>
      <c r="C34" s="226" t="s">
        <v>758</v>
      </c>
      <c r="D34" s="226" t="s">
        <v>759</v>
      </c>
      <c r="E34" s="226"/>
      <c r="F34" s="226"/>
      <c r="G34" s="226"/>
      <c r="H34" s="226"/>
      <c r="I34" s="226"/>
      <c r="J34" s="226"/>
      <c r="K34" s="226"/>
      <c r="L34" s="226"/>
      <c r="M34" s="226"/>
      <c r="N34" s="226"/>
      <c r="O34" s="226"/>
      <c r="P34" s="226"/>
      <c r="Q34" s="226"/>
      <c r="R34" s="226"/>
      <c r="S34" s="226"/>
      <c r="T34" s="226">
        <v>-3.7178249589506294</v>
      </c>
      <c r="U34" s="226">
        <v>15.474859479285868</v>
      </c>
      <c r="V34" s="226">
        <v>6.7604861477025082</v>
      </c>
      <c r="W34" s="226">
        <v>2.9562053299009534</v>
      </c>
      <c r="X34" s="226">
        <v>18.38309540032779</v>
      </c>
      <c r="Y34" s="226">
        <v>-10.014350654915162</v>
      </c>
      <c r="Z34" s="226">
        <v>-22.285387286658832</v>
      </c>
      <c r="AA34" s="226">
        <v>0.90898520990016607</v>
      </c>
      <c r="AB34" s="226">
        <v>-2.3448816956558574</v>
      </c>
      <c r="AC34" s="226">
        <v>-2.2079971311742241</v>
      </c>
      <c r="AD34" s="226">
        <v>-4.2484219086485524</v>
      </c>
      <c r="AE34" s="226">
        <v>-5.4363974427322432</v>
      </c>
      <c r="AF34" s="226">
        <v>-0.8456593610298313</v>
      </c>
      <c r="AG34" s="226">
        <v>-1.7297098861297826</v>
      </c>
      <c r="AH34" s="226">
        <v>-3.8494538892696539</v>
      </c>
      <c r="AI34" s="226">
        <v>-1.7508568249217831</v>
      </c>
      <c r="AJ34" s="226">
        <v>0.24494481352994057</v>
      </c>
      <c r="AK34" s="226">
        <v>1.8184439360804561</v>
      </c>
      <c r="AL34" s="226">
        <v>-2.4679887619971907</v>
      </c>
      <c r="AM34" s="226">
        <v>0.37585307500123122</v>
      </c>
      <c r="AN34" s="226">
        <v>1.7833513101511471</v>
      </c>
      <c r="AO34" s="226">
        <v>0.34366049094198559</v>
      </c>
      <c r="AP34" s="226">
        <v>-3.7885273808717272</v>
      </c>
      <c r="AQ34" s="226">
        <v>-2.7964112275430608</v>
      </c>
      <c r="AR34" s="226">
        <v>0.82017998478802667</v>
      </c>
      <c r="AS34" s="226">
        <v>0.70379997829978436</v>
      </c>
      <c r="AT34" s="226">
        <v>0.66690817025573779</v>
      </c>
      <c r="AU34" s="226">
        <v>1.8507554888177964</v>
      </c>
      <c r="AV34" s="226">
        <v>1.0048029912587424</v>
      </c>
      <c r="AW34" s="226">
        <v>-1.2104357078714685</v>
      </c>
      <c r="AX34" s="226">
        <v>-1.1616402926261458</v>
      </c>
      <c r="AY34" s="226">
        <v>2.961951443631321</v>
      </c>
      <c r="AZ34" s="226">
        <v>-1.0781672398583027</v>
      </c>
      <c r="BA34" s="226">
        <v>-3.0742861949357376</v>
      </c>
      <c r="BB34" s="226">
        <v>-2.9215357897891749</v>
      </c>
      <c r="BC34" s="226">
        <v>1.3081039114701412</v>
      </c>
      <c r="BD34" s="226">
        <v>2.3363770265151516</v>
      </c>
      <c r="BE34" s="226">
        <v>-0.53490827896148119</v>
      </c>
      <c r="BF34" s="226">
        <v>-3.565734769578512</v>
      </c>
      <c r="BG34" s="226">
        <v>-3.7700140203326526</v>
      </c>
      <c r="BH34" s="226">
        <v>-1.9570722028435341</v>
      </c>
      <c r="BI34" s="226">
        <v>-3.7685988123688929</v>
      </c>
    </row>
    <row r="35" spans="1:61" ht="15">
      <c r="A35" s="226" t="s">
        <v>126</v>
      </c>
      <c r="B35" s="226" t="s">
        <v>127</v>
      </c>
      <c r="C35" s="226" t="s">
        <v>758</v>
      </c>
      <c r="D35" s="226" t="s">
        <v>759</v>
      </c>
      <c r="E35" s="226"/>
      <c r="F35" s="226"/>
      <c r="G35" s="226"/>
      <c r="H35" s="226"/>
      <c r="I35" s="226"/>
      <c r="J35" s="226"/>
      <c r="K35" s="226"/>
      <c r="L35" s="226"/>
      <c r="M35" s="226"/>
      <c r="N35" s="226"/>
      <c r="O35" s="226"/>
      <c r="P35" s="226"/>
      <c r="Q35" s="226"/>
      <c r="R35" s="226"/>
      <c r="S35" s="226"/>
      <c r="T35" s="226"/>
      <c r="U35" s="226"/>
      <c r="V35" s="226"/>
      <c r="W35" s="226"/>
      <c r="X35" s="226"/>
      <c r="Y35" s="226"/>
      <c r="Z35" s="226">
        <v>10.870767650627272</v>
      </c>
      <c r="AA35" s="226">
        <v>0.85408355710106321</v>
      </c>
      <c r="AB35" s="226">
        <v>8.5907182921671534</v>
      </c>
      <c r="AC35" s="226">
        <v>1.7480047276559105</v>
      </c>
      <c r="AD35" s="226">
        <v>1.2097456846968981</v>
      </c>
      <c r="AE35" s="226">
        <v>8.081273769220104</v>
      </c>
      <c r="AF35" s="226">
        <v>24.199686971417961</v>
      </c>
      <c r="AG35" s="226">
        <v>1.5702043117125726</v>
      </c>
      <c r="AH35" s="226">
        <v>4.8020054044270353</v>
      </c>
      <c r="AI35" s="226">
        <v>9.4271248323479142</v>
      </c>
      <c r="AJ35" s="226">
        <v>-0.4086175375127965</v>
      </c>
      <c r="AK35" s="226">
        <v>5.7342276507560683</v>
      </c>
      <c r="AL35" s="226">
        <v>3.6255818521155163</v>
      </c>
      <c r="AM35" s="226">
        <v>6.2954440641129565</v>
      </c>
      <c r="AN35" s="226">
        <v>7.4122611738541195</v>
      </c>
      <c r="AO35" s="226">
        <v>4.6696775696635058</v>
      </c>
      <c r="AP35" s="226">
        <v>3.486191336422138</v>
      </c>
      <c r="AQ35" s="226">
        <v>3.2960453374562491</v>
      </c>
      <c r="AR35" s="226">
        <v>5.0036505731341947</v>
      </c>
      <c r="AS35" s="226">
        <v>3.9729605272907094</v>
      </c>
      <c r="AT35" s="226">
        <v>5.2336756995558176</v>
      </c>
      <c r="AU35" s="226">
        <v>7.6603602985989596</v>
      </c>
      <c r="AV35" s="226">
        <v>4.7224638034181794</v>
      </c>
      <c r="AW35" s="226">
        <v>3.1099130458236175</v>
      </c>
      <c r="AX35" s="226">
        <v>4.4541167030941011</v>
      </c>
      <c r="AY35" s="226">
        <v>4.3715239415761857</v>
      </c>
      <c r="AZ35" s="226">
        <v>15.397217080244147</v>
      </c>
      <c r="BA35" s="226">
        <v>2.677022729307879</v>
      </c>
      <c r="BB35" s="226">
        <v>4.6406940923469762</v>
      </c>
      <c r="BC35" s="226">
        <v>9.7065761063178684</v>
      </c>
      <c r="BD35" s="226">
        <v>6.0159248034843813</v>
      </c>
      <c r="BE35" s="226">
        <v>3.3334154552292716</v>
      </c>
      <c r="BF35" s="226">
        <v>0.54098078526045867</v>
      </c>
      <c r="BG35" s="226">
        <v>4.1810258129834068</v>
      </c>
      <c r="BH35" s="226">
        <v>5.0120420095080931</v>
      </c>
      <c r="BI35" s="226">
        <v>4.7851882064110924</v>
      </c>
    </row>
    <row r="36" spans="1:61" ht="15">
      <c r="A36" s="226" t="s">
        <v>128</v>
      </c>
      <c r="B36" s="226" t="s">
        <v>129</v>
      </c>
      <c r="C36" s="226" t="s">
        <v>758</v>
      </c>
      <c r="D36" s="226" t="s">
        <v>759</v>
      </c>
      <c r="E36" s="226"/>
      <c r="F36" s="226">
        <v>3.8300344182737263</v>
      </c>
      <c r="G36" s="226">
        <v>4.0348569753436436</v>
      </c>
      <c r="H36" s="226">
        <v>3.2019790837050977</v>
      </c>
      <c r="I36" s="226">
        <v>3.9911601536849872</v>
      </c>
      <c r="J36" s="226">
        <v>2.9096925379193976</v>
      </c>
      <c r="K36" s="226">
        <v>3.329387374386755</v>
      </c>
      <c r="L36" s="226">
        <v>2.8227122630521677</v>
      </c>
      <c r="M36" s="226">
        <v>7.232480231719336</v>
      </c>
      <c r="N36" s="226">
        <v>11.569249004444202</v>
      </c>
      <c r="O36" s="226">
        <v>13.423285485203195</v>
      </c>
      <c r="P36" s="226">
        <v>21.786856430388738</v>
      </c>
      <c r="Q36" s="226">
        <v>22.246015441548735</v>
      </c>
      <c r="R36" s="226">
        <v>17.250284648202992</v>
      </c>
      <c r="S36" s="226">
        <v>5.0281828143498615</v>
      </c>
      <c r="T36" s="226">
        <v>4.5402471341467958</v>
      </c>
      <c r="U36" s="226">
        <v>6.5180357786366159</v>
      </c>
      <c r="V36" s="226">
        <v>7.733252145130038</v>
      </c>
      <c r="W36" s="226">
        <v>9.9375242042487315</v>
      </c>
      <c r="X36" s="226">
        <v>7.8936084202279488</v>
      </c>
      <c r="Y36" s="226">
        <v>7.8490735298032916</v>
      </c>
      <c r="Z36" s="226">
        <v>5.1535728339003271</v>
      </c>
      <c r="AA36" s="226">
        <v>8.2568478565094665</v>
      </c>
      <c r="AB36" s="226">
        <v>9.3211114923090292</v>
      </c>
      <c r="AC36" s="226">
        <v>4.9859791891383907</v>
      </c>
      <c r="AD36" s="226">
        <v>3.7179511890031307</v>
      </c>
      <c r="AE36" s="226">
        <v>4.8491117164943631</v>
      </c>
      <c r="AF36" s="226">
        <v>8.563116643042747</v>
      </c>
      <c r="AG36" s="226">
        <v>16.008742197291454</v>
      </c>
      <c r="AH36" s="226">
        <v>9.8687166356732376</v>
      </c>
      <c r="AI36" s="226">
        <v>3.8059287030254723</v>
      </c>
      <c r="AJ36" s="226">
        <v>4.5142972027670822</v>
      </c>
      <c r="AK36" s="226">
        <v>0.15283616527499078</v>
      </c>
      <c r="AL36" s="226">
        <v>-0.73357404602506904</v>
      </c>
      <c r="AM36" s="226">
        <v>1.0633546178279829</v>
      </c>
      <c r="AN36" s="226">
        <v>4.5425968327229072</v>
      </c>
      <c r="AO36" s="226">
        <v>3.522875905048835</v>
      </c>
      <c r="AP36" s="226">
        <v>5.8117750483417154</v>
      </c>
      <c r="AQ36" s="226">
        <v>-1.2078393288307154</v>
      </c>
      <c r="AR36" s="226">
        <v>7.7164892344478346</v>
      </c>
      <c r="AS36" s="226">
        <v>0.30723622113177385</v>
      </c>
      <c r="AT36" s="226">
        <v>-1.2686641745639804</v>
      </c>
      <c r="AU36" s="226">
        <v>4.5786782871343235</v>
      </c>
      <c r="AV36" s="226">
        <v>3.2118550408512476</v>
      </c>
      <c r="AW36" s="226">
        <v>1.3027281499015828</v>
      </c>
      <c r="AX36" s="226">
        <v>3.0624255599695687</v>
      </c>
      <c r="AY36" s="226">
        <v>6.7313719663155496</v>
      </c>
      <c r="AZ36" s="226">
        <v>6.5700484790332183</v>
      </c>
      <c r="BA36" s="226">
        <v>4.5020927834749074</v>
      </c>
      <c r="BB36" s="226">
        <v>-9.2162975445070714</v>
      </c>
      <c r="BC36" s="226">
        <v>6.6786477869815997</v>
      </c>
      <c r="BD36" s="226">
        <v>4.1627673596607622</v>
      </c>
      <c r="BE36" s="226">
        <v>2.5575413971590422</v>
      </c>
      <c r="BF36" s="226">
        <v>9.2932681852274044</v>
      </c>
      <c r="BG36" s="226">
        <v>2.225017783382313</v>
      </c>
      <c r="BH36" s="226">
        <v>-3.5075348639421975</v>
      </c>
      <c r="BI36" s="226">
        <v>1.0222691155688608</v>
      </c>
    </row>
    <row r="37" spans="1:61" ht="15">
      <c r="A37" s="226" t="s">
        <v>130</v>
      </c>
      <c r="B37" s="226" t="s">
        <v>131</v>
      </c>
      <c r="C37" s="226" t="s">
        <v>758</v>
      </c>
      <c r="D37" s="226" t="s">
        <v>759</v>
      </c>
      <c r="E37" s="226"/>
      <c r="F37" s="226">
        <v>3.1884133380340103</v>
      </c>
      <c r="G37" s="226">
        <v>-5.4107114613431406</v>
      </c>
      <c r="H37" s="226">
        <v>-2.5292405388364898</v>
      </c>
      <c r="I37" s="226">
        <v>0.13832326913676241</v>
      </c>
      <c r="J37" s="226">
        <v>-1.0309860673442302</v>
      </c>
      <c r="K37" s="226">
        <v>-1.3916930296539363</v>
      </c>
      <c r="L37" s="226">
        <v>2.5011023789510887</v>
      </c>
      <c r="M37" s="226">
        <v>-0.71837023500064845</v>
      </c>
      <c r="N37" s="226">
        <v>4.8880698946679644</v>
      </c>
      <c r="O37" s="226">
        <v>0.29098985404829136</v>
      </c>
      <c r="P37" s="226">
        <v>-0.81630932160770442</v>
      </c>
      <c r="Q37" s="226">
        <v>-1.8804846414865182</v>
      </c>
      <c r="R37" s="226">
        <v>-3.2431825366799671E-2</v>
      </c>
      <c r="S37" s="226">
        <v>4.2569530775163287</v>
      </c>
      <c r="T37" s="226">
        <v>-1.6779451044406812</v>
      </c>
      <c r="U37" s="226">
        <v>3.130380159894159</v>
      </c>
      <c r="V37" s="226">
        <v>1.4427197133028358</v>
      </c>
      <c r="W37" s="226">
        <v>-1.2150130000770503</v>
      </c>
      <c r="X37" s="226">
        <v>-4.9413888238172206</v>
      </c>
      <c r="Y37" s="226">
        <v>-7.0447619274010975</v>
      </c>
      <c r="Z37" s="226">
        <v>-4.354320060987547</v>
      </c>
      <c r="AA37" s="226">
        <v>4.5073919102077014</v>
      </c>
      <c r="AB37" s="226">
        <v>-10.864180497538769</v>
      </c>
      <c r="AC37" s="226">
        <v>6.381013888767356</v>
      </c>
      <c r="AD37" s="226">
        <v>1.2275196991795383</v>
      </c>
      <c r="AE37" s="226">
        <v>1.1680565339424902</v>
      </c>
      <c r="AF37" s="226">
        <v>-6.9491346044603546</v>
      </c>
      <c r="AG37" s="226">
        <v>-0.35134837526769047</v>
      </c>
      <c r="AH37" s="226">
        <v>-0.16773016726794765</v>
      </c>
      <c r="AI37" s="226">
        <v>-4.3813942381932094</v>
      </c>
      <c r="AJ37" s="226">
        <v>-3.021522709146609</v>
      </c>
      <c r="AK37" s="226">
        <v>-8.8779695626952559</v>
      </c>
      <c r="AL37" s="226">
        <v>-2.3587008981274948</v>
      </c>
      <c r="AM37" s="226">
        <v>2.1247637803029704</v>
      </c>
      <c r="AN37" s="226">
        <v>4.4791877475942101</v>
      </c>
      <c r="AO37" s="226">
        <v>-6.320695893485393</v>
      </c>
      <c r="AP37" s="226">
        <v>2.8603774846613277</v>
      </c>
      <c r="AQ37" s="226">
        <v>2.3695693094319665</v>
      </c>
      <c r="AR37" s="226">
        <v>1.3703752912239082</v>
      </c>
      <c r="AS37" s="226">
        <v>-4.5273719481726573</v>
      </c>
      <c r="AT37" s="226">
        <v>2.3598260681436045</v>
      </c>
      <c r="AU37" s="226">
        <v>1.6169527158570958</v>
      </c>
      <c r="AV37" s="226">
        <v>-7.1569501728204017</v>
      </c>
      <c r="AW37" s="226">
        <v>4.0770342629825365</v>
      </c>
      <c r="AX37" s="226">
        <v>-0.87322002335700688</v>
      </c>
      <c r="AY37" s="226">
        <v>2.9296811618308141</v>
      </c>
      <c r="AZ37" s="226">
        <v>2.7960958031852243</v>
      </c>
      <c r="BA37" s="226">
        <v>0.41985986224015903</v>
      </c>
      <c r="BB37" s="226">
        <v>0.35032325222674388</v>
      </c>
      <c r="BC37" s="226">
        <v>2.0205753793160426</v>
      </c>
      <c r="BD37" s="226">
        <v>2.663119800796494</v>
      </c>
      <c r="BE37" s="226">
        <v>3.7821022634653332</v>
      </c>
      <c r="BF37" s="226">
        <v>-36.829896355937741</v>
      </c>
      <c r="BG37" s="226">
        <v>0.68782961163418577</v>
      </c>
      <c r="BH37" s="226">
        <v>4.0919837248995776</v>
      </c>
      <c r="BI37" s="226">
        <v>3.4273945811059434</v>
      </c>
    </row>
    <row r="38" spans="1:61" ht="15">
      <c r="A38" s="226" t="s">
        <v>132</v>
      </c>
      <c r="B38" s="226" t="s">
        <v>133</v>
      </c>
      <c r="C38" s="226" t="s">
        <v>758</v>
      </c>
      <c r="D38" s="226" t="s">
        <v>759</v>
      </c>
      <c r="E38" s="226"/>
      <c r="F38" s="226">
        <v>1.1193869647658943</v>
      </c>
      <c r="G38" s="226">
        <v>5.1429393995671546</v>
      </c>
      <c r="H38" s="226">
        <v>3.2405389156002116</v>
      </c>
      <c r="I38" s="226">
        <v>4.7062611392625513</v>
      </c>
      <c r="J38" s="226">
        <v>4.7236118919204273</v>
      </c>
      <c r="K38" s="226">
        <v>4.6178645894314059</v>
      </c>
      <c r="L38" s="226">
        <v>1.0800579122349774</v>
      </c>
      <c r="M38" s="226">
        <v>3.6101291032750993</v>
      </c>
      <c r="N38" s="226">
        <v>3.8383801185760262</v>
      </c>
      <c r="O38" s="226">
        <v>1.8223149131376033</v>
      </c>
      <c r="P38" s="226">
        <v>2.5710351361345261</v>
      </c>
      <c r="Q38" s="226">
        <v>3.7769505888069546</v>
      </c>
      <c r="R38" s="226">
        <v>5.1673432403619017</v>
      </c>
      <c r="S38" s="226">
        <v>1.848474041382218</v>
      </c>
      <c r="T38" s="226">
        <v>-8.5085585350796578E-2</v>
      </c>
      <c r="U38" s="226">
        <v>3.8171022287807261</v>
      </c>
      <c r="V38" s="226">
        <v>2.2495657792902506</v>
      </c>
      <c r="W38" s="226">
        <v>2.9156123205953861</v>
      </c>
      <c r="X38" s="226">
        <v>2.7744419180807824</v>
      </c>
      <c r="Y38" s="226">
        <v>0.84991055405299676</v>
      </c>
      <c r="Z38" s="226">
        <v>2.2269967364239278</v>
      </c>
      <c r="AA38" s="226">
        <v>-4.3619720054656455</v>
      </c>
      <c r="AB38" s="226">
        <v>1.5748440092338427</v>
      </c>
      <c r="AC38" s="226">
        <v>4.9115134109905796</v>
      </c>
      <c r="AD38" s="226">
        <v>3.7651452190988266</v>
      </c>
      <c r="AE38" s="226">
        <v>1.1403533457202428</v>
      </c>
      <c r="AF38" s="226">
        <v>2.7398778218279602</v>
      </c>
      <c r="AG38" s="226">
        <v>3.0898157978234195</v>
      </c>
      <c r="AH38" s="226">
        <v>0.51511299410458378</v>
      </c>
      <c r="AI38" s="226">
        <v>-1.3304364678259617</v>
      </c>
      <c r="AJ38" s="226">
        <v>-3.448261018264958</v>
      </c>
      <c r="AK38" s="226">
        <v>-0.34771109112804766</v>
      </c>
      <c r="AL38" s="226">
        <v>1.5379713090487144</v>
      </c>
      <c r="AM38" s="226">
        <v>3.4938487369184941</v>
      </c>
      <c r="AN38" s="226">
        <v>1.830884931334424</v>
      </c>
      <c r="AO38" s="226">
        <v>0.52240348233951295</v>
      </c>
      <c r="AP38" s="226">
        <v>3.1833637865436515</v>
      </c>
      <c r="AQ38" s="226">
        <v>2.9864251005064801</v>
      </c>
      <c r="AR38" s="226">
        <v>4.296712273905996</v>
      </c>
      <c r="AS38" s="226">
        <v>4.2580170610968793</v>
      </c>
      <c r="AT38" s="226">
        <v>0.74858911855706367</v>
      </c>
      <c r="AU38" s="226">
        <v>2.0900142169214746</v>
      </c>
      <c r="AV38" s="226">
        <v>0.79312083636790476</v>
      </c>
      <c r="AW38" s="226">
        <v>2.0581624397376856</v>
      </c>
      <c r="AX38" s="226">
        <v>2.1889149993374275</v>
      </c>
      <c r="AY38" s="226">
        <v>1.808912962085472</v>
      </c>
      <c r="AZ38" s="226">
        <v>1.0776730586159857</v>
      </c>
      <c r="BA38" s="226">
        <v>-8.6768935927821644E-2</v>
      </c>
      <c r="BB38" s="226">
        <v>-4.0543239620571683</v>
      </c>
      <c r="BC38" s="226">
        <v>1.9415775586159754</v>
      </c>
      <c r="BD38" s="226">
        <v>2.1275916753473751</v>
      </c>
      <c r="BE38" s="226">
        <v>0.55158474830683701</v>
      </c>
      <c r="BF38" s="226">
        <v>1.2947370090801371</v>
      </c>
      <c r="BG38" s="226">
        <v>1.4424977312466751</v>
      </c>
      <c r="BH38" s="226">
        <v>8.5550256106699862E-2</v>
      </c>
      <c r="BI38" s="226">
        <v>0.24348478714695432</v>
      </c>
    </row>
    <row r="39" spans="1:61" ht="15">
      <c r="A39" s="226" t="s">
        <v>134</v>
      </c>
      <c r="B39" s="226" t="s">
        <v>135</v>
      </c>
      <c r="C39" s="226" t="s">
        <v>758</v>
      </c>
      <c r="D39" s="226" t="s">
        <v>759</v>
      </c>
      <c r="E39" s="226"/>
      <c r="F39" s="226"/>
      <c r="G39" s="226"/>
      <c r="H39" s="226"/>
      <c r="I39" s="226"/>
      <c r="J39" s="226"/>
      <c r="K39" s="226"/>
      <c r="L39" s="226"/>
      <c r="M39" s="226"/>
      <c r="N39" s="226"/>
      <c r="O39" s="226"/>
      <c r="P39" s="226"/>
      <c r="Q39" s="226"/>
      <c r="R39" s="226"/>
      <c r="S39" s="226"/>
      <c r="T39" s="226"/>
      <c r="U39" s="226"/>
      <c r="V39" s="226"/>
      <c r="W39" s="226"/>
      <c r="X39" s="226"/>
      <c r="Y39" s="226"/>
      <c r="Z39" s="226"/>
      <c r="AA39" s="226"/>
      <c r="AB39" s="226"/>
      <c r="AC39" s="226"/>
      <c r="AD39" s="226"/>
      <c r="AE39" s="226"/>
      <c r="AF39" s="226"/>
      <c r="AG39" s="226"/>
      <c r="AH39" s="226"/>
      <c r="AI39" s="226"/>
      <c r="AJ39" s="226">
        <v>-9.367252769126182</v>
      </c>
      <c r="AK39" s="226">
        <v>-1.5031584814535108</v>
      </c>
      <c r="AL39" s="226">
        <v>1.5043525064382521</v>
      </c>
      <c r="AM39" s="226">
        <v>4.1848337779453857</v>
      </c>
      <c r="AN39" s="226">
        <v>5.8803988686858162</v>
      </c>
      <c r="AO39" s="226">
        <v>4.7197841709121064</v>
      </c>
      <c r="AP39" s="226">
        <v>3.1469121923432226</v>
      </c>
      <c r="AQ39" s="226">
        <v>2.9167133557667313</v>
      </c>
      <c r="AR39" s="226">
        <v>2.1790721065825096</v>
      </c>
      <c r="AS39" s="226">
        <v>4.7152014236315125</v>
      </c>
      <c r="AT39" s="226">
        <v>3.6546859552576194</v>
      </c>
      <c r="AU39" s="226">
        <v>4.1405242498749146</v>
      </c>
      <c r="AV39" s="226">
        <v>4.7683000691413895</v>
      </c>
      <c r="AW39" s="226">
        <v>5.8861834812093434</v>
      </c>
      <c r="AX39" s="226">
        <v>5.2094146909008998</v>
      </c>
      <c r="AY39" s="226">
        <v>6.8411535035909736</v>
      </c>
      <c r="AZ39" s="226">
        <v>6.7951430102683332</v>
      </c>
      <c r="BA39" s="226">
        <v>4.1534513004077667</v>
      </c>
      <c r="BB39" s="226">
        <v>-3.5018179047372797</v>
      </c>
      <c r="BC39" s="226">
        <v>2.298721524500408</v>
      </c>
      <c r="BD39" s="226">
        <v>3.4980167425486997</v>
      </c>
      <c r="BE39" s="226">
        <v>0.80178892786881306</v>
      </c>
      <c r="BF39" s="226">
        <v>1.5412236566698851</v>
      </c>
      <c r="BG39" s="226">
        <v>3.1508137100519207</v>
      </c>
      <c r="BH39" s="226">
        <v>3.8579746738997045</v>
      </c>
      <c r="BI39" s="226">
        <v>3.1596451769140543</v>
      </c>
    </row>
    <row r="40" spans="1:61" ht="15">
      <c r="A40" s="226" t="s">
        <v>136</v>
      </c>
      <c r="B40" s="226" t="s">
        <v>137</v>
      </c>
      <c r="C40" s="226" t="s">
        <v>758</v>
      </c>
      <c r="D40" s="226" t="s">
        <v>759</v>
      </c>
      <c r="E40" s="226"/>
      <c r="F40" s="226"/>
      <c r="G40" s="226"/>
      <c r="H40" s="226"/>
      <c r="I40" s="226"/>
      <c r="J40" s="226"/>
      <c r="K40" s="226"/>
      <c r="L40" s="226"/>
      <c r="M40" s="226"/>
      <c r="N40" s="226"/>
      <c r="O40" s="226"/>
      <c r="P40" s="226"/>
      <c r="Q40" s="226"/>
      <c r="R40" s="226"/>
      <c r="S40" s="226"/>
      <c r="T40" s="226"/>
      <c r="U40" s="226"/>
      <c r="V40" s="226"/>
      <c r="W40" s="226"/>
      <c r="X40" s="226"/>
      <c r="Y40" s="226"/>
      <c r="Z40" s="226">
        <v>1.0470281931602869</v>
      </c>
      <c r="AA40" s="226">
        <v>-1.884376933373531</v>
      </c>
      <c r="AB40" s="226">
        <v>0.20847508560524375</v>
      </c>
      <c r="AC40" s="226">
        <v>2.6392044546895193</v>
      </c>
      <c r="AD40" s="226">
        <v>3.216945090821639</v>
      </c>
      <c r="AE40" s="226">
        <v>1.3299458317241175</v>
      </c>
      <c r="AF40" s="226">
        <v>0.94940350991261369</v>
      </c>
      <c r="AG40" s="226">
        <v>2.5213471170630015</v>
      </c>
      <c r="AH40" s="226">
        <v>3.4906430078231097</v>
      </c>
      <c r="AI40" s="226">
        <v>2.6154662529072112</v>
      </c>
      <c r="AJ40" s="226">
        <v>-2.1464898328845408</v>
      </c>
      <c r="AK40" s="226">
        <v>-1.1397190603899077</v>
      </c>
      <c r="AL40" s="226">
        <v>-1.031422504667475</v>
      </c>
      <c r="AM40" s="226">
        <v>0.46568641409172074</v>
      </c>
      <c r="AN40" s="226">
        <v>-0.18835075875499285</v>
      </c>
      <c r="AO40" s="226">
        <v>0.15778214958088199</v>
      </c>
      <c r="AP40" s="226">
        <v>2.0658832254302268</v>
      </c>
      <c r="AQ40" s="226">
        <v>2.6393407258135966</v>
      </c>
      <c r="AR40" s="226">
        <v>1.1597686366155813</v>
      </c>
      <c r="AS40" s="226">
        <v>3.3636107877599528</v>
      </c>
      <c r="AT40" s="226">
        <v>0.80669660876691296</v>
      </c>
      <c r="AU40" s="226">
        <v>-0.61130138593166805</v>
      </c>
      <c r="AV40" s="226">
        <v>-0.68983345436902255</v>
      </c>
      <c r="AW40" s="226">
        <v>2.1384036176230126</v>
      </c>
      <c r="AX40" s="226">
        <v>2.3803500627557668</v>
      </c>
      <c r="AY40" s="226">
        <v>3.362088346996515</v>
      </c>
      <c r="AZ40" s="226">
        <v>3.2138018691344712</v>
      </c>
      <c r="BA40" s="226">
        <v>0.98590830806230656</v>
      </c>
      <c r="BB40" s="226">
        <v>-3.3448857865529931</v>
      </c>
      <c r="BC40" s="226">
        <v>1.887058093599876</v>
      </c>
      <c r="BD40" s="226">
        <v>0.67888017909479004</v>
      </c>
      <c r="BE40" s="226">
        <v>-1.9169371369514465E-2</v>
      </c>
      <c r="BF40" s="226">
        <v>0.6169283545609261</v>
      </c>
      <c r="BG40" s="226">
        <v>0.75997921753487674</v>
      </c>
      <c r="BH40" s="226">
        <v>-0.29917880566758015</v>
      </c>
      <c r="BI40" s="226">
        <v>0.20221664734832245</v>
      </c>
    </row>
    <row r="41" spans="1:61" ht="15">
      <c r="A41" s="226" t="s">
        <v>138</v>
      </c>
      <c r="B41" s="226" t="s">
        <v>139</v>
      </c>
      <c r="C41" s="226" t="s">
        <v>758</v>
      </c>
      <c r="D41" s="226" t="s">
        <v>759</v>
      </c>
      <c r="E41" s="226"/>
      <c r="F41" s="226"/>
      <c r="G41" s="226"/>
      <c r="H41" s="226"/>
      <c r="I41" s="226"/>
      <c r="J41" s="226"/>
      <c r="K41" s="226"/>
      <c r="L41" s="226"/>
      <c r="M41" s="226"/>
      <c r="N41" s="226"/>
      <c r="O41" s="226"/>
      <c r="P41" s="226"/>
      <c r="Q41" s="226"/>
      <c r="R41" s="226"/>
      <c r="S41" s="226"/>
      <c r="T41" s="226"/>
      <c r="U41" s="226"/>
      <c r="V41" s="226"/>
      <c r="W41" s="226"/>
      <c r="X41" s="226"/>
      <c r="Y41" s="226"/>
      <c r="Z41" s="226"/>
      <c r="AA41" s="226"/>
      <c r="AB41" s="226"/>
      <c r="AC41" s="226"/>
      <c r="AD41" s="226"/>
      <c r="AE41" s="226"/>
      <c r="AF41" s="226"/>
      <c r="AG41" s="226"/>
      <c r="AH41" s="226"/>
      <c r="AI41" s="226"/>
      <c r="AJ41" s="226"/>
      <c r="AK41" s="226"/>
      <c r="AL41" s="226"/>
      <c r="AM41" s="226"/>
      <c r="AN41" s="226"/>
      <c r="AO41" s="226"/>
      <c r="AP41" s="226"/>
      <c r="AQ41" s="226"/>
      <c r="AR41" s="226">
        <v>3.0563850808227357</v>
      </c>
      <c r="AS41" s="226">
        <v>5.0880430230223084</v>
      </c>
      <c r="AT41" s="226">
        <v>-2.2151580076135673</v>
      </c>
      <c r="AU41" s="226">
        <v>-2.3544782531329105</v>
      </c>
      <c r="AV41" s="226">
        <v>-3.9260493081468439</v>
      </c>
      <c r="AW41" s="226">
        <v>-0.51650764680995565</v>
      </c>
      <c r="AX41" s="226">
        <v>0.6392182510135882</v>
      </c>
      <c r="AY41" s="226">
        <v>4.1284690149800696</v>
      </c>
      <c r="AZ41" s="226">
        <v>5.1527049575346808</v>
      </c>
      <c r="BA41" s="226"/>
      <c r="BB41" s="226"/>
      <c r="BC41" s="226"/>
      <c r="BD41" s="226"/>
      <c r="BE41" s="226"/>
      <c r="BF41" s="226"/>
      <c r="BG41" s="226"/>
      <c r="BH41" s="226"/>
      <c r="BI41" s="226"/>
    </row>
    <row r="42" spans="1:61" ht="15">
      <c r="A42" s="226" t="s">
        <v>140</v>
      </c>
      <c r="B42" s="226" t="s">
        <v>141</v>
      </c>
      <c r="C42" s="226" t="s">
        <v>758</v>
      </c>
      <c r="D42" s="226" t="s">
        <v>759</v>
      </c>
      <c r="E42" s="226"/>
      <c r="F42" s="226">
        <v>2.930575284958195</v>
      </c>
      <c r="G42" s="226">
        <v>1.7445073123154771</v>
      </c>
      <c r="H42" s="226">
        <v>3.5265964839839228</v>
      </c>
      <c r="I42" s="226">
        <v>0.32596511270506312</v>
      </c>
      <c r="J42" s="226">
        <v>-1.2315436487724725</v>
      </c>
      <c r="K42" s="226">
        <v>8.8480983665946411</v>
      </c>
      <c r="L42" s="226">
        <v>1.4142192390841757</v>
      </c>
      <c r="M42" s="226">
        <v>1.4331337934195858</v>
      </c>
      <c r="N42" s="226">
        <v>1.8386522283200435</v>
      </c>
      <c r="O42" s="226">
        <v>-0.14739891306983566</v>
      </c>
      <c r="P42" s="226">
        <v>7.386711419375473</v>
      </c>
      <c r="Q42" s="226">
        <v>-2.7892489045689075</v>
      </c>
      <c r="R42" s="226">
        <v>-6.6635046321930673</v>
      </c>
      <c r="S42" s="226">
        <v>0.67933615969985794</v>
      </c>
      <c r="T42" s="226">
        <v>-14.318104332640502</v>
      </c>
      <c r="U42" s="226">
        <v>2.2038504209305358</v>
      </c>
      <c r="V42" s="226">
        <v>8.7563517658036432</v>
      </c>
      <c r="W42" s="226">
        <v>6.0816236286069625</v>
      </c>
      <c r="X42" s="226">
        <v>6.7956257344063573</v>
      </c>
      <c r="Y42" s="226">
        <v>6.3633266641558635</v>
      </c>
      <c r="Z42" s="226">
        <v>4.9150965555116386</v>
      </c>
      <c r="AA42" s="226">
        <v>-12.36789342171663</v>
      </c>
      <c r="AB42" s="226">
        <v>-6.4802808755440253</v>
      </c>
      <c r="AC42" s="226">
        <v>2.4696969133559463</v>
      </c>
      <c r="AD42" s="226">
        <v>2.3417140331447825</v>
      </c>
      <c r="AE42" s="226">
        <v>3.6496629998717651</v>
      </c>
      <c r="AF42" s="226">
        <v>4.6849897302763566</v>
      </c>
      <c r="AG42" s="226">
        <v>5.5443241079131838</v>
      </c>
      <c r="AH42" s="226">
        <v>8.0940659227400857</v>
      </c>
      <c r="AI42" s="226">
        <v>1.6454183610898241</v>
      </c>
      <c r="AJ42" s="226">
        <v>6.081155362448996</v>
      </c>
      <c r="AK42" s="226">
        <v>9.4282714882833289</v>
      </c>
      <c r="AL42" s="226">
        <v>4.9638859852621664</v>
      </c>
      <c r="AM42" s="226">
        <v>3.4744955586614168</v>
      </c>
      <c r="AN42" s="226">
        <v>7.3695879680314675</v>
      </c>
      <c r="AO42" s="226">
        <v>5.3206160592530694</v>
      </c>
      <c r="AP42" s="226">
        <v>5.9876381043149252</v>
      </c>
      <c r="AQ42" s="226">
        <v>2.9727033510757508</v>
      </c>
      <c r="AR42" s="226">
        <v>-1.6617939212510464</v>
      </c>
      <c r="AS42" s="226">
        <v>4.0447349707141314</v>
      </c>
      <c r="AT42" s="226">
        <v>2.0843096921280022</v>
      </c>
      <c r="AU42" s="226">
        <v>1.9278780869260714</v>
      </c>
      <c r="AV42" s="226">
        <v>2.9321315638621854</v>
      </c>
      <c r="AW42" s="226">
        <v>6.0401381213614798</v>
      </c>
      <c r="AX42" s="226">
        <v>4.6080265322863596</v>
      </c>
      <c r="AY42" s="226">
        <v>5.1919197691016734</v>
      </c>
      <c r="AZ42" s="226">
        <v>3.8118826528089897</v>
      </c>
      <c r="BA42" s="226">
        <v>2.471645450507026</v>
      </c>
      <c r="BB42" s="226">
        <v>-2.5439504692831463</v>
      </c>
      <c r="BC42" s="226">
        <v>4.8232410645504586</v>
      </c>
      <c r="BD42" s="226">
        <v>5.1211379165469424</v>
      </c>
      <c r="BE42" s="226">
        <v>4.3671019113556042</v>
      </c>
      <c r="BF42" s="226">
        <v>3.1320193177673019</v>
      </c>
      <c r="BG42" s="226">
        <v>1.0371040217269893</v>
      </c>
      <c r="BH42" s="226">
        <v>1.3954778194958237</v>
      </c>
      <c r="BI42" s="226">
        <v>0.75478428674884412</v>
      </c>
    </row>
    <row r="43" spans="1:61" ht="15">
      <c r="A43" s="226" t="s">
        <v>142</v>
      </c>
      <c r="B43" s="226" t="s">
        <v>143</v>
      </c>
      <c r="C43" s="226" t="s">
        <v>758</v>
      </c>
      <c r="D43" s="226" t="s">
        <v>759</v>
      </c>
      <c r="E43" s="226"/>
      <c r="F43" s="226">
        <v>-26.527643606427546</v>
      </c>
      <c r="G43" s="226">
        <v>-6.351504864272286</v>
      </c>
      <c r="H43" s="226">
        <v>7.6222544598398798</v>
      </c>
      <c r="I43" s="226">
        <v>15.468995419297912</v>
      </c>
      <c r="J43" s="226">
        <v>14.197889010176141</v>
      </c>
      <c r="K43" s="226">
        <v>7.6084039338934417</v>
      </c>
      <c r="L43" s="226">
        <v>-8.1614975854574396</v>
      </c>
      <c r="M43" s="226">
        <v>-6.5714516198245576</v>
      </c>
      <c r="N43" s="226">
        <v>13.779340343565025</v>
      </c>
      <c r="O43" s="226">
        <v>16.050399292472335</v>
      </c>
      <c r="P43" s="226">
        <v>4.1591762059944415</v>
      </c>
      <c r="Q43" s="226">
        <v>1.2901059690866106</v>
      </c>
      <c r="R43" s="226">
        <v>5.3272930147376059</v>
      </c>
      <c r="S43" s="226">
        <v>0.21800566494492557</v>
      </c>
      <c r="T43" s="226">
        <v>6.8164405091991114</v>
      </c>
      <c r="U43" s="226">
        <v>-3.081321985978775</v>
      </c>
      <c r="V43" s="226">
        <v>6.1140016738784766</v>
      </c>
      <c r="W43" s="226">
        <v>10.182294497418098</v>
      </c>
      <c r="X43" s="226">
        <v>6.1742240751517556</v>
      </c>
      <c r="Y43" s="226">
        <v>6.463001267532448</v>
      </c>
      <c r="Z43" s="226">
        <v>3.8337971166928071</v>
      </c>
      <c r="AA43" s="226">
        <v>7.3419313443029495</v>
      </c>
      <c r="AB43" s="226">
        <v>9.24521635412286</v>
      </c>
      <c r="AC43" s="226">
        <v>13.638334194387738</v>
      </c>
      <c r="AD43" s="226">
        <v>11.909108399999127</v>
      </c>
      <c r="AE43" s="226">
        <v>7.331332019311148</v>
      </c>
      <c r="AF43" s="226">
        <v>9.9121661389344382</v>
      </c>
      <c r="AG43" s="226">
        <v>9.4579011505281301</v>
      </c>
      <c r="AH43" s="226">
        <v>2.6007041087810592</v>
      </c>
      <c r="AI43" s="226">
        <v>2.3936124592991064</v>
      </c>
      <c r="AJ43" s="226">
        <v>7.8129577901308522</v>
      </c>
      <c r="AK43" s="226">
        <v>12.824945474033171</v>
      </c>
      <c r="AL43" s="226">
        <v>12.566027994878624</v>
      </c>
      <c r="AM43" s="226">
        <v>11.781568693812019</v>
      </c>
      <c r="AN43" s="226">
        <v>9.7502790020420775</v>
      </c>
      <c r="AO43" s="226">
        <v>8.7821848822300836</v>
      </c>
      <c r="AP43" s="226">
        <v>8.1185481188248048</v>
      </c>
      <c r="AQ43" s="226">
        <v>6.8078063197579439</v>
      </c>
      <c r="AR43" s="226">
        <v>6.7392700267709955</v>
      </c>
      <c r="AS43" s="226">
        <v>7.6400016558174428</v>
      </c>
      <c r="AT43" s="226">
        <v>7.5558016716777558</v>
      </c>
      <c r="AU43" s="226">
        <v>8.4019150614222013</v>
      </c>
      <c r="AV43" s="226">
        <v>9.3523642614258335</v>
      </c>
      <c r="AW43" s="226">
        <v>9.4591750504641823</v>
      </c>
      <c r="AX43" s="226">
        <v>10.742552314040736</v>
      </c>
      <c r="AY43" s="226">
        <v>12.091836271754318</v>
      </c>
      <c r="AZ43" s="226">
        <v>13.636344857636828</v>
      </c>
      <c r="BA43" s="226">
        <v>9.0938721023974551</v>
      </c>
      <c r="BB43" s="226">
        <v>8.8570298187566721</v>
      </c>
      <c r="BC43" s="226">
        <v>10.103100723227826</v>
      </c>
      <c r="BD43" s="226">
        <v>9.0128540351399238</v>
      </c>
      <c r="BE43" s="226">
        <v>7.3320309841761429</v>
      </c>
      <c r="BF43" s="226">
        <v>7.2269364539149734</v>
      </c>
      <c r="BG43" s="226">
        <v>6.7557784162638228</v>
      </c>
      <c r="BH43" s="226">
        <v>6.358383362699314</v>
      </c>
      <c r="BI43" s="226">
        <v>6.1238038178647969</v>
      </c>
    </row>
    <row r="44" spans="1:61" ht="15">
      <c r="A44" s="226" t="s">
        <v>144</v>
      </c>
      <c r="B44" s="226" t="s">
        <v>145</v>
      </c>
      <c r="C44" s="226" t="s">
        <v>758</v>
      </c>
      <c r="D44" s="226" t="s">
        <v>759</v>
      </c>
      <c r="E44" s="226"/>
      <c r="F44" s="226">
        <v>5.9087529281788989</v>
      </c>
      <c r="G44" s="226">
        <v>-2.643489490740464</v>
      </c>
      <c r="H44" s="226">
        <v>10.025538453641275</v>
      </c>
      <c r="I44" s="226">
        <v>13.058328505531591</v>
      </c>
      <c r="J44" s="226">
        <v>-6.7824736619318173</v>
      </c>
      <c r="K44" s="226">
        <v>7.4642536644956579</v>
      </c>
      <c r="L44" s="226">
        <v>0.79846718696327912</v>
      </c>
      <c r="M44" s="226">
        <v>8.4059019348380133</v>
      </c>
      <c r="N44" s="226">
        <v>5.3194509238921626</v>
      </c>
      <c r="O44" s="226">
        <v>5.8604815609573819</v>
      </c>
      <c r="P44" s="226">
        <v>4.7234045413428731</v>
      </c>
      <c r="Q44" s="226">
        <v>-0.4497600132045676</v>
      </c>
      <c r="R44" s="226">
        <v>1.0669924214202382</v>
      </c>
      <c r="S44" s="226">
        <v>-0.49454191417933657</v>
      </c>
      <c r="T44" s="226">
        <v>3.2842943399412832</v>
      </c>
      <c r="U44" s="226">
        <v>7.7888575119765591</v>
      </c>
      <c r="V44" s="226">
        <v>2.4905086824248883</v>
      </c>
      <c r="W44" s="226">
        <v>5.9811056473187563</v>
      </c>
      <c r="X44" s="226">
        <v>-2.1013542496055209</v>
      </c>
      <c r="Y44" s="226">
        <v>-14.81623373307248</v>
      </c>
      <c r="Z44" s="226">
        <v>-0.92407052767961773</v>
      </c>
      <c r="AA44" s="226">
        <v>-4.0136847883264721</v>
      </c>
      <c r="AB44" s="226">
        <v>-7.8557757422898788</v>
      </c>
      <c r="AC44" s="226">
        <v>-6.5960013932016324</v>
      </c>
      <c r="AD44" s="226">
        <v>0.44792766027268272</v>
      </c>
      <c r="AE44" s="226">
        <v>-0.60751939509454189</v>
      </c>
      <c r="AF44" s="226">
        <v>-3.9606141314241938</v>
      </c>
      <c r="AG44" s="226">
        <v>-2.445431332524592</v>
      </c>
      <c r="AH44" s="226">
        <v>-0.6604750850532497</v>
      </c>
      <c r="AI44" s="226">
        <v>-4.5506150502691298</v>
      </c>
      <c r="AJ44" s="226">
        <v>-3.4400717999188686</v>
      </c>
      <c r="AK44" s="226">
        <v>-3.6776872643945495</v>
      </c>
      <c r="AL44" s="226">
        <v>-3.5605845134220573</v>
      </c>
      <c r="AM44" s="226">
        <v>-2.4877958890993597</v>
      </c>
      <c r="AN44" s="226">
        <v>3.7573752223433416</v>
      </c>
      <c r="AO44" s="226">
        <v>4.4646046735082052</v>
      </c>
      <c r="AP44" s="226">
        <v>0.71616091970199136</v>
      </c>
      <c r="AQ44" s="226">
        <v>2.0335863737095394</v>
      </c>
      <c r="AR44" s="226">
        <v>-0.973875724258221</v>
      </c>
      <c r="AS44" s="226">
        <v>-4.3357168000503776</v>
      </c>
      <c r="AT44" s="226">
        <v>-1.956192652190083</v>
      </c>
      <c r="AU44" s="226">
        <v>-3.5155797510780076</v>
      </c>
      <c r="AV44" s="226">
        <v>-3.1049890714760409</v>
      </c>
      <c r="AW44" s="226">
        <v>-0.5590341787829658</v>
      </c>
      <c r="AX44" s="226">
        <v>-0.15695316824950112</v>
      </c>
      <c r="AY44" s="226">
        <v>-0.45553542768375621</v>
      </c>
      <c r="AZ44" s="226">
        <v>-0.29578889458939273</v>
      </c>
      <c r="BA44" s="226">
        <v>0.37583483688594299</v>
      </c>
      <c r="BB44" s="226">
        <v>0.98106139736763964</v>
      </c>
      <c r="BC44" s="226">
        <v>-0.30743673405947902</v>
      </c>
      <c r="BD44" s="226">
        <v>-6.6476080263721258</v>
      </c>
      <c r="BE44" s="226">
        <v>8.0017605703181829</v>
      </c>
      <c r="BF44" s="226">
        <v>6.1743676299181232</v>
      </c>
      <c r="BG44" s="226">
        <v>6.065754946260455</v>
      </c>
      <c r="BH44" s="226">
        <v>6.4370823745312435</v>
      </c>
      <c r="BI44" s="226">
        <v>6.058955764827374</v>
      </c>
    </row>
    <row r="45" spans="1:61" ht="15">
      <c r="A45" s="226" t="s">
        <v>146</v>
      </c>
      <c r="B45" s="226" t="s">
        <v>147</v>
      </c>
      <c r="C45" s="226" t="s">
        <v>758</v>
      </c>
      <c r="D45" s="226" t="s">
        <v>759</v>
      </c>
      <c r="E45" s="226"/>
      <c r="F45" s="226">
        <v>-0.90237321550240779</v>
      </c>
      <c r="G45" s="226">
        <v>0.85302013338682059</v>
      </c>
      <c r="H45" s="226">
        <v>1.4797080701637526</v>
      </c>
      <c r="I45" s="226">
        <v>1.2367531639469576</v>
      </c>
      <c r="J45" s="226">
        <v>-0.29631527898125398</v>
      </c>
      <c r="K45" s="226">
        <v>2.1868602721731349</v>
      </c>
      <c r="L45" s="226">
        <v>-13.020929658336613</v>
      </c>
      <c r="M45" s="226">
        <v>3.7812635742591425</v>
      </c>
      <c r="N45" s="226">
        <v>2.325541147212931</v>
      </c>
      <c r="O45" s="226">
        <v>0.51673870253506493</v>
      </c>
      <c r="P45" s="226">
        <v>0.8515198076135988</v>
      </c>
      <c r="Q45" s="226">
        <v>2.3333123285212309E-2</v>
      </c>
      <c r="R45" s="226">
        <v>2.5895842669006583</v>
      </c>
      <c r="S45" s="226">
        <v>7.7750517765865652</v>
      </c>
      <c r="T45" s="226">
        <v>8.2183913077056729</v>
      </c>
      <c r="U45" s="226">
        <v>-8.1084793312515728</v>
      </c>
      <c r="V45" s="226">
        <v>10.546840185661878</v>
      </c>
      <c r="W45" s="226">
        <v>18.52489904981833</v>
      </c>
      <c r="X45" s="226">
        <v>2.9635763591639801</v>
      </c>
      <c r="Y45" s="226">
        <v>-4.8490976973905617</v>
      </c>
      <c r="Z45" s="226">
        <v>13.594302080428292</v>
      </c>
      <c r="AA45" s="226">
        <v>4.2814069368754701</v>
      </c>
      <c r="AB45" s="226">
        <v>3.6258983666362781</v>
      </c>
      <c r="AC45" s="226">
        <v>4.1952634713840808</v>
      </c>
      <c r="AD45" s="226">
        <v>4.7539634107198481</v>
      </c>
      <c r="AE45" s="226">
        <v>3.4940800041716784</v>
      </c>
      <c r="AF45" s="226">
        <v>-5.147073961665626</v>
      </c>
      <c r="AG45" s="226">
        <v>-10.627262152775884</v>
      </c>
      <c r="AH45" s="226">
        <v>-4.7574519348216882</v>
      </c>
      <c r="AI45" s="226">
        <v>-8.8552146910859051</v>
      </c>
      <c r="AJ45" s="226">
        <v>-6.5642526182693217</v>
      </c>
      <c r="AK45" s="226">
        <v>-5.8190748763448141</v>
      </c>
      <c r="AL45" s="226">
        <v>-10.45730160958523</v>
      </c>
      <c r="AM45" s="226">
        <v>-0.66753778302329181</v>
      </c>
      <c r="AN45" s="226">
        <v>1.4106045542555421</v>
      </c>
      <c r="AO45" s="226">
        <v>2.2423059906178509</v>
      </c>
      <c r="AP45" s="226">
        <v>2.690111335562051</v>
      </c>
      <c r="AQ45" s="226">
        <v>2.3086705557623759</v>
      </c>
      <c r="AR45" s="226">
        <v>1.4885074742505537</v>
      </c>
      <c r="AS45" s="226">
        <v>1.5659190374881717</v>
      </c>
      <c r="AT45" s="226">
        <v>1.8621024026205646</v>
      </c>
      <c r="AU45" s="226">
        <v>1.3387445743206001</v>
      </c>
      <c r="AV45" s="226">
        <v>1.3288545770320042</v>
      </c>
      <c r="AW45" s="226">
        <v>0.97917209749182632</v>
      </c>
      <c r="AX45" s="226">
        <v>-0.41438329128165208</v>
      </c>
      <c r="AY45" s="226">
        <v>0.46302781448351027</v>
      </c>
      <c r="AZ45" s="226">
        <v>0.47252430722552674</v>
      </c>
      <c r="BA45" s="226">
        <v>0.10002917256085198</v>
      </c>
      <c r="BB45" s="226">
        <v>-0.82479102585220687</v>
      </c>
      <c r="BC45" s="226">
        <v>0.48685589706400378</v>
      </c>
      <c r="BD45" s="226">
        <v>1.3496035816965843</v>
      </c>
      <c r="BE45" s="226">
        <v>1.8009998822568321</v>
      </c>
      <c r="BF45" s="226">
        <v>2.76695732519741</v>
      </c>
      <c r="BG45" s="226">
        <v>3.1445173491684955</v>
      </c>
      <c r="BH45" s="226">
        <v>3.0188795701935618</v>
      </c>
      <c r="BI45" s="226">
        <v>1.8296104664765096</v>
      </c>
    </row>
    <row r="46" spans="1:61" ht="15">
      <c r="A46" s="226" t="s">
        <v>148</v>
      </c>
      <c r="B46" s="226" t="s">
        <v>149</v>
      </c>
      <c r="C46" s="226" t="s">
        <v>758</v>
      </c>
      <c r="D46" s="226" t="s">
        <v>759</v>
      </c>
      <c r="E46" s="226"/>
      <c r="F46" s="226">
        <v>-13.071760863204588</v>
      </c>
      <c r="G46" s="226">
        <v>18.151803081242022</v>
      </c>
      <c r="H46" s="226">
        <v>2.5253592394389557</v>
      </c>
      <c r="I46" s="226">
        <v>-4.9911543907889779</v>
      </c>
      <c r="J46" s="226">
        <v>-1.7119800283092843</v>
      </c>
      <c r="K46" s="226">
        <v>3.8343994654945988</v>
      </c>
      <c r="L46" s="226">
        <v>-3.7675285894808468</v>
      </c>
      <c r="M46" s="226">
        <v>1.3814878193406059</v>
      </c>
      <c r="N46" s="226">
        <v>6.2628448256585472</v>
      </c>
      <c r="O46" s="226">
        <v>-2.9920952951207909</v>
      </c>
      <c r="P46" s="226">
        <v>3.154571174883003</v>
      </c>
      <c r="Q46" s="226">
        <v>-2.4914475393273818</v>
      </c>
      <c r="R46" s="226">
        <v>5.2998865456068529</v>
      </c>
      <c r="S46" s="226">
        <v>0.39188795476647442</v>
      </c>
      <c r="T46" s="226">
        <v>-7.5597120467352852</v>
      </c>
      <c r="U46" s="226">
        <v>-7.9486860593981419</v>
      </c>
      <c r="V46" s="226">
        <v>-2.1001837103013798</v>
      </c>
      <c r="W46" s="226">
        <v>-8.0273890213728265</v>
      </c>
      <c r="X46" s="226">
        <v>-2.3377159603686124</v>
      </c>
      <c r="Y46" s="226">
        <v>-0.50202857780818988</v>
      </c>
      <c r="Z46" s="226">
        <v>-0.23102344383275408</v>
      </c>
      <c r="AA46" s="226">
        <v>-2.8921342285456006</v>
      </c>
      <c r="AB46" s="226">
        <v>-1.0429629451039091</v>
      </c>
      <c r="AC46" s="226">
        <v>2.9440034697720847</v>
      </c>
      <c r="AD46" s="226">
        <v>-2.0938914038276835</v>
      </c>
      <c r="AE46" s="226">
        <v>1.9790467398989477</v>
      </c>
      <c r="AF46" s="226">
        <v>-7.280747035659374E-2</v>
      </c>
      <c r="AG46" s="226">
        <v>-2.3610495434003553</v>
      </c>
      <c r="AH46" s="226">
        <v>-4.2791739790793599</v>
      </c>
      <c r="AI46" s="226">
        <v>-9.6700697899889718</v>
      </c>
      <c r="AJ46" s="226">
        <v>-11.736534125446468</v>
      </c>
      <c r="AK46" s="226">
        <v>-13.930169827099547</v>
      </c>
      <c r="AL46" s="226">
        <v>-16.783456214840669</v>
      </c>
      <c r="AM46" s="226">
        <v>-7.336338330410868</v>
      </c>
      <c r="AN46" s="226">
        <v>-2.5005624716920636</v>
      </c>
      <c r="AO46" s="226">
        <v>-3.7418188387878075</v>
      </c>
      <c r="AP46" s="226">
        <v>-7.898772198928711</v>
      </c>
      <c r="AQ46" s="226">
        <v>-3.8408380264566517</v>
      </c>
      <c r="AR46" s="226">
        <v>-6.4770764208147114</v>
      </c>
      <c r="AS46" s="226">
        <v>-9.2397564741363993</v>
      </c>
      <c r="AT46" s="226">
        <v>-4.7663356421284391</v>
      </c>
      <c r="AU46" s="226">
        <v>-2.9831098786587518E-2</v>
      </c>
      <c r="AV46" s="226">
        <v>2.3846509638258055</v>
      </c>
      <c r="AW46" s="226">
        <v>3.4292362381006711</v>
      </c>
      <c r="AX46" s="226">
        <v>2.8062629345014187</v>
      </c>
      <c r="AY46" s="226">
        <v>1.9839422182196245</v>
      </c>
      <c r="AZ46" s="226">
        <v>2.8497281763344233</v>
      </c>
      <c r="BA46" s="226">
        <v>2.7842847485479751</v>
      </c>
      <c r="BB46" s="226">
        <v>-0.50012342329959836</v>
      </c>
      <c r="BC46" s="226">
        <v>3.5709088269625369</v>
      </c>
      <c r="BD46" s="226">
        <v>3.356061412557537</v>
      </c>
      <c r="BE46" s="226">
        <v>3.6390672498333885</v>
      </c>
      <c r="BF46" s="226">
        <v>4.9473496537216164</v>
      </c>
      <c r="BG46" s="226">
        <v>5.9347965529168931</v>
      </c>
      <c r="BH46" s="226">
        <v>3.412732003390829</v>
      </c>
      <c r="BI46" s="226">
        <v>-1.0912013463633627</v>
      </c>
    </row>
    <row r="47" spans="1:61" ht="15">
      <c r="A47" s="226" t="s">
        <v>150</v>
      </c>
      <c r="B47" s="226" t="s">
        <v>151</v>
      </c>
      <c r="C47" s="226" t="s">
        <v>758</v>
      </c>
      <c r="D47" s="226" t="s">
        <v>759</v>
      </c>
      <c r="E47" s="226"/>
      <c r="F47" s="226">
        <v>5.6126106891207712</v>
      </c>
      <c r="G47" s="226">
        <v>2.4881020893877945</v>
      </c>
      <c r="H47" s="226">
        <v>-6.5483136304943343</v>
      </c>
      <c r="I47" s="226">
        <v>1.0532118387373401</v>
      </c>
      <c r="J47" s="226">
        <v>0.88355264724131644</v>
      </c>
      <c r="K47" s="226">
        <v>-1.3948150808624149</v>
      </c>
      <c r="L47" s="226">
        <v>-0.68296508290551117</v>
      </c>
      <c r="M47" s="226">
        <v>4.637498832282887</v>
      </c>
      <c r="N47" s="226">
        <v>4.4944047442383237</v>
      </c>
      <c r="O47" s="226">
        <v>3.2674153609763721</v>
      </c>
      <c r="P47" s="226">
        <v>4.5486568863039309</v>
      </c>
      <c r="Q47" s="226">
        <v>5.3321072694434264</v>
      </c>
      <c r="R47" s="226">
        <v>4.9374035208125804</v>
      </c>
      <c r="S47" s="226">
        <v>4.6236183228088805</v>
      </c>
      <c r="T47" s="226">
        <v>4.5235098811258894</v>
      </c>
      <c r="U47" s="226">
        <v>-2.0350356495508635</v>
      </c>
      <c r="V47" s="226">
        <v>-11.576168960452875</v>
      </c>
      <c r="W47" s="226">
        <v>3.3226019752686824</v>
      </c>
      <c r="X47" s="226">
        <v>6.6775983470091376</v>
      </c>
      <c r="Y47" s="226">
        <v>14.260443501499836</v>
      </c>
      <c r="Z47" s="226">
        <v>14.221452142205223</v>
      </c>
      <c r="AA47" s="226">
        <v>20.01752555170961</v>
      </c>
      <c r="AB47" s="226">
        <v>2.7997815128743042</v>
      </c>
      <c r="AC47" s="226">
        <v>3.9260058611529729</v>
      </c>
      <c r="AD47" s="226">
        <v>-3.9552692044892268</v>
      </c>
      <c r="AE47" s="226">
        <v>-9.4272927106312494</v>
      </c>
      <c r="AF47" s="226">
        <v>-2.5323545911169703</v>
      </c>
      <c r="AG47" s="226">
        <v>-0.97242633855906035</v>
      </c>
      <c r="AH47" s="226">
        <v>-0.1502229094750902</v>
      </c>
      <c r="AI47" s="226">
        <v>-1.7086486377265544</v>
      </c>
      <c r="AJ47" s="226">
        <v>-0.35318550854979947</v>
      </c>
      <c r="AK47" s="226">
        <v>-0.14595448226441476</v>
      </c>
      <c r="AL47" s="226">
        <v>-3.6518226727957739</v>
      </c>
      <c r="AM47" s="226">
        <v>-8.0615146911583224</v>
      </c>
      <c r="AN47" s="226">
        <v>1.1339565932007929</v>
      </c>
      <c r="AO47" s="226">
        <v>1.3939362602245069</v>
      </c>
      <c r="AP47" s="226">
        <v>-3.4173419095298385</v>
      </c>
      <c r="AQ47" s="226">
        <v>0.8115880264938653</v>
      </c>
      <c r="AR47" s="226">
        <v>-5.3121766546922942</v>
      </c>
      <c r="AS47" s="226">
        <v>4.595113178225759</v>
      </c>
      <c r="AT47" s="226">
        <v>0.98264362257718574</v>
      </c>
      <c r="AU47" s="226">
        <v>1.7771858959611677</v>
      </c>
      <c r="AV47" s="226">
        <v>-1.9308854312885586</v>
      </c>
      <c r="AW47" s="226">
        <v>0.52281242721635124</v>
      </c>
      <c r="AX47" s="226">
        <v>4.4866663888759319</v>
      </c>
      <c r="AY47" s="226">
        <v>2.8041979979720963</v>
      </c>
      <c r="AZ47" s="226">
        <v>-4.8959690417775761</v>
      </c>
      <c r="BA47" s="226">
        <v>2.0016822347737673</v>
      </c>
      <c r="BB47" s="226">
        <v>3.9753471943767806</v>
      </c>
      <c r="BC47" s="226">
        <v>5.4548889773852807</v>
      </c>
      <c r="BD47" s="226">
        <v>0.53216464980513933</v>
      </c>
      <c r="BE47" s="226">
        <v>1.0974869200880022</v>
      </c>
      <c r="BF47" s="226">
        <v>0.87112061568477372</v>
      </c>
      <c r="BG47" s="226">
        <v>4.1558087146470228</v>
      </c>
      <c r="BH47" s="226">
        <v>8.7359076309340367E-2</v>
      </c>
      <c r="BI47" s="226">
        <v>-4.3568629755863668</v>
      </c>
    </row>
    <row r="48" spans="1:61" ht="15">
      <c r="A48" s="226" t="s">
        <v>152</v>
      </c>
      <c r="B48" s="226" t="s">
        <v>153</v>
      </c>
      <c r="C48" s="226" t="s">
        <v>758</v>
      </c>
      <c r="D48" s="226" t="s">
        <v>759</v>
      </c>
      <c r="E48" s="226"/>
      <c r="F48" s="226">
        <v>2.1541323126605079</v>
      </c>
      <c r="G48" s="226">
        <v>2.3455902083686198</v>
      </c>
      <c r="H48" s="226">
        <v>-0.13948426871168351</v>
      </c>
      <c r="I48" s="226">
        <v>3.4561052163658132</v>
      </c>
      <c r="J48" s="226">
        <v>-1.2898994344652692E-2</v>
      </c>
      <c r="K48" s="226">
        <v>2.2396261675494742</v>
      </c>
      <c r="L48" s="226">
        <v>1.1645968024446489</v>
      </c>
      <c r="M48" s="226">
        <v>3.4049847215851088</v>
      </c>
      <c r="N48" s="226">
        <v>3.6169620418190505</v>
      </c>
      <c r="O48" s="226">
        <v>4.1917493383718067</v>
      </c>
      <c r="P48" s="226">
        <v>3.3705182861821754</v>
      </c>
      <c r="Q48" s="226">
        <v>5.185573375437329</v>
      </c>
      <c r="R48" s="226">
        <v>4.3485428456622799</v>
      </c>
      <c r="S48" s="226">
        <v>3.4120782788861419</v>
      </c>
      <c r="T48" s="226">
        <v>-1.916347268755203E-2</v>
      </c>
      <c r="U48" s="226">
        <v>2.4726403371293344</v>
      </c>
      <c r="V48" s="226">
        <v>1.8092838690993602</v>
      </c>
      <c r="W48" s="226">
        <v>6.019992746836806</v>
      </c>
      <c r="X48" s="226">
        <v>3.0067175968343776</v>
      </c>
      <c r="Y48" s="226">
        <v>1.7549191589478284</v>
      </c>
      <c r="Z48" s="226">
        <v>-3.6376507043101469E-2</v>
      </c>
      <c r="AA48" s="226">
        <v>-1.3161131975860201</v>
      </c>
      <c r="AB48" s="226">
        <v>-0.67380297819360635</v>
      </c>
      <c r="AC48" s="226">
        <v>1.0973280026337733</v>
      </c>
      <c r="AD48" s="226">
        <v>0.88898410731603406</v>
      </c>
      <c r="AE48" s="226">
        <v>3.6390059298568644</v>
      </c>
      <c r="AF48" s="226">
        <v>3.2377943650403722</v>
      </c>
      <c r="AG48" s="226">
        <v>2.0048188306730452</v>
      </c>
      <c r="AH48" s="226">
        <v>1.4216018646708903</v>
      </c>
      <c r="AI48" s="226">
        <v>4.0397362781003068</v>
      </c>
      <c r="AJ48" s="226">
        <v>0.38732645673785271</v>
      </c>
      <c r="AK48" s="226">
        <v>3.1365960780599664</v>
      </c>
      <c r="AL48" s="226">
        <v>0.56556766071950904</v>
      </c>
      <c r="AM48" s="226">
        <v>4.0297942443112049</v>
      </c>
      <c r="AN48" s="226">
        <v>3.4647784004485658</v>
      </c>
      <c r="AO48" s="226">
        <v>0.42758413096728987</v>
      </c>
      <c r="AP48" s="226">
        <v>1.8341653687296855</v>
      </c>
      <c r="AQ48" s="226">
        <v>-0.93912171690010382</v>
      </c>
      <c r="AR48" s="226">
        <v>-5.6119121273014088</v>
      </c>
      <c r="AS48" s="226">
        <v>2.9089485349028621</v>
      </c>
      <c r="AT48" s="226">
        <v>0.22685728846137465</v>
      </c>
      <c r="AU48" s="226">
        <v>1.0650607258078253</v>
      </c>
      <c r="AV48" s="226">
        <v>2.4892282115877862</v>
      </c>
      <c r="AW48" s="226">
        <v>3.9227720265379844</v>
      </c>
      <c r="AX48" s="226">
        <v>3.3483756501203459</v>
      </c>
      <c r="AY48" s="226">
        <v>5.3585839000084547</v>
      </c>
      <c r="AZ48" s="226">
        <v>5.6025102738604886</v>
      </c>
      <c r="BA48" s="226">
        <v>2.3315623350066659</v>
      </c>
      <c r="BB48" s="226">
        <v>0.49967678051967823</v>
      </c>
      <c r="BC48" s="226">
        <v>2.835318277721484</v>
      </c>
      <c r="BD48" s="226">
        <v>5.4673834638817169</v>
      </c>
      <c r="BE48" s="226">
        <v>2.9901569578639311</v>
      </c>
      <c r="BF48" s="226">
        <v>3.8517385207794064</v>
      </c>
      <c r="BG48" s="226">
        <v>3.4129942229686066</v>
      </c>
      <c r="BH48" s="226">
        <v>2.1187199903339433</v>
      </c>
      <c r="BI48" s="226">
        <v>1.0699854415353087</v>
      </c>
    </row>
    <row r="49" spans="1:61" ht="15">
      <c r="A49" s="226" t="s">
        <v>154</v>
      </c>
      <c r="B49" s="226" t="s">
        <v>155</v>
      </c>
      <c r="C49" s="226" t="s">
        <v>758</v>
      </c>
      <c r="D49" s="226" t="s">
        <v>759</v>
      </c>
      <c r="E49" s="226"/>
      <c r="F49" s="226"/>
      <c r="G49" s="226"/>
      <c r="H49" s="226"/>
      <c r="I49" s="226"/>
      <c r="J49" s="226"/>
      <c r="K49" s="226"/>
      <c r="L49" s="226"/>
      <c r="M49" s="226"/>
      <c r="N49" s="226"/>
      <c r="O49" s="226"/>
      <c r="P49" s="226"/>
      <c r="Q49" s="226"/>
      <c r="R49" s="226"/>
      <c r="S49" s="226"/>
      <c r="T49" s="226"/>
      <c r="U49" s="226"/>
      <c r="V49" s="226"/>
      <c r="W49" s="226"/>
      <c r="X49" s="226"/>
      <c r="Y49" s="226"/>
      <c r="Z49" s="226">
        <v>0.66760329128175044</v>
      </c>
      <c r="AA49" s="226">
        <v>3.3445189303548943</v>
      </c>
      <c r="AB49" s="226">
        <v>1.9673420661983698</v>
      </c>
      <c r="AC49" s="226">
        <v>1.286503950135625</v>
      </c>
      <c r="AD49" s="226">
        <v>-0.56090148281420227</v>
      </c>
      <c r="AE49" s="226">
        <v>-1.0356807018699072</v>
      </c>
      <c r="AF49" s="226">
        <v>-1.3016943307303563</v>
      </c>
      <c r="AG49" s="226">
        <v>-0.30579023855598564</v>
      </c>
      <c r="AH49" s="226">
        <v>-6.0077380127402762</v>
      </c>
      <c r="AI49" s="226">
        <v>2.0371614780140277</v>
      </c>
      <c r="AJ49" s="226">
        <v>-8.1359375862460297</v>
      </c>
      <c r="AK49" s="226">
        <v>5.4036668224754436</v>
      </c>
      <c r="AL49" s="226">
        <v>6.5295121113663868E-2</v>
      </c>
      <c r="AM49" s="226">
        <v>-7.9410743902280245</v>
      </c>
      <c r="AN49" s="226">
        <v>0.75133431348675117</v>
      </c>
      <c r="AO49" s="226">
        <v>-3.9648881955638444</v>
      </c>
      <c r="AP49" s="226">
        <v>1.2685117331857612</v>
      </c>
      <c r="AQ49" s="226">
        <v>-1.3569733745363237</v>
      </c>
      <c r="AR49" s="226">
        <v>-0.67058119566910079</v>
      </c>
      <c r="AS49" s="226">
        <v>8.0870768549664831</v>
      </c>
      <c r="AT49" s="226">
        <v>-0.15797348035108882</v>
      </c>
      <c r="AU49" s="226">
        <v>-0.1172705353380934</v>
      </c>
      <c r="AV49" s="226">
        <v>-0.29999112489139179</v>
      </c>
      <c r="AW49" s="226">
        <v>-0.47246072969123531</v>
      </c>
      <c r="AX49" s="226">
        <v>0.41639653614262784</v>
      </c>
      <c r="AY49" s="226">
        <v>0.22207834220364475</v>
      </c>
      <c r="AZ49" s="226">
        <v>-1.5870207956052695</v>
      </c>
      <c r="BA49" s="226">
        <v>-1.9842106485625806</v>
      </c>
      <c r="BB49" s="226">
        <v>-0.4763498134218338</v>
      </c>
      <c r="BC49" s="226">
        <v>-0.23611352937031427</v>
      </c>
      <c r="BD49" s="226">
        <v>0.14931204286637012</v>
      </c>
      <c r="BE49" s="226">
        <v>0.5385056117531235</v>
      </c>
      <c r="BF49" s="226">
        <v>1.0388914303153314</v>
      </c>
      <c r="BG49" s="226">
        <v>-0.34211148987679962</v>
      </c>
      <c r="BH49" s="226">
        <v>-1.3287913273346845</v>
      </c>
      <c r="BI49" s="226">
        <v>-0.13495106215302144</v>
      </c>
    </row>
    <row r="50" spans="1:61" ht="15">
      <c r="A50" s="226" t="s">
        <v>156</v>
      </c>
      <c r="B50" s="226" t="s">
        <v>157</v>
      </c>
      <c r="C50" s="226" t="s">
        <v>758</v>
      </c>
      <c r="D50" s="226" t="s">
        <v>759</v>
      </c>
      <c r="E50" s="226"/>
      <c r="F50" s="226"/>
      <c r="G50" s="226"/>
      <c r="H50" s="226"/>
      <c r="I50" s="226"/>
      <c r="J50" s="226"/>
      <c r="K50" s="226"/>
      <c r="L50" s="226"/>
      <c r="M50" s="226"/>
      <c r="N50" s="226"/>
      <c r="O50" s="226"/>
      <c r="P50" s="226"/>
      <c r="Q50" s="226"/>
      <c r="R50" s="226"/>
      <c r="S50" s="226"/>
      <c r="T50" s="226"/>
      <c r="U50" s="226"/>
      <c r="V50" s="226"/>
      <c r="W50" s="226"/>
      <c r="X50" s="226"/>
      <c r="Y50" s="226"/>
      <c r="Z50" s="226">
        <v>6.6124358759072095</v>
      </c>
      <c r="AA50" s="226">
        <v>0.85939224042456885</v>
      </c>
      <c r="AB50" s="226">
        <v>7.3246884648152246</v>
      </c>
      <c r="AC50" s="226">
        <v>1.7609196600999724</v>
      </c>
      <c r="AD50" s="226">
        <v>6.6862676840626847</v>
      </c>
      <c r="AE50" s="226">
        <v>1.2283806109177391</v>
      </c>
      <c r="AF50" s="226">
        <v>2.7968868268352054</v>
      </c>
      <c r="AG50" s="226">
        <v>4.4606173550309194</v>
      </c>
      <c r="AH50" s="226">
        <v>3.9594630580071879</v>
      </c>
      <c r="AI50" s="226">
        <v>-1.2808330992498043</v>
      </c>
      <c r="AJ50" s="226">
        <v>-0.92887819313550324</v>
      </c>
      <c r="AK50" s="226">
        <v>8.1089828463287006</v>
      </c>
      <c r="AL50" s="226">
        <v>5.784787385092045</v>
      </c>
      <c r="AM50" s="226">
        <v>15.994639113056223</v>
      </c>
      <c r="AN50" s="226">
        <v>11.285074428860241</v>
      </c>
      <c r="AO50" s="226">
        <v>8.6531413311344778</v>
      </c>
      <c r="AP50" s="226">
        <v>8.5588977902602892</v>
      </c>
      <c r="AQ50" s="226">
        <v>10.05083131631315</v>
      </c>
      <c r="AR50" s="226">
        <v>8.8843598845548541</v>
      </c>
      <c r="AS50" s="226">
        <v>11.974894927361106</v>
      </c>
      <c r="AT50" s="226">
        <v>0.24169965720079745</v>
      </c>
      <c r="AU50" s="226">
        <v>3.2976878434930512</v>
      </c>
      <c r="AV50" s="226">
        <v>2.3557947522811986</v>
      </c>
      <c r="AW50" s="226">
        <v>8.4258193272936523</v>
      </c>
      <c r="AX50" s="226">
        <v>5.3573209948338842</v>
      </c>
      <c r="AY50" s="226">
        <v>6.5849780018573796</v>
      </c>
      <c r="AZ50" s="226">
        <v>13.834632448365227</v>
      </c>
      <c r="BA50" s="226">
        <v>5.5042491117265513</v>
      </c>
      <c r="BB50" s="226">
        <v>-2.3114349922441733</v>
      </c>
      <c r="BC50" s="226">
        <v>0.37190755877954018</v>
      </c>
      <c r="BD50" s="226">
        <v>2.8059389753826451</v>
      </c>
      <c r="BE50" s="226">
        <v>-8.0767908893321305E-2</v>
      </c>
      <c r="BF50" s="226">
        <v>-0.3846887376836321</v>
      </c>
      <c r="BG50" s="226">
        <v>-0.59875087825685114</v>
      </c>
      <c r="BH50" s="226">
        <v>-0.16211626479744723</v>
      </c>
      <c r="BI50" s="226">
        <v>2.6385699795041972</v>
      </c>
    </row>
    <row r="51" spans="1:61" ht="15">
      <c r="A51" s="226" t="s">
        <v>158</v>
      </c>
      <c r="B51" s="226" t="s">
        <v>159</v>
      </c>
      <c r="C51" s="226" t="s">
        <v>758</v>
      </c>
      <c r="D51" s="226" t="s">
        <v>759</v>
      </c>
      <c r="E51" s="226"/>
      <c r="F51" s="226">
        <v>-4.4590281829277956</v>
      </c>
      <c r="G51" s="226">
        <v>4.3233050336209118</v>
      </c>
      <c r="H51" s="226">
        <v>1.119565402270112</v>
      </c>
      <c r="I51" s="226">
        <v>0.58958047078246523</v>
      </c>
      <c r="J51" s="226">
        <v>6.1967756917131709</v>
      </c>
      <c r="K51" s="226">
        <v>4.4178569735277904</v>
      </c>
      <c r="L51" s="226">
        <v>2.3757207408545895</v>
      </c>
      <c r="M51" s="226">
        <v>5.1487967466060809</v>
      </c>
      <c r="N51" s="226">
        <v>2.5576017073266115</v>
      </c>
      <c r="O51" s="226">
        <v>4.5635914392559584</v>
      </c>
      <c r="P51" s="226">
        <v>3.9945785796265909</v>
      </c>
      <c r="Q51" s="226">
        <v>5.4729384052636618</v>
      </c>
      <c r="R51" s="226">
        <v>5.0808792004626468</v>
      </c>
      <c r="S51" s="226">
        <v>2.9734820310733028</v>
      </c>
      <c r="T51" s="226">
        <v>-0.42282527124744718</v>
      </c>
      <c r="U51" s="226">
        <v>2.8647858739109182</v>
      </c>
      <c r="V51" s="226">
        <v>6.1308134044002998</v>
      </c>
      <c r="W51" s="226">
        <v>3.527751822969833</v>
      </c>
      <c r="X51" s="226">
        <v>2.208194723831312</v>
      </c>
      <c r="Y51" s="226">
        <v>-1.8880605487359361</v>
      </c>
      <c r="Z51" s="226">
        <v>-4.8431423633558524</v>
      </c>
      <c r="AA51" s="226">
        <v>-9.7508876052593649</v>
      </c>
      <c r="AB51" s="226">
        <v>0.13200572491128071</v>
      </c>
      <c r="AC51" s="226">
        <v>3.4126411752549899</v>
      </c>
      <c r="AD51" s="226">
        <v>-1.5658998464868858</v>
      </c>
      <c r="AE51" s="226">
        <v>3.112818137692102</v>
      </c>
      <c r="AF51" s="226">
        <v>4.2251457996398898</v>
      </c>
      <c r="AG51" s="226">
        <v>1.2686127244063954</v>
      </c>
      <c r="AH51" s="226">
        <v>2.4764736370377562</v>
      </c>
      <c r="AI51" s="226">
        <v>1.3193726418397205</v>
      </c>
      <c r="AJ51" s="226">
        <v>-8.6552873729317525E-4</v>
      </c>
      <c r="AK51" s="226">
        <v>6.4538964910323244</v>
      </c>
      <c r="AL51" s="226">
        <v>4.4099161680075838</v>
      </c>
      <c r="AM51" s="226">
        <v>1.9042524568733938</v>
      </c>
      <c r="AN51" s="226">
        <v>1.5937016088575433</v>
      </c>
      <c r="AO51" s="226">
        <v>-1.1773795195473724</v>
      </c>
      <c r="AP51" s="226">
        <v>3.0999645532590421</v>
      </c>
      <c r="AQ51" s="226">
        <v>4.5584089927893245</v>
      </c>
      <c r="AR51" s="226">
        <v>1.7463155856761006</v>
      </c>
      <c r="AS51" s="226">
        <v>1.7071151181250883</v>
      </c>
      <c r="AT51" s="226">
        <v>1.6428498005849974</v>
      </c>
      <c r="AU51" s="226">
        <v>1.6036292033054735</v>
      </c>
      <c r="AV51" s="226">
        <v>2.6694729890307514</v>
      </c>
      <c r="AW51" s="226">
        <v>2.8148498163398585</v>
      </c>
      <c r="AX51" s="226">
        <v>2.3840799648168058</v>
      </c>
      <c r="AY51" s="226">
        <v>5.7207279252081662</v>
      </c>
      <c r="AZ51" s="226">
        <v>6.6658630088736572</v>
      </c>
      <c r="BA51" s="226">
        <v>3.2311435810028115</v>
      </c>
      <c r="BB51" s="226">
        <v>-2.2669240897969161</v>
      </c>
      <c r="BC51" s="226">
        <v>3.6353243963298922</v>
      </c>
      <c r="BD51" s="226">
        <v>3.0556814434387718</v>
      </c>
      <c r="BE51" s="226">
        <v>3.5889272703888651</v>
      </c>
      <c r="BF51" s="226">
        <v>1.1330165753175265</v>
      </c>
      <c r="BG51" s="226">
        <v>2.5418378638674142</v>
      </c>
      <c r="BH51" s="226">
        <v>3.6281473684173164</v>
      </c>
      <c r="BI51" s="226">
        <v>3.2672589753692307</v>
      </c>
    </row>
    <row r="52" spans="1:61" ht="15">
      <c r="A52" s="226" t="s">
        <v>160</v>
      </c>
      <c r="B52" s="226" t="s">
        <v>161</v>
      </c>
      <c r="C52" s="226" t="s">
        <v>758</v>
      </c>
      <c r="D52" s="226" t="s">
        <v>759</v>
      </c>
      <c r="E52" s="226"/>
      <c r="F52" s="226"/>
      <c r="G52" s="226"/>
      <c r="H52" s="226"/>
      <c r="I52" s="226"/>
      <c r="J52" s="226"/>
      <c r="K52" s="226"/>
      <c r="L52" s="226">
        <v>1.8417378666241007</v>
      </c>
      <c r="M52" s="226">
        <v>4.3553989537217603</v>
      </c>
      <c r="N52" s="226">
        <v>3.9448331995560579</v>
      </c>
      <c r="O52" s="226">
        <v>4.0482636335204063</v>
      </c>
      <c r="P52" s="226">
        <v>0.66379185494250237</v>
      </c>
      <c r="Q52" s="226">
        <v>7.7104833460618067</v>
      </c>
      <c r="R52" s="226">
        <v>-2.0564924440610355</v>
      </c>
      <c r="S52" s="226">
        <v>-3.8481270028027978</v>
      </c>
      <c r="T52" s="226">
        <v>-2.1634015670751126</v>
      </c>
      <c r="U52" s="226">
        <v>-1.3369391114684674</v>
      </c>
      <c r="V52" s="226">
        <v>3.1205591357924618</v>
      </c>
      <c r="W52" s="226">
        <v>4.9991432592709089</v>
      </c>
      <c r="X52" s="226">
        <v>2.2774194235315264</v>
      </c>
      <c r="Y52" s="226">
        <v>-2.2942751189412576</v>
      </c>
      <c r="Z52" s="226">
        <v>-0.31471427112752792</v>
      </c>
      <c r="AA52" s="226">
        <v>0.16819457140306326</v>
      </c>
      <c r="AB52" s="226">
        <v>-3.9890923967155061</v>
      </c>
      <c r="AC52" s="226">
        <v>-1.0748586235947073</v>
      </c>
      <c r="AD52" s="226">
        <v>-1.6734165440728361</v>
      </c>
      <c r="AE52" s="226">
        <v>2.8912102263660699E-3</v>
      </c>
      <c r="AF52" s="226">
        <v>0.40638316991785928</v>
      </c>
      <c r="AG52" s="226">
        <v>1.5097811108422121</v>
      </c>
      <c r="AH52" s="226">
        <v>3.8811627378296407</v>
      </c>
      <c r="AI52" s="226">
        <v>0.64991198109231618</v>
      </c>
      <c r="AJ52" s="226">
        <v>0.7258085163138901</v>
      </c>
      <c r="AK52" s="226">
        <v>-1.0591869648105074</v>
      </c>
      <c r="AL52" s="226">
        <v>1.8742673053227179</v>
      </c>
      <c r="AM52" s="226">
        <v>1.7350383210094265</v>
      </c>
      <c r="AN52" s="226">
        <v>2.1680113561865113</v>
      </c>
      <c r="AO52" s="226">
        <v>2.5073268510150939</v>
      </c>
      <c r="AP52" s="226">
        <v>2.3147427179905691</v>
      </c>
      <c r="AQ52" s="226">
        <v>2.1427749798760942</v>
      </c>
      <c r="AR52" s="226">
        <v>3.2783164191877177</v>
      </c>
      <c r="AS52" s="226">
        <v>2.9130524130964659</v>
      </c>
      <c r="AT52" s="226">
        <v>1.309795303292276</v>
      </c>
      <c r="AU52" s="226">
        <v>3.0833487150513434</v>
      </c>
      <c r="AV52" s="226">
        <v>5.3344480539935688</v>
      </c>
      <c r="AW52" s="226">
        <v>3.4962391318073003</v>
      </c>
      <c r="AX52" s="226">
        <v>3.0219354199829951</v>
      </c>
      <c r="AY52" s="226">
        <v>6.1444129624226065</v>
      </c>
      <c r="AZ52" s="226">
        <v>2.5567250085413207</v>
      </c>
      <c r="BA52" s="226">
        <v>0.77212400365438327</v>
      </c>
      <c r="BB52" s="226">
        <v>-4.1392518413557013</v>
      </c>
      <c r="BC52" s="226">
        <v>0.77743461828727334</v>
      </c>
      <c r="BD52" s="226">
        <v>0.4304390905563622</v>
      </c>
      <c r="BE52" s="226">
        <v>0.60890704956825914</v>
      </c>
      <c r="BF52" s="226">
        <v>1.009638740887155</v>
      </c>
      <c r="BG52" s="226">
        <v>-0.15460267526020743</v>
      </c>
      <c r="BH52" s="226">
        <v>-0.49688451316032456</v>
      </c>
      <c r="BI52" s="226">
        <v>-2.3732830572833024</v>
      </c>
    </row>
    <row r="53" spans="1:61" ht="15">
      <c r="A53" s="226" t="s">
        <v>162</v>
      </c>
      <c r="B53" s="226" t="s">
        <v>163</v>
      </c>
      <c r="C53" s="226" t="s">
        <v>758</v>
      </c>
      <c r="D53" s="226" t="s">
        <v>759</v>
      </c>
      <c r="E53" s="226"/>
      <c r="F53" s="226"/>
      <c r="G53" s="226"/>
      <c r="H53" s="226"/>
      <c r="I53" s="226"/>
      <c r="J53" s="226"/>
      <c r="K53" s="226"/>
      <c r="L53" s="226"/>
      <c r="M53" s="226"/>
      <c r="N53" s="226"/>
      <c r="O53" s="226"/>
      <c r="P53" s="226">
        <v>6.6883706817998387</v>
      </c>
      <c r="Q53" s="226">
        <v>3.0224607714647931</v>
      </c>
      <c r="R53" s="226">
        <v>1.7351786325178864</v>
      </c>
      <c r="S53" s="226">
        <v>-0.52583529428139286</v>
      </c>
      <c r="T53" s="226">
        <v>8.0489495551934596</v>
      </c>
      <c r="U53" s="226">
        <v>4.2589517847316785</v>
      </c>
      <c r="V53" s="226">
        <v>7.6894048936268149</v>
      </c>
      <c r="W53" s="226">
        <v>5.7539779543085245</v>
      </c>
      <c r="X53" s="226">
        <v>0.40685860932481432</v>
      </c>
      <c r="Y53" s="226">
        <v>-5.4094715409778757</v>
      </c>
      <c r="Z53" s="226">
        <v>19.094555428674525</v>
      </c>
      <c r="AA53" s="226">
        <v>8.4638247874752039</v>
      </c>
      <c r="AB53" s="226">
        <v>4.9766777417992216</v>
      </c>
      <c r="AC53" s="226">
        <v>7.3874744341129457</v>
      </c>
      <c r="AD53" s="226">
        <v>0.93236079759000745</v>
      </c>
      <c r="AE53" s="226">
        <v>-0.74240680765700517</v>
      </c>
      <c r="AF53" s="226">
        <v>-3.3665975744543175</v>
      </c>
      <c r="AG53" s="226">
        <v>2.6066829065516544</v>
      </c>
      <c r="AH53" s="226">
        <v>-0.34684025342789937</v>
      </c>
      <c r="AI53" s="226">
        <v>-3.8250843888979773</v>
      </c>
      <c r="AJ53" s="226">
        <v>-11.375291558602612</v>
      </c>
      <c r="AK53" s="226">
        <v>-12.15542075021493</v>
      </c>
      <c r="AL53" s="226">
        <v>-15.357424508465229</v>
      </c>
      <c r="AM53" s="226">
        <v>0.19295177299439104</v>
      </c>
      <c r="AN53" s="226">
        <v>1.9361990288933697</v>
      </c>
      <c r="AO53" s="226">
        <v>7.2979433210948059</v>
      </c>
      <c r="AP53" s="226">
        <v>2.2890951873688152</v>
      </c>
      <c r="AQ53" s="226">
        <v>-0.29451731208041565</v>
      </c>
      <c r="AR53" s="226">
        <v>5.7499789400850005</v>
      </c>
      <c r="AS53" s="226">
        <v>5.5278689646922601</v>
      </c>
      <c r="AT53" s="226">
        <v>2.8547541874087869</v>
      </c>
      <c r="AU53" s="226">
        <v>1.1404194298561663</v>
      </c>
      <c r="AV53" s="226">
        <v>3.5445673509884728</v>
      </c>
      <c r="AW53" s="226">
        <v>5.5634832016690154</v>
      </c>
      <c r="AX53" s="226">
        <v>11.031053940403226</v>
      </c>
      <c r="AY53" s="226">
        <v>11.947013708382229</v>
      </c>
      <c r="AZ53" s="226">
        <v>7.1914050036297823</v>
      </c>
      <c r="BA53" s="226">
        <v>4.0609756512474604</v>
      </c>
      <c r="BB53" s="226">
        <v>1.3719987150835067</v>
      </c>
      <c r="BC53" s="226">
        <v>2.2598103797425182</v>
      </c>
      <c r="BD53" s="226">
        <v>2.6067395904223076</v>
      </c>
      <c r="BE53" s="226">
        <v>2.7660548881779192</v>
      </c>
      <c r="BF53" s="226">
        <v>2.4773133373504237</v>
      </c>
      <c r="BG53" s="226">
        <v>0.80378555509675209</v>
      </c>
      <c r="BH53" s="226">
        <v>4.2409187721566894</v>
      </c>
      <c r="BI53" s="226"/>
    </row>
    <row r="54" spans="1:61" ht="15">
      <c r="A54" s="226" t="s">
        <v>164</v>
      </c>
      <c r="B54" s="226" t="s">
        <v>165</v>
      </c>
      <c r="C54" s="226" t="s">
        <v>758</v>
      </c>
      <c r="D54" s="226" t="s">
        <v>759</v>
      </c>
      <c r="E54" s="226"/>
      <c r="F54" s="226"/>
      <c r="G54" s="226"/>
      <c r="H54" s="226"/>
      <c r="I54" s="226"/>
      <c r="J54" s="226"/>
      <c r="K54" s="226"/>
      <c r="L54" s="226"/>
      <c r="M54" s="226"/>
      <c r="N54" s="226"/>
      <c r="O54" s="226"/>
      <c r="P54" s="226"/>
      <c r="Q54" s="226"/>
      <c r="R54" s="226"/>
      <c r="S54" s="226"/>
      <c r="T54" s="226"/>
      <c r="U54" s="226"/>
      <c r="V54" s="226"/>
      <c r="W54" s="226"/>
      <c r="X54" s="226"/>
      <c r="Y54" s="226"/>
      <c r="Z54" s="226"/>
      <c r="AA54" s="226"/>
      <c r="AB54" s="226"/>
      <c r="AC54" s="226"/>
      <c r="AD54" s="226"/>
      <c r="AE54" s="226"/>
      <c r="AF54" s="226"/>
      <c r="AG54" s="226"/>
      <c r="AH54" s="226"/>
      <c r="AI54" s="226"/>
      <c r="AJ54" s="226"/>
      <c r="AK54" s="226"/>
      <c r="AL54" s="226"/>
      <c r="AM54" s="226"/>
      <c r="AN54" s="226"/>
      <c r="AO54" s="226"/>
      <c r="AP54" s="226"/>
      <c r="AQ54" s="226"/>
      <c r="AR54" s="226"/>
      <c r="AS54" s="226"/>
      <c r="AT54" s="226"/>
      <c r="AU54" s="226"/>
      <c r="AV54" s="226"/>
      <c r="AW54" s="226"/>
      <c r="AX54" s="226"/>
      <c r="AY54" s="226"/>
      <c r="AZ54" s="226"/>
      <c r="BA54" s="226"/>
      <c r="BB54" s="226"/>
      <c r="BC54" s="226"/>
      <c r="BD54" s="226"/>
      <c r="BE54" s="226"/>
      <c r="BF54" s="226"/>
      <c r="BG54" s="226"/>
      <c r="BH54" s="226"/>
      <c r="BI54" s="226"/>
    </row>
    <row r="55" spans="1:61" ht="15">
      <c r="A55" s="226" t="s">
        <v>166</v>
      </c>
      <c r="B55" s="226" t="s">
        <v>167</v>
      </c>
      <c r="C55" s="226" t="s">
        <v>758</v>
      </c>
      <c r="D55" s="226" t="s">
        <v>759</v>
      </c>
      <c r="E55" s="226"/>
      <c r="F55" s="226"/>
      <c r="G55" s="226"/>
      <c r="H55" s="226"/>
      <c r="I55" s="226"/>
      <c r="J55" s="226"/>
      <c r="K55" s="226"/>
      <c r="L55" s="226"/>
      <c r="M55" s="226"/>
      <c r="N55" s="226"/>
      <c r="O55" s="226"/>
      <c r="P55" s="226"/>
      <c r="Q55" s="226"/>
      <c r="R55" s="226"/>
      <c r="S55" s="226"/>
      <c r="T55" s="226"/>
      <c r="U55" s="226"/>
      <c r="V55" s="226"/>
      <c r="W55" s="226"/>
      <c r="X55" s="226"/>
      <c r="Y55" s="226"/>
      <c r="Z55" s="226"/>
      <c r="AA55" s="226"/>
      <c r="AB55" s="226"/>
      <c r="AC55" s="226"/>
      <c r="AD55" s="226"/>
      <c r="AE55" s="226"/>
      <c r="AF55" s="226"/>
      <c r="AG55" s="226"/>
      <c r="AH55" s="226"/>
      <c r="AI55" s="226"/>
      <c r="AJ55" s="226"/>
      <c r="AK55" s="226"/>
      <c r="AL55" s="226"/>
      <c r="AM55" s="226">
        <v>0.36841919815037727</v>
      </c>
      <c r="AN55" s="226"/>
      <c r="AO55" s="226"/>
      <c r="AP55" s="226"/>
      <c r="AQ55" s="226"/>
      <c r="AR55" s="226"/>
      <c r="AS55" s="226"/>
      <c r="AT55" s="226"/>
      <c r="AU55" s="226"/>
      <c r="AV55" s="226"/>
      <c r="AW55" s="226"/>
      <c r="AX55" s="226"/>
      <c r="AY55" s="226"/>
      <c r="AZ55" s="226"/>
      <c r="BA55" s="226"/>
      <c r="BB55" s="226"/>
      <c r="BC55" s="226"/>
      <c r="BD55" s="226"/>
      <c r="BE55" s="226"/>
      <c r="BF55" s="226"/>
      <c r="BG55" s="226"/>
      <c r="BH55" s="226"/>
      <c r="BI55" s="226"/>
    </row>
    <row r="56" spans="1:61" ht="15">
      <c r="A56" s="226" t="s">
        <v>168</v>
      </c>
      <c r="B56" s="226" t="s">
        <v>169</v>
      </c>
      <c r="C56" s="226" t="s">
        <v>758</v>
      </c>
      <c r="D56" s="226" t="s">
        <v>759</v>
      </c>
      <c r="E56" s="226"/>
      <c r="F56" s="226"/>
      <c r="G56" s="226"/>
      <c r="H56" s="226"/>
      <c r="I56" s="226"/>
      <c r="J56" s="226"/>
      <c r="K56" s="226"/>
      <c r="L56" s="226"/>
      <c r="M56" s="226"/>
      <c r="N56" s="226"/>
      <c r="O56" s="226"/>
      <c r="P56" s="226"/>
      <c r="Q56" s="226"/>
      <c r="R56" s="226"/>
      <c r="S56" s="226"/>
      <c r="T56" s="226"/>
      <c r="U56" s="226">
        <v>21.244872337079585</v>
      </c>
      <c r="V56" s="226">
        <v>16.347975800937121</v>
      </c>
      <c r="W56" s="226">
        <v>7.3783476276098696</v>
      </c>
      <c r="X56" s="226">
        <v>9.0543496028321186</v>
      </c>
      <c r="Y56" s="226">
        <v>4.6106401520290774</v>
      </c>
      <c r="Z56" s="226">
        <v>0.82882618727025203</v>
      </c>
      <c r="AA56" s="226">
        <v>4.7745114588884121</v>
      </c>
      <c r="AB56" s="226">
        <v>4.7150446656254275</v>
      </c>
      <c r="AC56" s="226">
        <v>7.3577552731326534</v>
      </c>
      <c r="AD56" s="226">
        <v>3.6152366224387862</v>
      </c>
      <c r="AE56" s="226">
        <v>2.5214063896845289</v>
      </c>
      <c r="AF56" s="226">
        <v>5.9072733876447643</v>
      </c>
      <c r="AG56" s="226">
        <v>7.5007856440834502</v>
      </c>
      <c r="AH56" s="226">
        <v>6.4195106289331534</v>
      </c>
      <c r="AI56" s="226">
        <v>5.1399694697878999</v>
      </c>
      <c r="AJ56" s="226">
        <v>-1.8347427586463851</v>
      </c>
      <c r="AK56" s="226">
        <v>6.5278349091735919</v>
      </c>
      <c r="AL56" s="226">
        <v>-1.7026277800750904</v>
      </c>
      <c r="AM56" s="226">
        <v>3.7322010859573993</v>
      </c>
      <c r="AN56" s="226">
        <v>6.5193588004521104</v>
      </c>
      <c r="AO56" s="226">
        <v>-0.26928880011611511</v>
      </c>
      <c r="AP56" s="226">
        <v>1.1219977296881467</v>
      </c>
      <c r="AQ56" s="226">
        <v>3.9531175314770195</v>
      </c>
      <c r="AR56" s="226">
        <v>3.6620735318485345</v>
      </c>
      <c r="AS56" s="226">
        <v>4.6058015155356884</v>
      </c>
      <c r="AT56" s="226">
        <v>2.4899996955985273</v>
      </c>
      <c r="AU56" s="226">
        <v>2.2209056522787733</v>
      </c>
      <c r="AV56" s="226">
        <v>1.2379822009262966</v>
      </c>
      <c r="AW56" s="226">
        <v>3.1808304971510779</v>
      </c>
      <c r="AX56" s="226">
        <v>2.2412175615987877</v>
      </c>
      <c r="AY56" s="226">
        <v>2.781022802571016</v>
      </c>
      <c r="AZ56" s="226">
        <v>2.6125923304016112</v>
      </c>
      <c r="BA56" s="226">
        <v>1.2883342687037214</v>
      </c>
      <c r="BB56" s="226">
        <v>-4.374273984274339</v>
      </c>
      <c r="BC56" s="226">
        <v>-1.2976003404293124</v>
      </c>
      <c r="BD56" s="226">
        <v>-2.2060490980106806</v>
      </c>
      <c r="BE56" s="226">
        <v>-4.6221611616409746</v>
      </c>
      <c r="BF56" s="226">
        <v>-5.7338707186345772</v>
      </c>
      <c r="BG56" s="226">
        <v>-0.44166114134723955</v>
      </c>
      <c r="BH56" s="226">
        <v>2.2598430166841439</v>
      </c>
      <c r="BI56" s="226">
        <v>2.6757136356785622</v>
      </c>
    </row>
    <row r="57" spans="1:61" ht="15">
      <c r="A57" s="226" t="s">
        <v>170</v>
      </c>
      <c r="B57" s="226" t="s">
        <v>171</v>
      </c>
      <c r="C57" s="226" t="s">
        <v>758</v>
      </c>
      <c r="D57" s="226" t="s">
        <v>759</v>
      </c>
      <c r="E57" s="226"/>
      <c r="F57" s="226"/>
      <c r="G57" s="226"/>
      <c r="H57" s="226"/>
      <c r="I57" s="226"/>
      <c r="J57" s="226"/>
      <c r="K57" s="226"/>
      <c r="L57" s="226"/>
      <c r="M57" s="226"/>
      <c r="N57" s="226"/>
      <c r="O57" s="226"/>
      <c r="P57" s="226"/>
      <c r="Q57" s="226"/>
      <c r="R57" s="226"/>
      <c r="S57" s="226"/>
      <c r="T57" s="226"/>
      <c r="U57" s="226"/>
      <c r="V57" s="226"/>
      <c r="W57" s="226"/>
      <c r="X57" s="226"/>
      <c r="Y57" s="226"/>
      <c r="Z57" s="226"/>
      <c r="AA57" s="226"/>
      <c r="AB57" s="226"/>
      <c r="AC57" s="226"/>
      <c r="AD57" s="226"/>
      <c r="AE57" s="226"/>
      <c r="AF57" s="226"/>
      <c r="AG57" s="226"/>
      <c r="AH57" s="226"/>
      <c r="AI57" s="226"/>
      <c r="AJ57" s="226">
        <v>-11.402506019938286</v>
      </c>
      <c r="AK57" s="226">
        <v>-0.60821363536064155</v>
      </c>
      <c r="AL57" s="226">
        <v>-4.2053102496993233E-2</v>
      </c>
      <c r="AM57" s="226">
        <v>2.872143518266526</v>
      </c>
      <c r="AN57" s="226">
        <v>6.2865546308808575</v>
      </c>
      <c r="AO57" s="226">
        <v>4.4042353714242495</v>
      </c>
      <c r="AP57" s="226">
        <v>-0.56717741846206593</v>
      </c>
      <c r="AQ57" s="226">
        <v>-0.22154258632352253</v>
      </c>
      <c r="AR57" s="226">
        <v>1.5417484682479312</v>
      </c>
      <c r="AS57" s="226">
        <v>4.5870019574997229</v>
      </c>
      <c r="AT57" s="226">
        <v>3.4394344308375224</v>
      </c>
      <c r="AU57" s="226">
        <v>1.8432174914317443</v>
      </c>
      <c r="AV57" s="226">
        <v>3.6314982481829219</v>
      </c>
      <c r="AW57" s="226">
        <v>4.9155205180250903</v>
      </c>
      <c r="AX57" s="226">
        <v>6.2951267838840437</v>
      </c>
      <c r="AY57" s="226">
        <v>6.5875187700282964</v>
      </c>
      <c r="AZ57" s="226">
        <v>4.9152517899819514</v>
      </c>
      <c r="BA57" s="226">
        <v>1.8625810870148314</v>
      </c>
      <c r="BB57" s="226">
        <v>-5.3823882212749226</v>
      </c>
      <c r="BC57" s="226">
        <v>1.997474779384504</v>
      </c>
      <c r="BD57" s="226">
        <v>1.7940295177323549</v>
      </c>
      <c r="BE57" s="226">
        <v>-0.93855368191115929</v>
      </c>
      <c r="BF57" s="226">
        <v>-0.51667507931612988</v>
      </c>
      <c r="BG57" s="226">
        <v>2.6070370429591776</v>
      </c>
      <c r="BH57" s="226">
        <v>4.3303252822483103</v>
      </c>
      <c r="BI57" s="226">
        <v>2.2749973678057671</v>
      </c>
    </row>
    <row r="58" spans="1:61" ht="15">
      <c r="A58" s="226" t="s">
        <v>172</v>
      </c>
      <c r="B58" s="226" t="s">
        <v>173</v>
      </c>
      <c r="C58" s="226" t="s">
        <v>758</v>
      </c>
      <c r="D58" s="226" t="s">
        <v>759</v>
      </c>
      <c r="E58" s="226"/>
      <c r="F58" s="226"/>
      <c r="G58" s="226"/>
      <c r="H58" s="226"/>
      <c r="I58" s="226"/>
      <c r="J58" s="226"/>
      <c r="K58" s="226"/>
      <c r="L58" s="226"/>
      <c r="M58" s="226"/>
      <c r="N58" s="226"/>
      <c r="O58" s="226"/>
      <c r="P58" s="226">
        <v>2.9436501920778966</v>
      </c>
      <c r="Q58" s="226">
        <v>3.8024759759076403</v>
      </c>
      <c r="R58" s="226">
        <v>4.4480172199173467</v>
      </c>
      <c r="S58" s="226">
        <v>0.85076028773065104</v>
      </c>
      <c r="T58" s="226">
        <v>-0.4964342355268343</v>
      </c>
      <c r="U58" s="226">
        <v>5.4002121268851937</v>
      </c>
      <c r="V58" s="226">
        <v>3.5814370796924493</v>
      </c>
      <c r="W58" s="226">
        <v>3.0981816491966612</v>
      </c>
      <c r="X58" s="226">
        <v>4.1043313342809711</v>
      </c>
      <c r="Y58" s="226">
        <v>1.1986939310568943</v>
      </c>
      <c r="Z58" s="226">
        <v>0.37624251366065664</v>
      </c>
      <c r="AA58" s="226">
        <v>-0.30005778716810028</v>
      </c>
      <c r="AB58" s="226">
        <v>1.8390341634596012</v>
      </c>
      <c r="AC58" s="226">
        <v>3.1789872184044583</v>
      </c>
      <c r="AD58" s="226">
        <v>2.5568835645230621</v>
      </c>
      <c r="AE58" s="226">
        <v>2.2405350456091924</v>
      </c>
      <c r="AF58" s="226">
        <v>1.24649963253664</v>
      </c>
      <c r="AG58" s="226">
        <v>3.3028637310861768</v>
      </c>
      <c r="AH58" s="226">
        <v>3.0961800317711408</v>
      </c>
      <c r="AI58" s="226">
        <v>4.3516390575136086</v>
      </c>
      <c r="AJ58" s="226">
        <v>4.3452200415315758</v>
      </c>
      <c r="AK58" s="226">
        <v>1.1517712511662523</v>
      </c>
      <c r="AL58" s="226">
        <v>-1.6051353052851312</v>
      </c>
      <c r="AM58" s="226">
        <v>2.1026072317975633</v>
      </c>
      <c r="AN58" s="226">
        <v>1.4390681582727467</v>
      </c>
      <c r="AO58" s="226">
        <v>0.5264771073661052</v>
      </c>
      <c r="AP58" s="226">
        <v>1.7002907261415743</v>
      </c>
      <c r="AQ58" s="226">
        <v>1.9641761389727748</v>
      </c>
      <c r="AR58" s="226">
        <v>1.9212372937244027</v>
      </c>
      <c r="AS58" s="226">
        <v>2.822696604435464</v>
      </c>
      <c r="AT58" s="226">
        <v>1.5245376948492435</v>
      </c>
      <c r="AU58" s="226">
        <v>-0.1679870629231317</v>
      </c>
      <c r="AV58" s="226">
        <v>-0.76486123408632523</v>
      </c>
      <c r="AW58" s="226">
        <v>1.1919365222103409</v>
      </c>
      <c r="AX58" s="226">
        <v>0.76390970567328509</v>
      </c>
      <c r="AY58" s="226">
        <v>3.8171967522020509</v>
      </c>
      <c r="AZ58" s="226">
        <v>3.3987061701516836</v>
      </c>
      <c r="BA58" s="226">
        <v>1.274699037806954</v>
      </c>
      <c r="BB58" s="226">
        <v>-5.3794110502806376</v>
      </c>
      <c r="BC58" s="226">
        <v>4.2395043452357868</v>
      </c>
      <c r="BD58" s="226">
        <v>5.5994814284582333</v>
      </c>
      <c r="BE58" s="226">
        <v>0.30351838606834747</v>
      </c>
      <c r="BF58" s="226">
        <v>0.21572204626230018</v>
      </c>
      <c r="BG58" s="226">
        <v>1.1726917063901396</v>
      </c>
      <c r="BH58" s="226">
        <v>0.84393513012952326</v>
      </c>
      <c r="BI58" s="226">
        <v>0.65832972389058853</v>
      </c>
    </row>
    <row r="59" spans="1:61" ht="15">
      <c r="A59" s="226" t="s">
        <v>174</v>
      </c>
      <c r="B59" s="226" t="s">
        <v>175</v>
      </c>
      <c r="C59" s="226" t="s">
        <v>758</v>
      </c>
      <c r="D59" s="226" t="s">
        <v>759</v>
      </c>
      <c r="E59" s="226"/>
      <c r="F59" s="226"/>
      <c r="G59" s="226"/>
      <c r="H59" s="226"/>
      <c r="I59" s="226"/>
      <c r="J59" s="226"/>
      <c r="K59" s="226"/>
      <c r="L59" s="226"/>
      <c r="M59" s="226"/>
      <c r="N59" s="226"/>
      <c r="O59" s="226"/>
      <c r="P59" s="226"/>
      <c r="Q59" s="226"/>
      <c r="R59" s="226"/>
      <c r="S59" s="226"/>
      <c r="T59" s="226"/>
      <c r="U59" s="226"/>
      <c r="V59" s="226"/>
      <c r="W59" s="226"/>
      <c r="X59" s="226"/>
      <c r="Y59" s="226"/>
      <c r="Z59" s="226"/>
      <c r="AA59" s="226"/>
      <c r="AB59" s="226"/>
      <c r="AC59" s="226"/>
      <c r="AD59" s="226"/>
      <c r="AE59" s="226"/>
      <c r="AF59" s="226"/>
      <c r="AG59" s="226"/>
      <c r="AH59" s="226"/>
      <c r="AI59" s="226"/>
      <c r="AJ59" s="226">
        <v>-6.871776471057629</v>
      </c>
      <c r="AK59" s="226">
        <v>-1.3525692909329621</v>
      </c>
      <c r="AL59" s="226">
        <v>-7.1403964319759439</v>
      </c>
      <c r="AM59" s="226">
        <v>-1.5534937392165205</v>
      </c>
      <c r="AN59" s="226">
        <v>-4.7164209146703655</v>
      </c>
      <c r="AO59" s="226">
        <v>-6.0958067780992167</v>
      </c>
      <c r="AP59" s="226">
        <v>-3.3394272642797205</v>
      </c>
      <c r="AQ59" s="226">
        <v>-2.7919217389581519</v>
      </c>
      <c r="AR59" s="226">
        <v>-0.66510914455564318</v>
      </c>
      <c r="AS59" s="226">
        <v>-2.0305762487164003</v>
      </c>
      <c r="AT59" s="226">
        <v>-5.903694850832153E-2</v>
      </c>
      <c r="AU59" s="226">
        <v>0.76069876632274713</v>
      </c>
      <c r="AV59" s="226">
        <v>1.5139126925470805</v>
      </c>
      <c r="AW59" s="226">
        <v>2.1915248571819888</v>
      </c>
      <c r="AX59" s="226">
        <v>1.5228475567798654</v>
      </c>
      <c r="AY59" s="226">
        <v>3.0948109190085233</v>
      </c>
      <c r="AZ59" s="226">
        <v>3.3868333375782527</v>
      </c>
      <c r="BA59" s="226">
        <v>4.0602300347235172</v>
      </c>
      <c r="BB59" s="226">
        <v>3.2872710616160532</v>
      </c>
      <c r="BC59" s="226">
        <v>1.7475169144952645</v>
      </c>
      <c r="BD59" s="226">
        <v>2.6831133428506035</v>
      </c>
      <c r="BE59" s="226">
        <v>3.028190039451033</v>
      </c>
      <c r="BF59" s="226">
        <v>3.1845449856582349</v>
      </c>
      <c r="BG59" s="226">
        <v>4.2017688134754962</v>
      </c>
      <c r="BH59" s="226">
        <v>4.7492594032262616</v>
      </c>
      <c r="BI59" s="226"/>
    </row>
    <row r="60" spans="1:61" ht="15">
      <c r="A60" s="226" t="s">
        <v>176</v>
      </c>
      <c r="B60" s="226" t="s">
        <v>177</v>
      </c>
      <c r="C60" s="226" t="s">
        <v>758</v>
      </c>
      <c r="D60" s="226" t="s">
        <v>759</v>
      </c>
      <c r="E60" s="226"/>
      <c r="F60" s="226"/>
      <c r="G60" s="226"/>
      <c r="H60" s="226"/>
      <c r="I60" s="226"/>
      <c r="J60" s="226"/>
      <c r="K60" s="226"/>
      <c r="L60" s="226"/>
      <c r="M60" s="226"/>
      <c r="N60" s="226"/>
      <c r="O60" s="226"/>
      <c r="P60" s="226"/>
      <c r="Q60" s="226"/>
      <c r="R60" s="226"/>
      <c r="S60" s="226"/>
      <c r="T60" s="226"/>
      <c r="U60" s="226"/>
      <c r="V60" s="226"/>
      <c r="W60" s="226">
        <v>10.52141415489065</v>
      </c>
      <c r="X60" s="226">
        <v>-19.187599326276157</v>
      </c>
      <c r="Y60" s="226">
        <v>13.670523434089475</v>
      </c>
      <c r="Z60" s="226">
        <v>11.993660208699211</v>
      </c>
      <c r="AA60" s="226">
        <v>4.4184124743164972</v>
      </c>
      <c r="AB60" s="226">
        <v>3.2728372888655883</v>
      </c>
      <c r="AC60" s="226">
        <v>6.1849897786340478</v>
      </c>
      <c r="AD60" s="226">
        <v>2.0685074987538741</v>
      </c>
      <c r="AE60" s="226">
        <v>7.9839206819769544</v>
      </c>
      <c r="AF60" s="226">
        <v>8.491812863553136</v>
      </c>
      <c r="AG60" s="226">
        <v>9.5092983267980742</v>
      </c>
      <c r="AH60" s="226">
        <v>0.45696046524770395</v>
      </c>
      <c r="AI60" s="226">
        <v>5.7238454612664498</v>
      </c>
      <c r="AJ60" s="226">
        <v>0.72722547072415011</v>
      </c>
      <c r="AK60" s="226">
        <v>1.8633064666038877</v>
      </c>
      <c r="AL60" s="226">
        <v>1.3382473957036325</v>
      </c>
      <c r="AM60" s="226">
        <v>1.1996787599811682</v>
      </c>
      <c r="AN60" s="226">
        <v>1.9818634040570089</v>
      </c>
      <c r="AO60" s="226">
        <v>2.9635079213444726</v>
      </c>
      <c r="AP60" s="226">
        <v>2.0531177268995293</v>
      </c>
      <c r="AQ60" s="226">
        <v>5.6695774714819294</v>
      </c>
      <c r="AR60" s="226">
        <v>1.2407019960174495</v>
      </c>
      <c r="AS60" s="226">
        <v>0.70232736711750476</v>
      </c>
      <c r="AT60" s="226">
        <v>0.48175580585601097</v>
      </c>
      <c r="AU60" s="226">
        <v>-1.9698481171334805</v>
      </c>
      <c r="AV60" s="226">
        <v>7.2739355420634837</v>
      </c>
      <c r="AW60" s="226">
        <v>2.8305653668466562</v>
      </c>
      <c r="AX60" s="226">
        <v>-0.43907302051231056</v>
      </c>
      <c r="AY60" s="226">
        <v>2.6680277241303685</v>
      </c>
      <c r="AZ60" s="226">
        <v>6.1067152935292484</v>
      </c>
      <c r="BA60" s="226">
        <v>6.9338525747803885</v>
      </c>
      <c r="BB60" s="226">
        <v>-1.3848196658158827</v>
      </c>
      <c r="BC60" s="226">
        <v>0.37520364145183294</v>
      </c>
      <c r="BD60" s="226">
        <v>-0.61774518908973164</v>
      </c>
      <c r="BE60" s="226">
        <v>-1.5174508392578474</v>
      </c>
      <c r="BF60" s="226">
        <v>0.27513863735990185</v>
      </c>
      <c r="BG60" s="226">
        <v>3.6458287919212182</v>
      </c>
      <c r="BH60" s="226">
        <v>-2.2777587982226208</v>
      </c>
      <c r="BI60" s="226">
        <v>0.36725812746232123</v>
      </c>
    </row>
    <row r="61" spans="1:61" ht="15">
      <c r="A61" s="226" t="s">
        <v>178</v>
      </c>
      <c r="B61" s="226" t="s">
        <v>179</v>
      </c>
      <c r="C61" s="226" t="s">
        <v>758</v>
      </c>
      <c r="D61" s="226" t="s">
        <v>759</v>
      </c>
      <c r="E61" s="226"/>
      <c r="F61" s="226">
        <v>5.6387435534189336</v>
      </c>
      <c r="G61" s="226">
        <v>4.8474469660621793</v>
      </c>
      <c r="H61" s="226">
        <v>-0.15261005541574946</v>
      </c>
      <c r="I61" s="226">
        <v>8.4001192647972687</v>
      </c>
      <c r="J61" s="226">
        <v>3.7436848678653973</v>
      </c>
      <c r="K61" s="226">
        <v>1.9191980165441009</v>
      </c>
      <c r="L61" s="226">
        <v>2.609414586185153</v>
      </c>
      <c r="M61" s="226">
        <v>3.3438377184058226</v>
      </c>
      <c r="N61" s="226">
        <v>5.7361514505918763</v>
      </c>
      <c r="O61" s="226">
        <v>1.9661354986051123</v>
      </c>
      <c r="P61" s="226">
        <v>2.2917365819813256</v>
      </c>
      <c r="Q61" s="226">
        <v>3.3365738134631329</v>
      </c>
      <c r="R61" s="226">
        <v>3.4655935791361117</v>
      </c>
      <c r="S61" s="226">
        <v>-1.5817097311469013</v>
      </c>
      <c r="T61" s="226">
        <v>-1.7402027255492953</v>
      </c>
      <c r="U61" s="226">
        <v>5.6586666305690869</v>
      </c>
      <c r="V61" s="226">
        <v>1.5535116939165761</v>
      </c>
      <c r="W61" s="226">
        <v>1.9092902681774149</v>
      </c>
      <c r="X61" s="226">
        <v>3.6142354404862402</v>
      </c>
      <c r="Y61" s="226">
        <v>-0.60393498797908762</v>
      </c>
      <c r="Z61" s="226">
        <v>-0.63791301957999735</v>
      </c>
      <c r="AA61" s="226">
        <v>3.7608673436477318</v>
      </c>
      <c r="AB61" s="226">
        <v>2.6665342340081537</v>
      </c>
      <c r="AC61" s="226">
        <v>4.2207243738690181</v>
      </c>
      <c r="AD61" s="226">
        <v>3.961544656364822</v>
      </c>
      <c r="AE61" s="226">
        <v>4.7640603151183285</v>
      </c>
      <c r="AF61" s="226">
        <v>0.12732014704404548</v>
      </c>
      <c r="AG61" s="226">
        <v>-6.2204962393622054E-2</v>
      </c>
      <c r="AH61" s="226">
        <v>0.58485836971000538</v>
      </c>
      <c r="AI61" s="226">
        <v>1.3105256117229374</v>
      </c>
      <c r="AJ61" s="226">
        <v>1.1308621718407892</v>
      </c>
      <c r="AK61" s="226">
        <v>1.6204256900600456</v>
      </c>
      <c r="AL61" s="226">
        <v>-0.32198803854446112</v>
      </c>
      <c r="AM61" s="226">
        <v>4.9773331594848713</v>
      </c>
      <c r="AN61" s="226">
        <v>2.4922947319361697</v>
      </c>
      <c r="AO61" s="226">
        <v>2.3193744416605284</v>
      </c>
      <c r="AP61" s="226">
        <v>2.8326541443380222</v>
      </c>
      <c r="AQ61" s="226">
        <v>1.847617078898466</v>
      </c>
      <c r="AR61" s="226">
        <v>2.6079292485422485</v>
      </c>
      <c r="AS61" s="226">
        <v>3.4007220375403762</v>
      </c>
      <c r="AT61" s="226">
        <v>0.46253061082464342</v>
      </c>
      <c r="AU61" s="226">
        <v>0.14588008568132693</v>
      </c>
      <c r="AV61" s="226">
        <v>0.1173734343351498</v>
      </c>
      <c r="AW61" s="226">
        <v>2.4032082552525935</v>
      </c>
      <c r="AX61" s="226">
        <v>2.0551336346545952</v>
      </c>
      <c r="AY61" s="226">
        <v>3.5720357286734128</v>
      </c>
      <c r="AZ61" s="226">
        <v>0.46274549948799404</v>
      </c>
      <c r="BA61" s="226">
        <v>-1.0948505554584642</v>
      </c>
      <c r="BB61" s="226">
        <v>-5.4139919452768481</v>
      </c>
      <c r="BC61" s="226">
        <v>1.4194881156028032</v>
      </c>
      <c r="BD61" s="226">
        <v>0.92039059778292653</v>
      </c>
      <c r="BE61" s="226">
        <v>-0.14994728663558021</v>
      </c>
      <c r="BF61" s="226">
        <v>0.51343270207837577</v>
      </c>
      <c r="BG61" s="226">
        <v>1.1616880102341014</v>
      </c>
      <c r="BH61" s="226">
        <v>0.89084579530769759</v>
      </c>
      <c r="BI61" s="226">
        <v>0.44569754658363081</v>
      </c>
    </row>
    <row r="62" spans="1:61" ht="15">
      <c r="A62" s="226" t="s">
        <v>180</v>
      </c>
      <c r="B62" s="226" t="s">
        <v>181</v>
      </c>
      <c r="C62" s="226" t="s">
        <v>758</v>
      </c>
      <c r="D62" s="226" t="s">
        <v>759</v>
      </c>
      <c r="E62" s="226"/>
      <c r="F62" s="226">
        <v>-5.5325849368304745</v>
      </c>
      <c r="G62" s="226">
        <v>13.22534027063918</v>
      </c>
      <c r="H62" s="226">
        <v>3.0680597098677822</v>
      </c>
      <c r="I62" s="226">
        <v>3.3747142403559565</v>
      </c>
      <c r="J62" s="226">
        <v>-15.211697258131679</v>
      </c>
      <c r="K62" s="226">
        <v>9.9917939496765911</v>
      </c>
      <c r="L62" s="226">
        <v>0.22819870271118248</v>
      </c>
      <c r="M62" s="226">
        <v>-2.7073427719338525</v>
      </c>
      <c r="N62" s="226">
        <v>7.6978065340933739</v>
      </c>
      <c r="O62" s="226">
        <v>14.890795239228922</v>
      </c>
      <c r="P62" s="226">
        <v>7.807074292177262</v>
      </c>
      <c r="Q62" s="226">
        <v>7.4065226061601948</v>
      </c>
      <c r="R62" s="226">
        <v>9.9055973356641118</v>
      </c>
      <c r="S62" s="226">
        <v>3.2557641249175049</v>
      </c>
      <c r="T62" s="226">
        <v>2.528419292098036</v>
      </c>
      <c r="U62" s="226">
        <v>4.0847804902498126</v>
      </c>
      <c r="V62" s="226">
        <v>2.4378326292903552</v>
      </c>
      <c r="W62" s="226">
        <v>-0.28503628998193165</v>
      </c>
      <c r="X62" s="226">
        <v>2.092782415909781</v>
      </c>
      <c r="Y62" s="226">
        <v>5.4905720381380974</v>
      </c>
      <c r="Z62" s="226">
        <v>1.9231978566647001</v>
      </c>
      <c r="AA62" s="226">
        <v>-0.56367365286538984</v>
      </c>
      <c r="AB62" s="226">
        <v>2.3377453129668453</v>
      </c>
      <c r="AC62" s="226">
        <v>-0.92653136527438562</v>
      </c>
      <c r="AD62" s="226">
        <v>-4.1933175482177489</v>
      </c>
      <c r="AE62" s="226">
        <v>1.3710177504410836</v>
      </c>
      <c r="AF62" s="226">
        <v>7.8696110462124409</v>
      </c>
      <c r="AG62" s="226">
        <v>0.10358518844905973</v>
      </c>
      <c r="AH62" s="226">
        <v>2.3308756002079889</v>
      </c>
      <c r="AI62" s="226">
        <v>-7.306230188399681</v>
      </c>
      <c r="AJ62" s="226">
        <v>-1.0122197816652942</v>
      </c>
      <c r="AK62" s="226">
        <v>8.3982418097955076</v>
      </c>
      <c r="AL62" s="226">
        <v>5.209393459914736</v>
      </c>
      <c r="AM62" s="226">
        <v>0.434984241856057</v>
      </c>
      <c r="AN62" s="226">
        <v>3.6307346459441732</v>
      </c>
      <c r="AO62" s="226">
        <v>5.3075311997262276</v>
      </c>
      <c r="AP62" s="226">
        <v>6.2266795178012728</v>
      </c>
      <c r="AQ62" s="226">
        <v>5.2963515101040315</v>
      </c>
      <c r="AR62" s="226">
        <v>5.0348596386010911</v>
      </c>
      <c r="AS62" s="226">
        <v>4.0091873782746461</v>
      </c>
      <c r="AT62" s="226">
        <v>0.23471526341943161</v>
      </c>
      <c r="AU62" s="226">
        <v>4.1693478350966302</v>
      </c>
      <c r="AV62" s="226">
        <v>-1.7602207480834551</v>
      </c>
      <c r="AW62" s="226">
        <v>-0.19317521039435803</v>
      </c>
      <c r="AX62" s="226">
        <v>7.671067833520766</v>
      </c>
      <c r="AY62" s="226">
        <v>9.0913695714485101</v>
      </c>
      <c r="AZ62" s="226">
        <v>7.1889938036199226</v>
      </c>
      <c r="BA62" s="226">
        <v>1.7939631170854682</v>
      </c>
      <c r="BB62" s="226">
        <v>-0.41014087393260468</v>
      </c>
      <c r="BC62" s="226">
        <v>6.8919486979770852</v>
      </c>
      <c r="BD62" s="226">
        <v>1.7743654582726691</v>
      </c>
      <c r="BE62" s="226">
        <v>1.4996927334398862</v>
      </c>
      <c r="BF62" s="226">
        <v>3.4548975891466824</v>
      </c>
      <c r="BG62" s="226">
        <v>6.3209884492103612</v>
      </c>
      <c r="BH62" s="226">
        <v>5.7949848378229518</v>
      </c>
      <c r="BI62" s="226">
        <v>5.4395507029568506</v>
      </c>
    </row>
    <row r="63" spans="1:61" ht="15">
      <c r="A63" s="226" t="s">
        <v>182</v>
      </c>
      <c r="B63" s="226" t="s">
        <v>183</v>
      </c>
      <c r="C63" s="226" t="s">
        <v>758</v>
      </c>
      <c r="D63" s="226" t="s">
        <v>759</v>
      </c>
      <c r="E63" s="226"/>
      <c r="F63" s="226">
        <v>-15.726289201957286</v>
      </c>
      <c r="G63" s="226">
        <v>-21.645099634341051</v>
      </c>
      <c r="H63" s="226">
        <v>31.00794513060282</v>
      </c>
      <c r="I63" s="226">
        <v>3.1638625537659948</v>
      </c>
      <c r="J63" s="226">
        <v>3.4229665387859995</v>
      </c>
      <c r="K63" s="226">
        <v>-7.3961219335901376</v>
      </c>
      <c r="L63" s="226">
        <v>6.3881772903842773</v>
      </c>
      <c r="M63" s="226">
        <v>7.6508393397092647</v>
      </c>
      <c r="N63" s="226">
        <v>5.3664322242863847</v>
      </c>
      <c r="O63" s="226">
        <v>5.8280072738362065</v>
      </c>
      <c r="P63" s="226">
        <v>-13.762225875203924</v>
      </c>
      <c r="Q63" s="226">
        <v>23.968585781268189</v>
      </c>
      <c r="R63" s="226">
        <v>1.0061779233963932</v>
      </c>
      <c r="S63" s="226">
        <v>4.5660042624227231</v>
      </c>
      <c r="T63" s="226">
        <v>2.1409673443122443</v>
      </c>
      <c r="U63" s="226">
        <v>5.3531044200946241</v>
      </c>
      <c r="V63" s="226">
        <v>2.2838569641406821</v>
      </c>
      <c r="W63" s="226">
        <v>6.0836786627120887</v>
      </c>
      <c r="X63" s="226">
        <v>4.3359176582642647</v>
      </c>
      <c r="Y63" s="226">
        <v>-2.216549966475668</v>
      </c>
      <c r="Z63" s="226">
        <v>-0.1294561851928222</v>
      </c>
      <c r="AA63" s="226">
        <v>3.1316469696047022</v>
      </c>
      <c r="AB63" s="226">
        <v>2.1598560115274807</v>
      </c>
      <c r="AC63" s="226">
        <v>2.3898006774837484</v>
      </c>
      <c r="AD63" s="226">
        <v>0.61163051096779952</v>
      </c>
      <c r="AE63" s="226">
        <v>-2.5175177751186055</v>
      </c>
      <c r="AF63" s="226">
        <v>-3.5091435044619033</v>
      </c>
      <c r="AG63" s="226">
        <v>-3.7117523539091195</v>
      </c>
      <c r="AH63" s="226">
        <v>1.6464153120219009</v>
      </c>
      <c r="AI63" s="226">
        <v>-1.7467855310562754</v>
      </c>
      <c r="AJ63" s="226">
        <v>-3.5885318564420174</v>
      </c>
      <c r="AK63" s="226">
        <v>-0.54738954576333754</v>
      </c>
      <c r="AL63" s="226">
        <v>-4.2321932591309803</v>
      </c>
      <c r="AM63" s="226">
        <v>-2.912566121084879</v>
      </c>
      <c r="AN63" s="226">
        <v>1.8534237928613919</v>
      </c>
      <c r="AO63" s="226">
        <v>2.3050872448457653</v>
      </c>
      <c r="AP63" s="226">
        <v>-0.50824529579401201</v>
      </c>
      <c r="AQ63" s="226">
        <v>3.5447862872239853</v>
      </c>
      <c r="AR63" s="226">
        <v>1.7580111093006678</v>
      </c>
      <c r="AS63" s="226">
        <v>2.4278757009284675</v>
      </c>
      <c r="AT63" s="226">
        <v>1.6764758439085341</v>
      </c>
      <c r="AU63" s="226">
        <v>4.2794530265605459</v>
      </c>
      <c r="AV63" s="226">
        <v>5.8505208334323413</v>
      </c>
      <c r="AW63" s="226">
        <v>2.943232296389624</v>
      </c>
      <c r="AX63" s="226">
        <v>4.4527522355687381</v>
      </c>
      <c r="AY63" s="226">
        <v>0.2109716740654477</v>
      </c>
      <c r="AZ63" s="226">
        <v>1.7991968959479152</v>
      </c>
      <c r="BA63" s="226">
        <v>0.7139528005772604</v>
      </c>
      <c r="BB63" s="226">
        <v>-0.10159976184432651</v>
      </c>
      <c r="BC63" s="226">
        <v>1.763682017922676</v>
      </c>
      <c r="BD63" s="226">
        <v>0.93035517285018443</v>
      </c>
      <c r="BE63" s="226">
        <v>1.3211093062957673</v>
      </c>
      <c r="BF63" s="226">
        <v>0.69635366658711462</v>
      </c>
      <c r="BG63" s="226">
        <v>1.733280903590483</v>
      </c>
      <c r="BH63" s="226">
        <v>1.7902539648545996</v>
      </c>
      <c r="BI63" s="226">
        <v>1.8241678255944862</v>
      </c>
    </row>
    <row r="64" spans="1:61" ht="15">
      <c r="A64" s="226" t="s">
        <v>184</v>
      </c>
      <c r="B64" s="226" t="s">
        <v>185</v>
      </c>
      <c r="C64" s="226" t="s">
        <v>758</v>
      </c>
      <c r="D64" s="226" t="s">
        <v>759</v>
      </c>
      <c r="E64" s="226"/>
      <c r="F64" s="226">
        <v>-11.169532813203801</v>
      </c>
      <c r="G64" s="226">
        <v>-1.4126609679786668</v>
      </c>
      <c r="H64" s="226">
        <v>3.165674927067343</v>
      </c>
      <c r="I64" s="226">
        <v>7.2664414262751791</v>
      </c>
      <c r="J64" s="226">
        <v>7.2192373168867334</v>
      </c>
      <c r="K64" s="226">
        <v>4.667680977610317</v>
      </c>
      <c r="L64" s="226">
        <v>-3.4681151916356612</v>
      </c>
      <c r="M64" s="226">
        <v>2.8025870419455146E-2</v>
      </c>
      <c r="N64" s="226">
        <v>7.7698616063849499</v>
      </c>
      <c r="O64" s="226">
        <v>9.6947437664553604</v>
      </c>
      <c r="P64" s="226">
        <v>3.7010489066571637</v>
      </c>
      <c r="Q64" s="226">
        <v>2.5164424750470289</v>
      </c>
      <c r="R64" s="226">
        <v>5.8022397284854179</v>
      </c>
      <c r="S64" s="226">
        <v>2.0503725765539826</v>
      </c>
      <c r="T64" s="226">
        <v>4.428245189390978</v>
      </c>
      <c r="U64" s="226">
        <v>1.622442282061769</v>
      </c>
      <c r="V64" s="226">
        <v>6.0597070919256026</v>
      </c>
      <c r="W64" s="226">
        <v>7.4198787352682984</v>
      </c>
      <c r="X64" s="226">
        <v>5.4802056309844858</v>
      </c>
      <c r="Y64" s="226">
        <v>6.0230465407679219</v>
      </c>
      <c r="Z64" s="226">
        <v>4.211411005234396</v>
      </c>
      <c r="AA64" s="226">
        <v>4.2755560004737845</v>
      </c>
      <c r="AB64" s="226">
        <v>5.5934452473642438</v>
      </c>
      <c r="AC64" s="226">
        <v>7.7660829515056093</v>
      </c>
      <c r="AD64" s="226">
        <v>5.5218970324816894</v>
      </c>
      <c r="AE64" s="226">
        <v>5.1451613130490728</v>
      </c>
      <c r="AF64" s="226">
        <v>6.9165865414202727</v>
      </c>
      <c r="AG64" s="226">
        <v>7.6473762371453091</v>
      </c>
      <c r="AH64" s="226">
        <v>4.1797659916474288</v>
      </c>
      <c r="AI64" s="226">
        <v>3.751637994955928</v>
      </c>
      <c r="AJ64" s="226">
        <v>6.3285593756741747</v>
      </c>
      <c r="AK64" s="226">
        <v>9.2346738267303721</v>
      </c>
      <c r="AL64" s="226">
        <v>9.4287717568940224</v>
      </c>
      <c r="AM64" s="226">
        <v>9.3486719039580493</v>
      </c>
      <c r="AN64" s="226">
        <v>8.3753292981656955</v>
      </c>
      <c r="AO64" s="226">
        <v>7.6222053873477051</v>
      </c>
      <c r="AP64" s="226">
        <v>5.7767584694407219</v>
      </c>
      <c r="AQ64" s="226">
        <v>0.60652848343573851</v>
      </c>
      <c r="AR64" s="226">
        <v>4.9887620311652512</v>
      </c>
      <c r="AS64" s="226">
        <v>6.4464761774460442</v>
      </c>
      <c r="AT64" s="226">
        <v>5.7135195975143205</v>
      </c>
      <c r="AU64" s="226">
        <v>6.9062182061252457</v>
      </c>
      <c r="AV64" s="226">
        <v>7.8057871598314676</v>
      </c>
      <c r="AW64" s="226">
        <v>8.028212180522047</v>
      </c>
      <c r="AX64" s="226">
        <v>8.8205469942002566</v>
      </c>
      <c r="AY64" s="226">
        <v>9.9028422342095439</v>
      </c>
      <c r="AZ64" s="226">
        <v>11.453845125345836</v>
      </c>
      <c r="BA64" s="226">
        <v>7.5963916741306861</v>
      </c>
      <c r="BB64" s="226">
        <v>6.8915816860199044</v>
      </c>
      <c r="BC64" s="226">
        <v>8.9879153124549021</v>
      </c>
      <c r="BD64" s="226">
        <v>7.7040398073011431</v>
      </c>
      <c r="BE64" s="226">
        <v>6.7435919955878774</v>
      </c>
      <c r="BF64" s="226">
        <v>6.4371454247685165</v>
      </c>
      <c r="BG64" s="226">
        <v>5.9908843497158699</v>
      </c>
      <c r="BH64" s="226">
        <v>5.7284344802379934</v>
      </c>
      <c r="BI64" s="226">
        <v>5.5735676816348416</v>
      </c>
    </row>
    <row r="65" spans="1:61" ht="15">
      <c r="A65" s="226" t="s">
        <v>186</v>
      </c>
      <c r="B65" s="226" t="s">
        <v>187</v>
      </c>
      <c r="C65" s="226" t="s">
        <v>758</v>
      </c>
      <c r="D65" s="226" t="s">
        <v>759</v>
      </c>
      <c r="E65" s="226"/>
      <c r="F65" s="226">
        <v>1.787379621612061</v>
      </c>
      <c r="G65" s="226">
        <v>1.7447667479855795</v>
      </c>
      <c r="H65" s="226">
        <v>2.8010567749220456</v>
      </c>
      <c r="I65" s="226">
        <v>5.6362079508381839</v>
      </c>
      <c r="J65" s="226">
        <v>2.7928781454394311</v>
      </c>
      <c r="K65" s="226">
        <v>1.4314121255608541</v>
      </c>
      <c r="L65" s="226">
        <v>2.7733143763259136</v>
      </c>
      <c r="M65" s="226">
        <v>4.371255283944194</v>
      </c>
      <c r="N65" s="226">
        <v>3.4817213203077131</v>
      </c>
      <c r="O65" s="226">
        <v>6.078715218108627</v>
      </c>
      <c r="P65" s="226">
        <v>3.1728431654248368</v>
      </c>
      <c r="Q65" s="226">
        <v>4.2965897751611379</v>
      </c>
      <c r="R65" s="226">
        <v>4.7662600919095723</v>
      </c>
      <c r="S65" s="226">
        <v>3.8508165363895017</v>
      </c>
      <c r="T65" s="226">
        <v>3.0930819353187644E-2</v>
      </c>
      <c r="U65" s="226">
        <v>4.9226412602128704</v>
      </c>
      <c r="V65" s="226">
        <v>1.6222314102901834</v>
      </c>
      <c r="W65" s="226">
        <v>-1.1425980254751096</v>
      </c>
      <c r="X65" s="226">
        <v>1.0141673861272977</v>
      </c>
      <c r="Y65" s="226">
        <v>0.43749456221739536</v>
      </c>
      <c r="Z65" s="226">
        <v>1.0368881495440405</v>
      </c>
      <c r="AA65" s="226">
        <v>-3.0973845698387237</v>
      </c>
      <c r="AB65" s="226">
        <v>-2.4496888211142078</v>
      </c>
      <c r="AC65" s="226">
        <v>-0.28607386037292315</v>
      </c>
      <c r="AD65" s="226">
        <v>-1.6571899117598008</v>
      </c>
      <c r="AE65" s="226">
        <v>0.65644503714257496</v>
      </c>
      <c r="AF65" s="226">
        <v>0.49451013442623548</v>
      </c>
      <c r="AG65" s="226">
        <v>1.1738261711998916</v>
      </c>
      <c r="AH65" s="226">
        <v>-0.48873363905266842</v>
      </c>
      <c r="AI65" s="226">
        <v>3.3964176121858998</v>
      </c>
      <c r="AJ65" s="226">
        <v>2.8782967494095999</v>
      </c>
      <c r="AK65" s="226">
        <v>2.1918572691407263</v>
      </c>
      <c r="AL65" s="226">
        <v>1.3023136755565332</v>
      </c>
      <c r="AM65" s="226">
        <v>0.90021606083038819</v>
      </c>
      <c r="AN65" s="226">
        <v>0.85547933400553688</v>
      </c>
      <c r="AO65" s="226">
        <v>3.4188577447984017</v>
      </c>
      <c r="AP65" s="226">
        <v>2.8429048168288489</v>
      </c>
      <c r="AQ65" s="226">
        <v>-9.9480756148111027E-2</v>
      </c>
      <c r="AR65" s="226">
        <v>-0.31174107259953132</v>
      </c>
      <c r="AS65" s="226">
        <v>2.6868732018695169</v>
      </c>
      <c r="AT65" s="226">
        <v>-0.73363825762403678</v>
      </c>
      <c r="AU65" s="226">
        <v>-0.10018439382390909</v>
      </c>
      <c r="AV65" s="226">
        <v>3.0317171486606185</v>
      </c>
      <c r="AW65" s="226">
        <v>5.068388360697341</v>
      </c>
      <c r="AX65" s="226">
        <v>4.8238787549669979</v>
      </c>
      <c r="AY65" s="226">
        <v>4.7697804039385119</v>
      </c>
      <c r="AZ65" s="226">
        <v>4.7501284795168175</v>
      </c>
      <c r="BA65" s="226">
        <v>2.089421895570581</v>
      </c>
      <c r="BB65" s="226">
        <v>-0.69863833866997993</v>
      </c>
      <c r="BC65" s="226">
        <v>4.9036283688297999</v>
      </c>
      <c r="BD65" s="226">
        <v>3.802358300687942</v>
      </c>
      <c r="BE65" s="226">
        <v>2.4495941337569889</v>
      </c>
      <c r="BF65" s="226">
        <v>2.863072656560945</v>
      </c>
      <c r="BG65" s="226">
        <v>2.6199029682201456</v>
      </c>
      <c r="BH65" s="226">
        <v>3.1543193323508234</v>
      </c>
      <c r="BI65" s="226">
        <v>2.6127128153204495</v>
      </c>
    </row>
    <row r="66" spans="1:61" ht="15">
      <c r="A66" s="226" t="s">
        <v>188</v>
      </c>
      <c r="B66" s="226" t="s">
        <v>189</v>
      </c>
      <c r="C66" s="226" t="s">
        <v>758</v>
      </c>
      <c r="D66" s="226" t="s">
        <v>759</v>
      </c>
      <c r="E66" s="226"/>
      <c r="F66" s="226">
        <v>5.558429392768673</v>
      </c>
      <c r="G66" s="226">
        <v>4.8428940779329253</v>
      </c>
      <c r="H66" s="226">
        <v>5.3119146744387251</v>
      </c>
      <c r="I66" s="226">
        <v>8.1217595163784182</v>
      </c>
      <c r="J66" s="226">
        <v>4.1473585128097454</v>
      </c>
      <c r="K66" s="226">
        <v>6.2302552620117808</v>
      </c>
      <c r="L66" s="226">
        <v>5.9538899638030358</v>
      </c>
      <c r="M66" s="226">
        <v>7.8007329004974082</v>
      </c>
      <c r="N66" s="226">
        <v>8.7325463823975724</v>
      </c>
      <c r="O66" s="226">
        <v>-0.47273454701229412</v>
      </c>
      <c r="P66" s="226">
        <v>2.4664493806629224</v>
      </c>
      <c r="Q66" s="226">
        <v>4.9661219166879533</v>
      </c>
      <c r="R66" s="226">
        <v>5.3618066739421693</v>
      </c>
      <c r="S66" s="226">
        <v>-1.6476332746737938</v>
      </c>
      <c r="T66" s="226">
        <v>1.5723172946076716</v>
      </c>
      <c r="U66" s="226">
        <v>2.547691089348632</v>
      </c>
      <c r="V66" s="226">
        <v>3.6125026245977523</v>
      </c>
      <c r="W66" s="226">
        <v>4.0462528200321657</v>
      </c>
      <c r="X66" s="226">
        <v>4.2253533322965211</v>
      </c>
      <c r="Y66" s="226">
        <v>2.0865742271803924</v>
      </c>
      <c r="Z66" s="226">
        <v>3.0091415631285514</v>
      </c>
      <c r="AA66" s="226">
        <v>2.3162584342009183</v>
      </c>
      <c r="AB66" s="226">
        <v>2.1720223174186799</v>
      </c>
      <c r="AC66" s="226">
        <v>4.2065108487644949</v>
      </c>
      <c r="AD66" s="226">
        <v>4.6276114600110958</v>
      </c>
      <c r="AE66" s="226">
        <v>2.6196577154124157</v>
      </c>
      <c r="AF66" s="226">
        <v>3.7838342673775429</v>
      </c>
      <c r="AG66" s="226">
        <v>5.9277922678099344</v>
      </c>
      <c r="AH66" s="226">
        <v>3.7860785335134466</v>
      </c>
      <c r="AI66" s="226">
        <v>3.9594399772349789</v>
      </c>
      <c r="AJ66" s="226">
        <v>2.9351019656300537</v>
      </c>
      <c r="AK66" s="226">
        <v>2.0788131726377372</v>
      </c>
      <c r="AL66" s="226">
        <v>2.3025227582464254</v>
      </c>
      <c r="AM66" s="226">
        <v>3.0017212890949878</v>
      </c>
      <c r="AN66" s="226">
        <v>3.8682885258898949</v>
      </c>
      <c r="AO66" s="226">
        <v>3.8776046099411587</v>
      </c>
      <c r="AP66" s="226">
        <v>2.3017885269722029</v>
      </c>
      <c r="AQ66" s="226">
        <v>-1.1776541460460521</v>
      </c>
      <c r="AR66" s="226">
        <v>1.9684165574408468</v>
      </c>
      <c r="AS66" s="226">
        <v>3.8999929055800777</v>
      </c>
      <c r="AT66" s="226">
        <v>1.7530370760537011</v>
      </c>
      <c r="AU66" s="226">
        <v>2.7200719856841857</v>
      </c>
      <c r="AV66" s="226">
        <v>3.4309643383927551</v>
      </c>
      <c r="AW66" s="226">
        <v>4.3489342526851829</v>
      </c>
      <c r="AX66" s="226">
        <v>4.2573382713216859</v>
      </c>
      <c r="AY66" s="226">
        <v>4.7686729740596689</v>
      </c>
      <c r="AZ66" s="226">
        <v>5.7478558957687653</v>
      </c>
      <c r="BA66" s="226">
        <v>2.7746420128578677</v>
      </c>
      <c r="BB66" s="226">
        <v>0.65482793554612329</v>
      </c>
      <c r="BC66" s="226">
        <v>6.3429022124724668</v>
      </c>
      <c r="BD66" s="226">
        <v>3.9166495083800612</v>
      </c>
      <c r="BE66" s="226">
        <v>3.9567223622911882</v>
      </c>
      <c r="BF66" s="226">
        <v>4.050324094360704</v>
      </c>
      <c r="BG66" s="226">
        <v>3.4077468429863984</v>
      </c>
      <c r="BH66" s="226">
        <v>3.4050266236479274</v>
      </c>
      <c r="BI66" s="226">
        <v>3.4092281089503018</v>
      </c>
    </row>
    <row r="67" spans="1:61" ht="15">
      <c r="A67" s="226" t="s">
        <v>190</v>
      </c>
      <c r="B67" s="226" t="s">
        <v>191</v>
      </c>
      <c r="C67" s="226" t="s">
        <v>758</v>
      </c>
      <c r="D67" s="226" t="s">
        <v>759</v>
      </c>
      <c r="E67" s="226"/>
      <c r="F67" s="226"/>
      <c r="G67" s="226"/>
      <c r="H67" s="226"/>
      <c r="I67" s="226"/>
      <c r="J67" s="226"/>
      <c r="K67" s="226"/>
      <c r="L67" s="226"/>
      <c r="M67" s="226"/>
      <c r="N67" s="226"/>
      <c r="O67" s="226"/>
      <c r="P67" s="226"/>
      <c r="Q67" s="226"/>
      <c r="R67" s="226"/>
      <c r="S67" s="226"/>
      <c r="T67" s="226"/>
      <c r="U67" s="226"/>
      <c r="V67" s="226"/>
      <c r="W67" s="226"/>
      <c r="X67" s="226"/>
      <c r="Y67" s="226"/>
      <c r="Z67" s="226"/>
      <c r="AA67" s="226"/>
      <c r="AB67" s="226"/>
      <c r="AC67" s="226"/>
      <c r="AD67" s="226"/>
      <c r="AE67" s="226"/>
      <c r="AF67" s="226"/>
      <c r="AG67" s="226"/>
      <c r="AH67" s="226"/>
      <c r="AI67" s="226">
        <v>-2.0580550009753296</v>
      </c>
      <c r="AJ67" s="226">
        <v>-5.6438053733997435</v>
      </c>
      <c r="AK67" s="226">
        <v>-10.787753127272424</v>
      </c>
      <c r="AL67" s="226">
        <v>-5.8275275881127158</v>
      </c>
      <c r="AM67" s="226">
        <v>-10.606141011576597</v>
      </c>
      <c r="AN67" s="226">
        <v>-1.3428574397815822</v>
      </c>
      <c r="AO67" s="226">
        <v>0.13675260246350263</v>
      </c>
      <c r="AP67" s="226">
        <v>2.659722542957411</v>
      </c>
      <c r="AQ67" s="226">
        <v>-1.6953364121383316</v>
      </c>
      <c r="AR67" s="226">
        <v>2.0182493629713463</v>
      </c>
      <c r="AS67" s="226">
        <v>7.9037874074950594</v>
      </c>
      <c r="AT67" s="226">
        <v>2.7004433097305309</v>
      </c>
      <c r="AU67" s="226">
        <v>5.5554173303226548</v>
      </c>
      <c r="AV67" s="226">
        <v>6.7587330776175207</v>
      </c>
      <c r="AW67" s="226">
        <v>8.0853788909272168</v>
      </c>
      <c r="AX67" s="226">
        <v>6.9575338858809346</v>
      </c>
      <c r="AY67" s="226">
        <v>7.9090299292055875</v>
      </c>
      <c r="AZ67" s="226">
        <v>7.4642830359251633</v>
      </c>
      <c r="BA67" s="226">
        <v>4.0584259358813455</v>
      </c>
      <c r="BB67" s="226">
        <v>-6.503409654468399</v>
      </c>
      <c r="BC67" s="226">
        <v>4.6034711017468766</v>
      </c>
      <c r="BD67" s="226">
        <v>5.3440267281773686</v>
      </c>
      <c r="BE67" s="226">
        <v>2.8835154403356285</v>
      </c>
      <c r="BF67" s="226">
        <v>3.0967394879615853</v>
      </c>
      <c r="BG67" s="226">
        <v>1.5853700057480751</v>
      </c>
      <c r="BH67" s="226">
        <v>3.1360920786482893E-4</v>
      </c>
      <c r="BI67" s="226">
        <v>0.8273444425987293</v>
      </c>
    </row>
    <row r="68" spans="1:61" ht="15">
      <c r="A68" s="226" t="s">
        <v>192</v>
      </c>
      <c r="B68" s="226" t="s">
        <v>193</v>
      </c>
      <c r="C68" s="226" t="s">
        <v>758</v>
      </c>
      <c r="D68" s="226" t="s">
        <v>759</v>
      </c>
      <c r="E68" s="226"/>
      <c r="F68" s="226"/>
      <c r="G68" s="226"/>
      <c r="H68" s="226"/>
      <c r="I68" s="226"/>
      <c r="J68" s="226"/>
      <c r="K68" s="226"/>
      <c r="L68" s="226"/>
      <c r="M68" s="226"/>
      <c r="N68" s="226"/>
      <c r="O68" s="226"/>
      <c r="P68" s="226">
        <v>2.9360366946703351</v>
      </c>
      <c r="Q68" s="226">
        <v>3.9189674708281217</v>
      </c>
      <c r="R68" s="226">
        <v>5.1617593290648216</v>
      </c>
      <c r="S68" s="226">
        <v>1.5600320560199066</v>
      </c>
      <c r="T68" s="226">
        <v>-1.2026722650261519</v>
      </c>
      <c r="U68" s="226">
        <v>4.025216616805082</v>
      </c>
      <c r="V68" s="226">
        <v>2.1712840843737098</v>
      </c>
      <c r="W68" s="226">
        <v>2.5135946162900211</v>
      </c>
      <c r="X68" s="226">
        <v>3.0426627601707565</v>
      </c>
      <c r="Y68" s="226">
        <v>0.7534085019528618</v>
      </c>
      <c r="Z68" s="226">
        <v>-0.15109506825781693</v>
      </c>
      <c r="AA68" s="226">
        <v>0.35358101589675073</v>
      </c>
      <c r="AB68" s="226">
        <v>1.3432059875272415</v>
      </c>
      <c r="AC68" s="226">
        <v>2.0629319903609229</v>
      </c>
      <c r="AD68" s="226">
        <v>2.1535854011777786</v>
      </c>
      <c r="AE68" s="226">
        <v>2.1477057765665961</v>
      </c>
      <c r="AF68" s="226">
        <v>2.4199605884926711</v>
      </c>
      <c r="AG68" s="226">
        <v>3.5511569680290052</v>
      </c>
      <c r="AH68" s="226">
        <v>2.9226123502845098</v>
      </c>
      <c r="AI68" s="226">
        <v>1.7876213098728897</v>
      </c>
      <c r="AJ68" s="226">
        <v>4.3000841663442202E-2</v>
      </c>
      <c r="AK68" s="226">
        <v>-1.0145019887986706</v>
      </c>
      <c r="AL68" s="226">
        <v>-1.2022769248162035</v>
      </c>
      <c r="AM68" s="226">
        <v>0.84588172980187437</v>
      </c>
      <c r="AN68" s="226">
        <v>1.9660826009647536</v>
      </c>
      <c r="AO68" s="226">
        <v>1.6333407888942588</v>
      </c>
      <c r="AP68" s="226">
        <v>2.6956414096713388</v>
      </c>
      <c r="AQ68" s="226">
        <v>2.3463347347325083</v>
      </c>
      <c r="AR68" s="226">
        <v>2.7784992733206622</v>
      </c>
      <c r="AS68" s="226">
        <v>4.2031840280399138</v>
      </c>
      <c r="AT68" s="226">
        <v>2.0767779953311276</v>
      </c>
      <c r="AU68" s="226">
        <v>1.5445244377475262</v>
      </c>
      <c r="AV68" s="226">
        <v>1.6228900259528842</v>
      </c>
      <c r="AW68" s="226">
        <v>2.9656667941497545</v>
      </c>
      <c r="AX68" s="226">
        <v>2.4265622196336665</v>
      </c>
      <c r="AY68" s="226">
        <v>3.6255642247893007</v>
      </c>
      <c r="AZ68" s="226">
        <v>3.3389370178638131</v>
      </c>
      <c r="BA68" s="226">
        <v>0.58644165435120499</v>
      </c>
      <c r="BB68" s="226">
        <v>-4.8832081116961632</v>
      </c>
      <c r="BC68" s="226">
        <v>2.2233190360447139</v>
      </c>
      <c r="BD68" s="226">
        <v>2.0636653658439883</v>
      </c>
      <c r="BE68" s="226">
        <v>-0.15673512416907442</v>
      </c>
      <c r="BF68" s="226">
        <v>0.35216312295547425</v>
      </c>
      <c r="BG68" s="226">
        <v>1.2834175255068061</v>
      </c>
      <c r="BH68" s="226">
        <v>1.3806959661400526</v>
      </c>
      <c r="BI68" s="226">
        <v>1.2272536223758976</v>
      </c>
    </row>
    <row r="69" spans="1:61" ht="15">
      <c r="A69" s="226" t="s">
        <v>194</v>
      </c>
      <c r="B69" s="226" t="s">
        <v>195</v>
      </c>
      <c r="C69" s="226" t="s">
        <v>758</v>
      </c>
      <c r="D69" s="226" t="s">
        <v>759</v>
      </c>
      <c r="E69" s="226"/>
      <c r="F69" s="226">
        <v>-1.3078775373070073</v>
      </c>
      <c r="G69" s="226">
        <v>1.603643028728797</v>
      </c>
      <c r="H69" s="226">
        <v>0.92229786773245337</v>
      </c>
      <c r="I69" s="226">
        <v>4.7307906273235716</v>
      </c>
      <c r="J69" s="226">
        <v>1.7131141493646993</v>
      </c>
      <c r="K69" s="226">
        <v>-3.2075768399710824</v>
      </c>
      <c r="L69" s="226">
        <v>1.6066795731981358</v>
      </c>
      <c r="M69" s="226">
        <v>-1.0219775079180096</v>
      </c>
      <c r="N69" s="226">
        <v>1.6720886662061645</v>
      </c>
      <c r="O69" s="226">
        <v>3.8328553989349672</v>
      </c>
      <c r="P69" s="226">
        <v>3.2936092931397951</v>
      </c>
      <c r="Q69" s="226">
        <v>2.0792362335303949</v>
      </c>
      <c r="R69" s="226">
        <v>10.793301620992295</v>
      </c>
      <c r="S69" s="226">
        <v>8.1610831068075669</v>
      </c>
      <c r="T69" s="226">
        <v>7.9675608773602846</v>
      </c>
      <c r="U69" s="226">
        <v>4.524925024567537</v>
      </c>
      <c r="V69" s="226">
        <v>-1.0796644298943932</v>
      </c>
      <c r="W69" s="226">
        <v>2.9465244777955348</v>
      </c>
      <c r="X69" s="226">
        <v>1.0555805589258682</v>
      </c>
      <c r="Y69" s="226">
        <v>1.0590063372812608</v>
      </c>
      <c r="Z69" s="226">
        <v>2.9445473176348429</v>
      </c>
      <c r="AA69" s="226">
        <v>-1.8995967076019582</v>
      </c>
      <c r="AB69" s="226">
        <v>-2.8066490316660833</v>
      </c>
      <c r="AC69" s="226">
        <v>9.5181848411058922E-2</v>
      </c>
      <c r="AD69" s="226">
        <v>1.3816826945861607</v>
      </c>
      <c r="AE69" s="226">
        <v>0.93278739996323168</v>
      </c>
      <c r="AF69" s="226">
        <v>-2.6856640905499773</v>
      </c>
      <c r="AG69" s="226">
        <v>3.3348879817405077</v>
      </c>
      <c r="AH69" s="226">
        <v>-1.4056451475228471</v>
      </c>
      <c r="AI69" s="226">
        <v>1.237461070979478</v>
      </c>
      <c r="AJ69" s="226">
        <v>1.8697491475602561</v>
      </c>
      <c r="AK69" s="226">
        <v>-0.21950217306334707</v>
      </c>
      <c r="AL69" s="226">
        <v>-0.31310575135982788</v>
      </c>
      <c r="AM69" s="226">
        <v>1.974304693822873</v>
      </c>
      <c r="AN69" s="226">
        <v>7.0819384573496791E-2</v>
      </c>
      <c r="AO69" s="226">
        <v>-0.38322479336447657</v>
      </c>
      <c r="AP69" s="226">
        <v>2.2149377436783197</v>
      </c>
      <c r="AQ69" s="226">
        <v>1.2384316584687269</v>
      </c>
      <c r="AR69" s="226">
        <v>-6.5434281514560553</v>
      </c>
      <c r="AS69" s="226">
        <v>-0.74858596871843019</v>
      </c>
      <c r="AT69" s="226">
        <v>2.2015410460542171</v>
      </c>
      <c r="AU69" s="226">
        <v>2.3503844601358423</v>
      </c>
      <c r="AV69" s="226">
        <v>1.0413793402309466</v>
      </c>
      <c r="AW69" s="226">
        <v>6.4484728427106575</v>
      </c>
      <c r="AX69" s="226">
        <v>3.5620150641253048</v>
      </c>
      <c r="AY69" s="226">
        <v>2.6675364196218538</v>
      </c>
      <c r="AZ69" s="226">
        <v>0.47815263132109465</v>
      </c>
      <c r="BA69" s="226">
        <v>4.5748216863066347</v>
      </c>
      <c r="BB69" s="226">
        <v>-1.1018020968673596</v>
      </c>
      <c r="BC69" s="226">
        <v>1.8379780365401359</v>
      </c>
      <c r="BD69" s="226">
        <v>6.1434779316437158</v>
      </c>
      <c r="BE69" s="226">
        <v>3.9818606436106592</v>
      </c>
      <c r="BF69" s="226">
        <v>3.32569008674119</v>
      </c>
      <c r="BG69" s="226">
        <v>2.4130806578854305</v>
      </c>
      <c r="BH69" s="226">
        <v>-1.3389798773566213</v>
      </c>
      <c r="BI69" s="226">
        <v>-2.9149614871687533</v>
      </c>
    </row>
    <row r="70" spans="1:61" ht="15">
      <c r="A70" s="226" t="s">
        <v>196</v>
      </c>
      <c r="B70" s="226" t="s">
        <v>197</v>
      </c>
      <c r="C70" s="226" t="s">
        <v>758</v>
      </c>
      <c r="D70" s="226" t="s">
        <v>759</v>
      </c>
      <c r="E70" s="226"/>
      <c r="F70" s="226">
        <v>1.5850680362669038</v>
      </c>
      <c r="G70" s="226">
        <v>4.0022431141450312</v>
      </c>
      <c r="H70" s="226">
        <v>6.1688541490255062</v>
      </c>
      <c r="I70" s="226">
        <v>5.3017928318669618</v>
      </c>
      <c r="J70" s="226">
        <v>2.4000871845428122</v>
      </c>
      <c r="K70" s="226">
        <v>-1.5628675663065792</v>
      </c>
      <c r="L70" s="226">
        <v>-1.9610073456003363</v>
      </c>
      <c r="M70" s="226">
        <v>0.12627564571229755</v>
      </c>
      <c r="N70" s="226">
        <v>4.1916849546894639</v>
      </c>
      <c r="O70" s="226">
        <v>3.0992943236767019</v>
      </c>
      <c r="P70" s="226">
        <v>1.0841493678646117</v>
      </c>
      <c r="Q70" s="226">
        <v>-0.22530822058993749</v>
      </c>
      <c r="R70" s="226">
        <v>-1.4825770555042368</v>
      </c>
      <c r="S70" s="226">
        <v>0.25523775321320841</v>
      </c>
      <c r="T70" s="226">
        <v>6.532615615780756</v>
      </c>
      <c r="U70" s="226">
        <v>12.05009062793485</v>
      </c>
      <c r="V70" s="226">
        <v>10.258641581384992</v>
      </c>
      <c r="W70" s="226">
        <v>3.3163898729069672</v>
      </c>
      <c r="X70" s="226">
        <v>3.5173430001014054</v>
      </c>
      <c r="Y70" s="226">
        <v>7.3387601002339977</v>
      </c>
      <c r="Z70" s="226">
        <v>1.1921396969567581</v>
      </c>
      <c r="AA70" s="226">
        <v>7.1509051396760697</v>
      </c>
      <c r="AB70" s="226">
        <v>4.6595300181530206</v>
      </c>
      <c r="AC70" s="226">
        <v>3.3248839193511088</v>
      </c>
      <c r="AD70" s="226">
        <v>3.7651870384429316</v>
      </c>
      <c r="AE70" s="226">
        <v>-0.14338943478355759</v>
      </c>
      <c r="AF70" s="226">
        <v>-0.29833612903551909</v>
      </c>
      <c r="AG70" s="226">
        <v>2.4416103508989409</v>
      </c>
      <c r="AH70" s="226">
        <v>2.23727164267072</v>
      </c>
      <c r="AI70" s="226">
        <v>3.1138188304733063</v>
      </c>
      <c r="AJ70" s="226">
        <v>-1.226827758732469</v>
      </c>
      <c r="AK70" s="226">
        <v>2.1999578725539664</v>
      </c>
      <c r="AL70" s="226">
        <v>0.81833184715409857</v>
      </c>
      <c r="AM70" s="226">
        <v>1.9432382457891748</v>
      </c>
      <c r="AN70" s="226">
        <v>2.6410097554944372</v>
      </c>
      <c r="AO70" s="226">
        <v>3.0176570811465666</v>
      </c>
      <c r="AP70" s="226">
        <v>3.5493209719404319</v>
      </c>
      <c r="AQ70" s="226">
        <v>2.1418947845522212</v>
      </c>
      <c r="AR70" s="226">
        <v>4.1749581410729633</v>
      </c>
      <c r="AS70" s="226">
        <v>3.4396963621664582</v>
      </c>
      <c r="AT70" s="226">
        <v>1.6151203714802449</v>
      </c>
      <c r="AU70" s="226">
        <v>0.44803369479453181</v>
      </c>
      <c r="AV70" s="226">
        <v>1.2509258903989462</v>
      </c>
      <c r="AW70" s="226">
        <v>2.1568312236367859</v>
      </c>
      <c r="AX70" s="226">
        <v>2.5789567116372609</v>
      </c>
      <c r="AY70" s="226">
        <v>4.9660335326613136</v>
      </c>
      <c r="AZ70" s="226">
        <v>5.2346330280314675</v>
      </c>
      <c r="BA70" s="226">
        <v>5.2824444124493652</v>
      </c>
      <c r="BB70" s="226">
        <v>2.7557353981572987</v>
      </c>
      <c r="BC70" s="226">
        <v>3.0916693788736467</v>
      </c>
      <c r="BD70" s="226">
        <v>-0.34131476948630279</v>
      </c>
      <c r="BE70" s="226">
        <v>-1.4282689837173734E-2</v>
      </c>
      <c r="BF70" s="226">
        <v>-8.3564439132288726E-2</v>
      </c>
      <c r="BG70" s="226">
        <v>0.66828826877791414</v>
      </c>
      <c r="BH70" s="226">
        <v>2.184364290477788</v>
      </c>
      <c r="BI70" s="226">
        <v>2.2152871993329484</v>
      </c>
    </row>
    <row r="71" spans="1:61" ht="15">
      <c r="A71" s="226" t="s">
        <v>198</v>
      </c>
      <c r="B71" s="226" t="s">
        <v>199</v>
      </c>
      <c r="C71" s="226" t="s">
        <v>758</v>
      </c>
      <c r="D71" s="226" t="s">
        <v>759</v>
      </c>
      <c r="E71" s="226"/>
      <c r="F71" s="226">
        <v>5.7116960085102022</v>
      </c>
      <c r="G71" s="226">
        <v>5.4055764350932947</v>
      </c>
      <c r="H71" s="226">
        <v>4.7784436550724934</v>
      </c>
      <c r="I71" s="226">
        <v>4.5278468574611423</v>
      </c>
      <c r="J71" s="226">
        <v>4.0291658373767518</v>
      </c>
      <c r="K71" s="226">
        <v>4.403938442114125</v>
      </c>
      <c r="L71" s="226">
        <v>4.5279927044285131</v>
      </c>
      <c r="M71" s="226">
        <v>4.8536363134025891</v>
      </c>
      <c r="N71" s="226">
        <v>6.2471014367222182</v>
      </c>
      <c r="O71" s="226">
        <v>5.037191147679593</v>
      </c>
      <c r="P71" s="226">
        <v>3.2260048235711878</v>
      </c>
      <c r="Q71" s="226">
        <v>4.1992355556647283</v>
      </c>
      <c r="R71" s="226">
        <v>5.4743179999815936</v>
      </c>
      <c r="S71" s="226">
        <v>2.6122762860936177</v>
      </c>
      <c r="T71" s="226">
        <v>-1.2800114722177085</v>
      </c>
      <c r="U71" s="226">
        <v>4.5512939894200883</v>
      </c>
      <c r="V71" s="226">
        <v>2.6762424345547799</v>
      </c>
      <c r="W71" s="226">
        <v>2.7288401169037968</v>
      </c>
      <c r="X71" s="226">
        <v>3.4359546556205203</v>
      </c>
      <c r="Y71" s="226">
        <v>1.7313018883382938</v>
      </c>
      <c r="Z71" s="226">
        <v>0.14043832484389895</v>
      </c>
      <c r="AA71" s="226">
        <v>0.45105811312717492</v>
      </c>
      <c r="AB71" s="226">
        <v>1.1836504765310565</v>
      </c>
      <c r="AC71" s="226">
        <v>2.1969285848376217</v>
      </c>
      <c r="AD71" s="226">
        <v>2.1121799785947672</v>
      </c>
      <c r="AE71" s="226">
        <v>2.2506397704222962</v>
      </c>
      <c r="AF71" s="226">
        <v>2.2564086770966725</v>
      </c>
      <c r="AG71" s="226">
        <v>3.955762084602398</v>
      </c>
      <c r="AH71" s="226">
        <v>3.6500988849839473</v>
      </c>
      <c r="AI71" s="226">
        <v>3.0926456291876008</v>
      </c>
      <c r="AJ71" s="226">
        <v>2.2728976971763615</v>
      </c>
      <c r="AK71" s="226">
        <v>0.94367434928005878</v>
      </c>
      <c r="AL71" s="226">
        <v>-1.0647337267292016</v>
      </c>
      <c r="AM71" s="226">
        <v>2.173782760250802</v>
      </c>
      <c r="AN71" s="226">
        <v>2.2087708054900048</v>
      </c>
      <c r="AO71" s="226">
        <v>1.4714228513769996</v>
      </c>
      <c r="AP71" s="226">
        <v>2.4764692055002797</v>
      </c>
      <c r="AQ71" s="226">
        <v>2.7462827822743066</v>
      </c>
      <c r="AR71" s="226">
        <v>2.725914434552962</v>
      </c>
      <c r="AS71" s="226">
        <v>3.5238151861879601</v>
      </c>
      <c r="AT71" s="226">
        <v>1.7742058931476947</v>
      </c>
      <c r="AU71" s="226">
        <v>0.52016163894126066</v>
      </c>
      <c r="AV71" s="226">
        <v>0.18019321234238816</v>
      </c>
      <c r="AW71" s="226">
        <v>1.7642810828485125</v>
      </c>
      <c r="AX71" s="226">
        <v>1.1722050430811066</v>
      </c>
      <c r="AY71" s="226">
        <v>2.7583305355600771</v>
      </c>
      <c r="AZ71" s="226">
        <v>2.4910350119066322</v>
      </c>
      <c r="BA71" s="226">
        <v>-5.6693412182511338E-2</v>
      </c>
      <c r="BB71" s="226">
        <v>-4.8268404099020046</v>
      </c>
      <c r="BC71" s="226">
        <v>1.8499609567486743</v>
      </c>
      <c r="BD71" s="226">
        <v>1.7685038129850597</v>
      </c>
      <c r="BE71" s="226">
        <v>-1.1314430032312544</v>
      </c>
      <c r="BF71" s="226">
        <v>-0.59760232614023323</v>
      </c>
      <c r="BG71" s="226">
        <v>0.89569850266673257</v>
      </c>
      <c r="BH71" s="226">
        <v>1.671373783412136</v>
      </c>
      <c r="BI71" s="226">
        <v>1.3404904427046347</v>
      </c>
    </row>
    <row r="72" spans="1:61" ht="15">
      <c r="A72" s="226" t="s">
        <v>200</v>
      </c>
      <c r="B72" s="226" t="s">
        <v>201</v>
      </c>
      <c r="C72" s="226" t="s">
        <v>758</v>
      </c>
      <c r="D72" s="226" t="s">
        <v>759</v>
      </c>
      <c r="E72" s="226"/>
      <c r="F72" s="226"/>
      <c r="G72" s="226"/>
      <c r="H72" s="226"/>
      <c r="I72" s="226"/>
      <c r="J72" s="226"/>
      <c r="K72" s="226"/>
      <c r="L72" s="226"/>
      <c r="M72" s="226"/>
      <c r="N72" s="226"/>
      <c r="O72" s="226"/>
      <c r="P72" s="226"/>
      <c r="Q72" s="226"/>
      <c r="R72" s="226"/>
      <c r="S72" s="226"/>
      <c r="T72" s="226"/>
      <c r="U72" s="226"/>
      <c r="V72" s="226"/>
      <c r="W72" s="226"/>
      <c r="X72" s="226"/>
      <c r="Y72" s="226"/>
      <c r="Z72" s="226"/>
      <c r="AA72" s="226"/>
      <c r="AB72" s="226"/>
      <c r="AC72" s="226"/>
      <c r="AD72" s="226"/>
      <c r="AE72" s="226"/>
      <c r="AF72" s="226"/>
      <c r="AG72" s="226"/>
      <c r="AH72" s="226"/>
      <c r="AI72" s="226"/>
      <c r="AJ72" s="226"/>
      <c r="AK72" s="226"/>
      <c r="AL72" s="226">
        <v>14.169930373414815</v>
      </c>
      <c r="AM72" s="226">
        <v>21.755887636322797</v>
      </c>
      <c r="AN72" s="226">
        <v>2.7014032584523875</v>
      </c>
      <c r="AO72" s="226">
        <v>8.3395770293690958</v>
      </c>
      <c r="AP72" s="226">
        <v>6.3736566874568155</v>
      </c>
      <c r="AQ72" s="226">
        <v>-0.21200313682986405</v>
      </c>
      <c r="AR72" s="226">
        <v>-2.3500662112075759</v>
      </c>
      <c r="AS72" s="226">
        <v>-5.7266734383042319</v>
      </c>
      <c r="AT72" s="226">
        <v>5.5111426614480337</v>
      </c>
      <c r="AU72" s="226">
        <v>-0.34336523008408903</v>
      </c>
      <c r="AV72" s="226">
        <v>-5.8747389834173447</v>
      </c>
      <c r="AW72" s="226">
        <v>-1.7127425672276928</v>
      </c>
      <c r="AX72" s="226">
        <v>-0.27829878612418213</v>
      </c>
      <c r="AY72" s="226">
        <v>-3.3469650621203044</v>
      </c>
      <c r="AZ72" s="226">
        <v>-0.69005245013816818</v>
      </c>
      <c r="BA72" s="226">
        <v>-11.473363575610179</v>
      </c>
      <c r="BB72" s="226">
        <v>2.0040256875932556</v>
      </c>
      <c r="BC72" s="226">
        <v>0.32046125749809562</v>
      </c>
      <c r="BD72" s="226">
        <v>6.6432786970812145</v>
      </c>
      <c r="BE72" s="226"/>
      <c r="BF72" s="226"/>
      <c r="BG72" s="226"/>
      <c r="BH72" s="226"/>
      <c r="BI72" s="226"/>
    </row>
    <row r="73" spans="1:61" ht="15">
      <c r="A73" s="226" t="s">
        <v>202</v>
      </c>
      <c r="B73" s="226" t="s">
        <v>203</v>
      </c>
      <c r="C73" s="226" t="s">
        <v>758</v>
      </c>
      <c r="D73" s="226" t="s">
        <v>759</v>
      </c>
      <c r="E73" s="226"/>
      <c r="F73" s="226">
        <v>10.804486856499082</v>
      </c>
      <c r="G73" s="226">
        <v>8.9464702897871859</v>
      </c>
      <c r="H73" s="226">
        <v>8.6394929889724921</v>
      </c>
      <c r="I73" s="226">
        <v>4.2672454165808062</v>
      </c>
      <c r="J73" s="226">
        <v>5.1056321442932955</v>
      </c>
      <c r="K73" s="226">
        <v>6.1534347245696637</v>
      </c>
      <c r="L73" s="226">
        <v>3.0641265961754556</v>
      </c>
      <c r="M73" s="226">
        <v>5.2121722913499156</v>
      </c>
      <c r="N73" s="226">
        <v>7.8390830510835343</v>
      </c>
      <c r="O73" s="226">
        <v>3.1390534303457258</v>
      </c>
      <c r="P73" s="226">
        <v>3.3959268870634247</v>
      </c>
      <c r="Q73" s="226">
        <v>6.9621931184761934</v>
      </c>
      <c r="R73" s="226">
        <v>6.6040256771439516</v>
      </c>
      <c r="S73" s="226">
        <v>4.4710683199209029</v>
      </c>
      <c r="T73" s="226">
        <v>-0.53909653943499336</v>
      </c>
      <c r="U73" s="226">
        <v>2.2177725396890651</v>
      </c>
      <c r="V73" s="226">
        <v>1.7856570511281689</v>
      </c>
      <c r="W73" s="226">
        <v>0.49072832312691617</v>
      </c>
      <c r="X73" s="226">
        <v>-0.83652809362902758</v>
      </c>
      <c r="Y73" s="226">
        <v>1.3913154468027074</v>
      </c>
      <c r="Z73" s="226">
        <v>-0.83988752699812608</v>
      </c>
      <c r="AA73" s="226">
        <v>0.64040912684654927</v>
      </c>
      <c r="AB73" s="226">
        <v>1.2755146193259748</v>
      </c>
      <c r="AC73" s="226">
        <v>1.3628971710188296</v>
      </c>
      <c r="AD73" s="226">
        <v>1.9513291832892179</v>
      </c>
      <c r="AE73" s="226">
        <v>2.9452794181143389</v>
      </c>
      <c r="AF73" s="226">
        <v>5.2737628607776088</v>
      </c>
      <c r="AG73" s="226">
        <v>4.8716920968516604</v>
      </c>
      <c r="AH73" s="226">
        <v>4.6628152270072007</v>
      </c>
      <c r="AI73" s="226">
        <v>3.6757678429547411</v>
      </c>
      <c r="AJ73" s="226">
        <v>2.2853247715344907</v>
      </c>
      <c r="AK73" s="226">
        <v>0.43611509574749618</v>
      </c>
      <c r="AL73" s="226">
        <v>-1.5433582884055284</v>
      </c>
      <c r="AM73" s="226">
        <v>1.8969068910376308</v>
      </c>
      <c r="AN73" s="226">
        <v>2.3049570502750925</v>
      </c>
      <c r="AO73" s="226">
        <v>2.2478723671686538</v>
      </c>
      <c r="AP73" s="226">
        <v>3.2559400298076895</v>
      </c>
      <c r="AQ73" s="226">
        <v>3.87520277447517</v>
      </c>
      <c r="AR73" s="226">
        <v>4.0622569365228429</v>
      </c>
      <c r="AS73" s="226">
        <v>4.8193576342309399</v>
      </c>
      <c r="AT73" s="226">
        <v>3.2817302354742708</v>
      </c>
      <c r="AU73" s="226">
        <v>1.4367036138781089</v>
      </c>
      <c r="AV73" s="226">
        <v>1.3382437553063369</v>
      </c>
      <c r="AW73" s="226">
        <v>1.4019086802391456</v>
      </c>
      <c r="AX73" s="226">
        <v>1.9855754664743728</v>
      </c>
      <c r="AY73" s="226">
        <v>2.4280085188046456</v>
      </c>
      <c r="AZ73" s="226">
        <v>1.8657176646781579</v>
      </c>
      <c r="BA73" s="226">
        <v>-0.48436194292762025</v>
      </c>
      <c r="BB73" s="226">
        <v>-4.4241221615349247</v>
      </c>
      <c r="BC73" s="226">
        <v>-0.44562683563611927</v>
      </c>
      <c r="BD73" s="226">
        <v>-1.3512409405610555</v>
      </c>
      <c r="BE73" s="226">
        <v>-2.9928147286945972</v>
      </c>
      <c r="BF73" s="226">
        <v>-1.3832872637475333</v>
      </c>
      <c r="BG73" s="226">
        <v>1.6825253487241127</v>
      </c>
      <c r="BH73" s="226">
        <v>3.2784160322340625</v>
      </c>
      <c r="BI73" s="226">
        <v>3.2440619090608749</v>
      </c>
    </row>
    <row r="74" spans="1:61" ht="15">
      <c r="A74" s="226" t="s">
        <v>204</v>
      </c>
      <c r="B74" s="226" t="s">
        <v>205</v>
      </c>
      <c r="C74" s="226" t="s">
        <v>758</v>
      </c>
      <c r="D74" s="226" t="s">
        <v>759</v>
      </c>
      <c r="E74" s="226"/>
      <c r="F74" s="226"/>
      <c r="G74" s="226"/>
      <c r="H74" s="226"/>
      <c r="I74" s="226"/>
      <c r="J74" s="226"/>
      <c r="K74" s="226"/>
      <c r="L74" s="226"/>
      <c r="M74" s="226"/>
      <c r="N74" s="226"/>
      <c r="O74" s="226"/>
      <c r="P74" s="226"/>
      <c r="Q74" s="226"/>
      <c r="R74" s="226"/>
      <c r="S74" s="226"/>
      <c r="T74" s="226"/>
      <c r="U74" s="226"/>
      <c r="V74" s="226"/>
      <c r="W74" s="226"/>
      <c r="X74" s="226"/>
      <c r="Y74" s="226"/>
      <c r="Z74" s="226"/>
      <c r="AA74" s="226"/>
      <c r="AB74" s="226"/>
      <c r="AC74" s="226"/>
      <c r="AD74" s="226"/>
      <c r="AE74" s="226"/>
      <c r="AF74" s="226"/>
      <c r="AG74" s="226"/>
      <c r="AH74" s="226"/>
      <c r="AI74" s="226"/>
      <c r="AJ74" s="226"/>
      <c r="AK74" s="226"/>
      <c r="AL74" s="226"/>
      <c r="AM74" s="226"/>
      <c r="AN74" s="226"/>
      <c r="AO74" s="226">
        <v>6.889275142832048</v>
      </c>
      <c r="AP74" s="226">
        <v>13.081454818289927</v>
      </c>
      <c r="AQ74" s="226">
        <v>5.1221841740983933</v>
      </c>
      <c r="AR74" s="226">
        <v>-1.147978999341376</v>
      </c>
      <c r="AS74" s="226">
        <v>10.034540666023247</v>
      </c>
      <c r="AT74" s="226">
        <v>7.0081467624601999</v>
      </c>
      <c r="AU74" s="226">
        <v>6.7504510326437526</v>
      </c>
      <c r="AV74" s="226">
        <v>8.0924513671322984</v>
      </c>
      <c r="AW74" s="226">
        <v>6.9321012409481</v>
      </c>
      <c r="AX74" s="226">
        <v>10.00140284688969</v>
      </c>
      <c r="AY74" s="226">
        <v>10.924029199980367</v>
      </c>
      <c r="AZ74" s="226">
        <v>8.2408501381717087</v>
      </c>
      <c r="BA74" s="226">
        <v>-5.1655132583711634</v>
      </c>
      <c r="BB74" s="226">
        <v>-14.559861236943647</v>
      </c>
      <c r="BC74" s="226">
        <v>2.4925519941839838</v>
      </c>
      <c r="BD74" s="226">
        <v>7.9244434554848198</v>
      </c>
      <c r="BE74" s="226">
        <v>4.6812900041365992</v>
      </c>
      <c r="BF74" s="226">
        <v>1.7767857644863483</v>
      </c>
      <c r="BG74" s="226">
        <v>3.0929202981914159</v>
      </c>
      <c r="BH74" s="226">
        <v>1.3777383464937998</v>
      </c>
      <c r="BI74" s="226">
        <v>1.4874313256028273</v>
      </c>
    </row>
    <row r="75" spans="1:61" ht="15">
      <c r="A75" s="226" t="s">
        <v>206</v>
      </c>
      <c r="B75" s="226" t="s">
        <v>207</v>
      </c>
      <c r="C75" s="226" t="s">
        <v>758</v>
      </c>
      <c r="D75" s="226" t="s">
        <v>759</v>
      </c>
      <c r="E75" s="226"/>
      <c r="F75" s="226"/>
      <c r="G75" s="226"/>
      <c r="H75" s="226"/>
      <c r="I75" s="226"/>
      <c r="J75" s="226"/>
      <c r="K75" s="226"/>
      <c r="L75" s="226"/>
      <c r="M75" s="226"/>
      <c r="N75" s="226"/>
      <c r="O75" s="226"/>
      <c r="P75" s="226"/>
      <c r="Q75" s="226"/>
      <c r="R75" s="226"/>
      <c r="S75" s="226"/>
      <c r="T75" s="226"/>
      <c r="U75" s="226"/>
      <c r="V75" s="226"/>
      <c r="W75" s="226"/>
      <c r="X75" s="226"/>
      <c r="Y75" s="226"/>
      <c r="Z75" s="226"/>
      <c r="AA75" s="226">
        <v>-1.8463956777934669</v>
      </c>
      <c r="AB75" s="226">
        <v>4.9866593293864696</v>
      </c>
      <c r="AC75" s="226">
        <v>-5.8789945605199421</v>
      </c>
      <c r="AD75" s="226">
        <v>-13.935315877051337</v>
      </c>
      <c r="AE75" s="226">
        <v>6.2239756573811462</v>
      </c>
      <c r="AF75" s="226">
        <v>10.266178656097495</v>
      </c>
      <c r="AG75" s="226">
        <v>-2.7145787459128172</v>
      </c>
      <c r="AH75" s="226">
        <v>-3.6356287591096219</v>
      </c>
      <c r="AI75" s="226">
        <v>-0.75057036393401688</v>
      </c>
      <c r="AJ75" s="226">
        <v>-10.370574083883682</v>
      </c>
      <c r="AK75" s="226">
        <v>-11.902563771638142</v>
      </c>
      <c r="AL75" s="226">
        <v>9.158456320073654</v>
      </c>
      <c r="AM75" s="226">
        <v>-0.34364209120684563</v>
      </c>
      <c r="AN75" s="226">
        <v>2.6483939380747614</v>
      </c>
      <c r="AO75" s="226">
        <v>8.919185329069677</v>
      </c>
      <c r="AP75" s="226">
        <v>5.3406266449698592E-2</v>
      </c>
      <c r="AQ75" s="226">
        <v>-6.2527344127136217</v>
      </c>
      <c r="AR75" s="226">
        <v>2.1590678802826204</v>
      </c>
      <c r="AS75" s="226">
        <v>3.048595481785938</v>
      </c>
      <c r="AT75" s="226">
        <v>5.210138811034156</v>
      </c>
      <c r="AU75" s="226">
        <v>-1.3723457033025284</v>
      </c>
      <c r="AV75" s="226">
        <v>-4.9233480226046566</v>
      </c>
      <c r="AW75" s="226">
        <v>10.408127880296476</v>
      </c>
      <c r="AX75" s="226">
        <v>8.7544130376739275</v>
      </c>
      <c r="AY75" s="226">
        <v>7.8497272652485321</v>
      </c>
      <c r="AZ75" s="226">
        <v>8.4981627795110768</v>
      </c>
      <c r="BA75" s="226">
        <v>7.8791515255289823</v>
      </c>
      <c r="BB75" s="226">
        <v>5.9602630598295292</v>
      </c>
      <c r="BC75" s="226">
        <v>9.6163350364455198</v>
      </c>
      <c r="BD75" s="226">
        <v>8.2841165973118933</v>
      </c>
      <c r="BE75" s="226">
        <v>5.8301633134235402</v>
      </c>
      <c r="BF75" s="226">
        <v>7.7345643589699336</v>
      </c>
      <c r="BG75" s="226">
        <v>7.4502330884569119</v>
      </c>
      <c r="BH75" s="226">
        <v>7.6222246935071496</v>
      </c>
      <c r="BI75" s="226">
        <v>4.9041464896443046</v>
      </c>
    </row>
    <row r="76" spans="1:61" ht="15">
      <c r="A76" s="226" t="s">
        <v>208</v>
      </c>
      <c r="B76" s="226" t="s">
        <v>209</v>
      </c>
      <c r="C76" s="226" t="s">
        <v>758</v>
      </c>
      <c r="D76" s="226" t="s">
        <v>759</v>
      </c>
      <c r="E76" s="226"/>
      <c r="F76" s="226">
        <v>4.6952415256622544</v>
      </c>
      <c r="G76" s="226">
        <v>4.1079800404012303</v>
      </c>
      <c r="H76" s="226">
        <v>4.2167277623942283</v>
      </c>
      <c r="I76" s="226">
        <v>4.6509865077223935</v>
      </c>
      <c r="J76" s="226">
        <v>3.5346665523479999</v>
      </c>
      <c r="K76" s="226">
        <v>3.5058493790876639</v>
      </c>
      <c r="L76" s="226">
        <v>3.7023404994155129</v>
      </c>
      <c r="M76" s="226">
        <v>4.3635575989698197</v>
      </c>
      <c r="N76" s="226">
        <v>5.1100866005276515</v>
      </c>
      <c r="O76" s="226">
        <v>5.0518085709824874</v>
      </c>
      <c r="P76" s="226">
        <v>3.0943982621222972</v>
      </c>
      <c r="Q76" s="226">
        <v>4.0469251251921747</v>
      </c>
      <c r="R76" s="226">
        <v>5.4670214809372482</v>
      </c>
      <c r="S76" s="226">
        <v>1.6558378314656608</v>
      </c>
      <c r="T76" s="226">
        <v>-1.300174540923777</v>
      </c>
      <c r="U76" s="226">
        <v>4.1100687024442095</v>
      </c>
      <c r="V76" s="226">
        <v>2.3910451020991275</v>
      </c>
      <c r="W76" s="226">
        <v>2.8187316226288885</v>
      </c>
      <c r="X76" s="226">
        <v>3.4289730033368926</v>
      </c>
      <c r="Y76" s="226">
        <v>1.053500656459903</v>
      </c>
      <c r="Z76" s="226">
        <v>-4.6901412136818976E-2</v>
      </c>
      <c r="AA76" s="226">
        <v>0.70759416658657415</v>
      </c>
      <c r="AB76" s="226">
        <v>1.5999335584177885</v>
      </c>
      <c r="AC76" s="226">
        <v>2.2284460742738759</v>
      </c>
      <c r="AD76" s="226">
        <v>2.3664143561430819</v>
      </c>
      <c r="AE76" s="226">
        <v>2.3879274850855126</v>
      </c>
      <c r="AF76" s="226">
        <v>2.6519528965573897</v>
      </c>
      <c r="AG76" s="226">
        <v>4.0773977446186649</v>
      </c>
      <c r="AH76" s="226">
        <v>3.37681723843653</v>
      </c>
      <c r="AI76" s="226">
        <v>2.623975184548712</v>
      </c>
      <c r="AJ76" s="226">
        <v>1.2190825654734994</v>
      </c>
      <c r="AK76" s="226">
        <v>0.75054188519712284</v>
      </c>
      <c r="AL76" s="226">
        <v>-0.49522637289479121</v>
      </c>
      <c r="AM76" s="226">
        <v>2.5891374712200701</v>
      </c>
      <c r="AN76" s="226">
        <v>2.4728251164560504</v>
      </c>
      <c r="AO76" s="226">
        <v>1.8434225326116547</v>
      </c>
      <c r="AP76" s="226">
        <v>2.5842545604476186</v>
      </c>
      <c r="AQ76" s="226">
        <v>2.8348764440617344</v>
      </c>
      <c r="AR76" s="226">
        <v>2.8270278816995926</v>
      </c>
      <c r="AS76" s="226">
        <v>3.7450870651934594</v>
      </c>
      <c r="AT76" s="226">
        <v>2.0318742557885656</v>
      </c>
      <c r="AU76" s="226">
        <v>1.0814442043377994</v>
      </c>
      <c r="AV76" s="226">
        <v>0.9615883786385524</v>
      </c>
      <c r="AW76" s="226">
        <v>2.1866832212578515</v>
      </c>
      <c r="AX76" s="226">
        <v>1.6826768264260608</v>
      </c>
      <c r="AY76" s="226">
        <v>2.9719978707221912</v>
      </c>
      <c r="AZ76" s="226">
        <v>2.685761487109886</v>
      </c>
      <c r="BA76" s="226">
        <v>7.9436162626336682E-2</v>
      </c>
      <c r="BB76" s="226">
        <v>-4.6701736777925902</v>
      </c>
      <c r="BC76" s="226">
        <v>1.9297434674980991</v>
      </c>
      <c r="BD76" s="226">
        <v>1.7484183118209984</v>
      </c>
      <c r="BE76" s="226">
        <v>-0.68704446799890206</v>
      </c>
      <c r="BF76" s="226">
        <v>-7.2054843059731866E-2</v>
      </c>
      <c r="BG76" s="226">
        <v>1.3565371046021255</v>
      </c>
      <c r="BH76" s="226">
        <v>1.8928894649578183</v>
      </c>
      <c r="BI76" s="226">
        <v>1.5166146837722039</v>
      </c>
    </row>
    <row r="77" spans="1:61" ht="15">
      <c r="A77" s="226" t="s">
        <v>210</v>
      </c>
      <c r="B77" s="226" t="s">
        <v>211</v>
      </c>
      <c r="C77" s="226" t="s">
        <v>758</v>
      </c>
      <c r="D77" s="226" t="s">
        <v>759</v>
      </c>
      <c r="E77" s="226"/>
      <c r="F77" s="226"/>
      <c r="G77" s="226"/>
      <c r="H77" s="226"/>
      <c r="I77" s="226"/>
      <c r="J77" s="226"/>
      <c r="K77" s="226"/>
      <c r="L77" s="226"/>
      <c r="M77" s="226"/>
      <c r="N77" s="226"/>
      <c r="O77" s="226"/>
      <c r="P77" s="226"/>
      <c r="Q77" s="226"/>
      <c r="R77" s="226"/>
      <c r="S77" s="226"/>
      <c r="T77" s="226"/>
      <c r="U77" s="226"/>
      <c r="V77" s="226"/>
      <c r="W77" s="226"/>
      <c r="X77" s="226"/>
      <c r="Y77" s="226"/>
      <c r="Z77" s="226"/>
      <c r="AA77" s="226"/>
      <c r="AB77" s="226"/>
      <c r="AC77" s="226"/>
      <c r="AD77" s="226"/>
      <c r="AE77" s="226"/>
      <c r="AF77" s="226"/>
      <c r="AG77" s="226"/>
      <c r="AH77" s="226">
        <v>-5.5091471912502925</v>
      </c>
      <c r="AI77" s="226">
        <v>11.654244924312707</v>
      </c>
      <c r="AJ77" s="226">
        <v>-21.498244306556643</v>
      </c>
      <c r="AK77" s="226">
        <v>2.5188650863695159</v>
      </c>
      <c r="AL77" s="226">
        <v>3.5433075968573746</v>
      </c>
      <c r="AM77" s="226">
        <v>0.90783389952594007</v>
      </c>
      <c r="AN77" s="226">
        <v>0.79955902954247904</v>
      </c>
      <c r="AO77" s="226">
        <v>3.7581893728684292</v>
      </c>
      <c r="AP77" s="226">
        <v>5.06416590283321</v>
      </c>
      <c r="AQ77" s="226">
        <v>9.2860398988552646</v>
      </c>
      <c r="AR77" s="226">
        <v>4.6261751877734838</v>
      </c>
      <c r="AS77" s="226">
        <v>-0.5464715610032016</v>
      </c>
      <c r="AT77" s="226">
        <v>0.13552572724582035</v>
      </c>
      <c r="AU77" s="226">
        <v>-3.4905307955695548</v>
      </c>
      <c r="AV77" s="226">
        <v>-7.1556937903208109</v>
      </c>
      <c r="AW77" s="226">
        <v>11.271962443949505</v>
      </c>
      <c r="AX77" s="226">
        <v>3.8016105126882991</v>
      </c>
      <c r="AY77" s="226">
        <v>3.9254378676258028</v>
      </c>
      <c r="AZ77" s="226">
        <v>3.0059999555247572</v>
      </c>
      <c r="BA77" s="226">
        <v>3.1081077237829646</v>
      </c>
      <c r="BB77" s="226">
        <v>1.8652072062237153</v>
      </c>
      <c r="BC77" s="226">
        <v>3.5873800330455339</v>
      </c>
      <c r="BD77" s="226">
        <v>-7.7747125877816501</v>
      </c>
      <c r="BE77" s="226">
        <v>3.8296085992821673</v>
      </c>
      <c r="BF77" s="226">
        <v>3.1362777093340668</v>
      </c>
      <c r="BG77" s="226">
        <v>0.88332587189159995</v>
      </c>
      <c r="BH77" s="226">
        <v>0.36873837230811546</v>
      </c>
      <c r="BI77" s="226">
        <v>3.3848500418202576</v>
      </c>
    </row>
    <row r="78" spans="1:61" ht="15">
      <c r="A78" s="226" t="s">
        <v>212</v>
      </c>
      <c r="B78" s="226" t="s">
        <v>213</v>
      </c>
      <c r="C78" s="226" t="s">
        <v>758</v>
      </c>
      <c r="D78" s="226" t="s">
        <v>759</v>
      </c>
      <c r="E78" s="226"/>
      <c r="F78" s="226">
        <v>6.8479651813115936</v>
      </c>
      <c r="G78" s="226">
        <v>2.2840485666375372</v>
      </c>
      <c r="H78" s="226">
        <v>2.5574723643869248</v>
      </c>
      <c r="I78" s="226">
        <v>4.6548528257138457</v>
      </c>
      <c r="J78" s="226">
        <v>4.9523891272687024</v>
      </c>
      <c r="K78" s="226">
        <v>1.9898469755798942</v>
      </c>
      <c r="L78" s="226">
        <v>1.6170288656649205</v>
      </c>
      <c r="M78" s="226">
        <v>1.8450062071152331</v>
      </c>
      <c r="N78" s="226">
        <v>9.6569041476749931</v>
      </c>
      <c r="O78" s="226">
        <v>5.7335828546781329</v>
      </c>
      <c r="P78" s="226">
        <v>2.2278235651602643</v>
      </c>
      <c r="Q78" s="226">
        <v>7.0961535320056726</v>
      </c>
      <c r="R78" s="226">
        <v>6.3779789406328149</v>
      </c>
      <c r="S78" s="226">
        <v>2.6974583488490964</v>
      </c>
      <c r="T78" s="226">
        <v>1.3540247238504151</v>
      </c>
      <c r="U78" s="226">
        <v>4.235165306145916E-2</v>
      </c>
      <c r="V78" s="226">
        <v>-4.0506072097542756E-2</v>
      </c>
      <c r="W78" s="226">
        <v>2.6246264104972994</v>
      </c>
      <c r="X78" s="226">
        <v>6.8484947818710111</v>
      </c>
      <c r="Y78" s="226">
        <v>5.0617142409001019</v>
      </c>
      <c r="Z78" s="226">
        <v>0.86365645321613727</v>
      </c>
      <c r="AA78" s="226">
        <v>2.5113854042283918</v>
      </c>
      <c r="AB78" s="226">
        <v>2.5082925870495671</v>
      </c>
      <c r="AC78" s="226">
        <v>2.6640816026847176</v>
      </c>
      <c r="AD78" s="226">
        <v>3.1057730813697191</v>
      </c>
      <c r="AE78" s="226">
        <v>2.3930300790158725</v>
      </c>
      <c r="AF78" s="226">
        <v>3.2657908381156204</v>
      </c>
      <c r="AG78" s="226">
        <v>4.9044692249310344</v>
      </c>
      <c r="AH78" s="226">
        <v>4.7089992929875137</v>
      </c>
      <c r="AI78" s="226">
        <v>0.23039323711377335</v>
      </c>
      <c r="AJ78" s="226">
        <v>-6.4268941993375108</v>
      </c>
      <c r="AK78" s="226">
        <v>-3.8663344384424931</v>
      </c>
      <c r="AL78" s="226">
        <v>-1.2136334128632029</v>
      </c>
      <c r="AM78" s="226">
        <v>3.4921961319856365</v>
      </c>
      <c r="AN78" s="226">
        <v>3.8101765807170551</v>
      </c>
      <c r="AO78" s="226">
        <v>3.3193499110908675</v>
      </c>
      <c r="AP78" s="226">
        <v>5.9363083958760257</v>
      </c>
      <c r="AQ78" s="226">
        <v>5.1489995512903306</v>
      </c>
      <c r="AR78" s="226">
        <v>4.2019836104919079</v>
      </c>
      <c r="AS78" s="226">
        <v>5.4157701144329451</v>
      </c>
      <c r="AT78" s="226">
        <v>2.3474942922358792</v>
      </c>
      <c r="AU78" s="226">
        <v>1.4341696866533056</v>
      </c>
      <c r="AV78" s="226">
        <v>1.7510617954546319</v>
      </c>
      <c r="AW78" s="226">
        <v>3.6247451347333168</v>
      </c>
      <c r="AX78" s="226">
        <v>2.4287933454194501</v>
      </c>
      <c r="AY78" s="226">
        <v>3.656622695512965</v>
      </c>
      <c r="AZ78" s="226">
        <v>4.7382638116680624</v>
      </c>
      <c r="BA78" s="226">
        <v>0.25285393450306515</v>
      </c>
      <c r="BB78" s="226">
        <v>-8.7066892194400083</v>
      </c>
      <c r="BC78" s="226">
        <v>2.5222293656500483</v>
      </c>
      <c r="BD78" s="226">
        <v>2.0964421416950643</v>
      </c>
      <c r="BE78" s="226">
        <v>-1.8940988403903702</v>
      </c>
      <c r="BF78" s="226">
        <v>-1.2142159432156205</v>
      </c>
      <c r="BG78" s="226">
        <v>-1.0418271343821033</v>
      </c>
      <c r="BH78" s="226">
        <v>-6.1168749640501119E-2</v>
      </c>
      <c r="BI78" s="226">
        <v>1.1001178032790335</v>
      </c>
    </row>
    <row r="79" spans="1:61" ht="15">
      <c r="A79" s="226" t="s">
        <v>214</v>
      </c>
      <c r="B79" s="226" t="s">
        <v>215</v>
      </c>
      <c r="C79" s="226" t="s">
        <v>758</v>
      </c>
      <c r="D79" s="226" t="s">
        <v>759</v>
      </c>
      <c r="E79" s="226"/>
      <c r="F79" s="226">
        <v>1.6621428228404511E-2</v>
      </c>
      <c r="G79" s="226">
        <v>6.2019805199156508E-2</v>
      </c>
      <c r="H79" s="226">
        <v>2.7913564453043733</v>
      </c>
      <c r="I79" s="226">
        <v>1.5613472594382785</v>
      </c>
      <c r="J79" s="226">
        <v>-5.5178466385463025</v>
      </c>
      <c r="K79" s="226">
        <v>-2.6118776295126764</v>
      </c>
      <c r="L79" s="226">
        <v>10.659474691732512</v>
      </c>
      <c r="M79" s="226">
        <v>5.5413344152788682</v>
      </c>
      <c r="N79" s="226">
        <v>0.42916707551709976</v>
      </c>
      <c r="O79" s="226">
        <v>10.348968737777284</v>
      </c>
      <c r="P79" s="226">
        <v>4.6627401749834689</v>
      </c>
      <c r="Q79" s="226">
        <v>5.2649352525884439</v>
      </c>
      <c r="R79" s="226">
        <v>9.3381379489695888</v>
      </c>
      <c r="S79" s="226">
        <v>0.55398305787073809</v>
      </c>
      <c r="T79" s="226">
        <v>-1.4237462282032851</v>
      </c>
      <c r="U79" s="226">
        <v>0.82577282082942816</v>
      </c>
      <c r="V79" s="226">
        <v>4.0029904082105077</v>
      </c>
      <c r="W79" s="226">
        <v>1.0169425777206698E-2</v>
      </c>
      <c r="X79" s="226">
        <v>10.023253286386336</v>
      </c>
      <c r="Y79" s="226">
        <v>-3.7281240066654391</v>
      </c>
      <c r="Z79" s="226">
        <v>3.7654801724359572</v>
      </c>
      <c r="AA79" s="226">
        <v>-8.4047325554214467</v>
      </c>
      <c r="AB79" s="226">
        <v>-6.3692786667700005</v>
      </c>
      <c r="AC79" s="226">
        <v>6.0753997700095255</v>
      </c>
      <c r="AD79" s="226">
        <v>-6.1273850031804358</v>
      </c>
      <c r="AE79" s="226">
        <v>6.7171674718547791</v>
      </c>
      <c r="AF79" s="226">
        <v>-7.0260963476057867</v>
      </c>
      <c r="AG79" s="226">
        <v>0.78929141890027665</v>
      </c>
      <c r="AH79" s="226">
        <v>7.1855387684867367</v>
      </c>
      <c r="AI79" s="226">
        <v>5.2186042403604631</v>
      </c>
      <c r="AJ79" s="226">
        <v>-3.6055676484411805</v>
      </c>
      <c r="AK79" s="226">
        <v>4.8091836678945583</v>
      </c>
      <c r="AL79" s="226">
        <v>0.71040543785856869</v>
      </c>
      <c r="AM79" s="226">
        <v>3.6393532959308601</v>
      </c>
      <c r="AN79" s="226">
        <v>1.2006044895061905</v>
      </c>
      <c r="AO79" s="226">
        <v>3.6006087123747363</v>
      </c>
      <c r="AP79" s="226">
        <v>-3.2341747572135233</v>
      </c>
      <c r="AQ79" s="226">
        <v>0.35638411829479821</v>
      </c>
      <c r="AR79" s="226">
        <v>7.9664206089442757</v>
      </c>
      <c r="AS79" s="226">
        <v>-2.2730354326192952</v>
      </c>
      <c r="AT79" s="226">
        <v>1.6248051120826261</v>
      </c>
      <c r="AU79" s="226">
        <v>3.0136387660244992</v>
      </c>
      <c r="AV79" s="226">
        <v>0.88411094212517582</v>
      </c>
      <c r="AW79" s="226">
        <v>5.07791082855708</v>
      </c>
      <c r="AX79" s="226">
        <v>0.27566734865449405</v>
      </c>
      <c r="AY79" s="226">
        <v>1.1638739358062651</v>
      </c>
      <c r="AZ79" s="226">
        <v>-1.7296590030946675</v>
      </c>
      <c r="BA79" s="226">
        <v>1.1133118874369075E-2</v>
      </c>
      <c r="BB79" s="226">
        <v>-2.3846004037762754</v>
      </c>
      <c r="BC79" s="226">
        <v>1.9989337783107146</v>
      </c>
      <c r="BD79" s="226">
        <v>1.8598935956144942</v>
      </c>
      <c r="BE79" s="226">
        <v>1.1242453914218231</v>
      </c>
      <c r="BF79" s="226">
        <v>5.342633745780816</v>
      </c>
      <c r="BG79" s="226">
        <v>4.7213958715311151</v>
      </c>
      <c r="BH79" s="226">
        <v>4.8129252694206031</v>
      </c>
      <c r="BI79" s="226">
        <v>1.2148798421114861</v>
      </c>
    </row>
    <row r="80" spans="1:61" ht="15">
      <c r="A80" s="226" t="s">
        <v>216</v>
      </c>
      <c r="B80" s="226" t="s">
        <v>217</v>
      </c>
      <c r="C80" s="226" t="s">
        <v>758</v>
      </c>
      <c r="D80" s="226" t="s">
        <v>759</v>
      </c>
      <c r="E80" s="226"/>
      <c r="F80" s="226">
        <v>4.1041535418276993</v>
      </c>
      <c r="G80" s="226">
        <v>5.1760532121714533</v>
      </c>
      <c r="H80" s="226">
        <v>3.8706307562928544</v>
      </c>
      <c r="I80" s="226">
        <v>5.1273944936761779</v>
      </c>
      <c r="J80" s="226">
        <v>3.5749779097931764</v>
      </c>
      <c r="K80" s="226">
        <v>4.20383001263491</v>
      </c>
      <c r="L80" s="226">
        <v>3.8518556550560135</v>
      </c>
      <c r="M80" s="226">
        <v>3.5258248264392194</v>
      </c>
      <c r="N80" s="226">
        <v>6.2400673676146425</v>
      </c>
      <c r="O80" s="226">
        <v>4.9208121513127736</v>
      </c>
      <c r="P80" s="226">
        <v>4.4517937246245651</v>
      </c>
      <c r="Q80" s="226">
        <v>3.5964133414653219</v>
      </c>
      <c r="R80" s="226">
        <v>5.3515387520166797</v>
      </c>
      <c r="S80" s="226">
        <v>3.4374862876771459</v>
      </c>
      <c r="T80" s="226">
        <v>-1.6557612774567616</v>
      </c>
      <c r="U80" s="226">
        <v>3.7616692337571749</v>
      </c>
      <c r="V80" s="226">
        <v>3.0301752111452203</v>
      </c>
      <c r="W80" s="226">
        <v>3.631541689404159</v>
      </c>
      <c r="X80" s="226">
        <v>3.2160748158378567</v>
      </c>
      <c r="Y80" s="226">
        <v>1.2023502363484084</v>
      </c>
      <c r="Z80" s="226">
        <v>0.63215810194516564</v>
      </c>
      <c r="AA80" s="226">
        <v>2.0077163019130921</v>
      </c>
      <c r="AB80" s="226">
        <v>0.71976667421242269</v>
      </c>
      <c r="AC80" s="226">
        <v>0.95908094146062695</v>
      </c>
      <c r="AD80" s="226">
        <v>1.0418779029511001</v>
      </c>
      <c r="AE80" s="226">
        <v>1.7475094730129399</v>
      </c>
      <c r="AF80" s="226">
        <v>1.9529277164337344</v>
      </c>
      <c r="AG80" s="226">
        <v>4.0930988975020171</v>
      </c>
      <c r="AH80" s="226">
        <v>3.7322775408188846</v>
      </c>
      <c r="AI80" s="226">
        <v>2.3334097729411241</v>
      </c>
      <c r="AJ80" s="226">
        <v>0.95886663935669958</v>
      </c>
      <c r="AK80" s="226">
        <v>1.095733445976748</v>
      </c>
      <c r="AL80" s="226">
        <v>-1.0423572190361625</v>
      </c>
      <c r="AM80" s="226">
        <v>1.9651250899732133</v>
      </c>
      <c r="AN80" s="226">
        <v>1.7169693074490198</v>
      </c>
      <c r="AO80" s="226">
        <v>1.0296469826807026</v>
      </c>
      <c r="AP80" s="226">
        <v>1.9759612815485923</v>
      </c>
      <c r="AQ80" s="226">
        <v>3.1751824827042725</v>
      </c>
      <c r="AR80" s="226">
        <v>2.8764910762235161</v>
      </c>
      <c r="AS80" s="226">
        <v>3.1661201411273225</v>
      </c>
      <c r="AT80" s="226">
        <v>1.2151274173554043</v>
      </c>
      <c r="AU80" s="226">
        <v>0.38576067553859161</v>
      </c>
      <c r="AV80" s="226">
        <v>0.10747346969712623</v>
      </c>
      <c r="AW80" s="226">
        <v>2.0323667153182328</v>
      </c>
      <c r="AX80" s="226">
        <v>0.84466877316889111</v>
      </c>
      <c r="AY80" s="226">
        <v>1.6636800758604124</v>
      </c>
      <c r="AZ80" s="226">
        <v>1.7301317098504967</v>
      </c>
      <c r="BA80" s="226">
        <v>-0.36309233699643073</v>
      </c>
      <c r="BB80" s="226">
        <v>-3.4394122682862189</v>
      </c>
      <c r="BC80" s="226">
        <v>1.4631511388478913</v>
      </c>
      <c r="BD80" s="226">
        <v>1.5867201616797786</v>
      </c>
      <c r="BE80" s="226">
        <v>-0.30100202928072406</v>
      </c>
      <c r="BF80" s="226">
        <v>5.9969465314594572E-2</v>
      </c>
      <c r="BG80" s="226">
        <v>0.44021996902283433</v>
      </c>
      <c r="BH80" s="226">
        <v>0.62433473991241328</v>
      </c>
      <c r="BI80" s="226">
        <v>0.77615874158350096</v>
      </c>
    </row>
    <row r="81" spans="1:61" ht="15">
      <c r="A81" s="226" t="s">
        <v>218</v>
      </c>
      <c r="B81" s="226" t="s">
        <v>219</v>
      </c>
      <c r="C81" s="226" t="s">
        <v>758</v>
      </c>
      <c r="D81" s="226" t="s">
        <v>759</v>
      </c>
      <c r="E81" s="226"/>
      <c r="F81" s="226"/>
      <c r="G81" s="226"/>
      <c r="H81" s="226"/>
      <c r="I81" s="226"/>
      <c r="J81" s="226"/>
      <c r="K81" s="226"/>
      <c r="L81" s="226"/>
      <c r="M81" s="226"/>
      <c r="N81" s="226"/>
      <c r="O81" s="226"/>
      <c r="P81" s="226"/>
      <c r="Q81" s="226"/>
      <c r="R81" s="226"/>
      <c r="S81" s="226"/>
      <c r="T81" s="226"/>
      <c r="U81" s="226"/>
      <c r="V81" s="226"/>
      <c r="W81" s="226"/>
      <c r="X81" s="226"/>
      <c r="Y81" s="226"/>
      <c r="Z81" s="226"/>
      <c r="AA81" s="226"/>
      <c r="AB81" s="226"/>
      <c r="AC81" s="226"/>
      <c r="AD81" s="226"/>
      <c r="AE81" s="226"/>
      <c r="AF81" s="226"/>
      <c r="AG81" s="226"/>
      <c r="AH81" s="226"/>
      <c r="AI81" s="226"/>
      <c r="AJ81" s="226"/>
      <c r="AK81" s="226"/>
      <c r="AL81" s="226"/>
      <c r="AM81" s="226"/>
      <c r="AN81" s="226"/>
      <c r="AO81" s="226"/>
      <c r="AP81" s="226"/>
      <c r="AQ81" s="226"/>
      <c r="AR81" s="226"/>
      <c r="AS81" s="226"/>
      <c r="AT81" s="226"/>
      <c r="AU81" s="226"/>
      <c r="AV81" s="226"/>
      <c r="AW81" s="226"/>
      <c r="AX81" s="226"/>
      <c r="AY81" s="226"/>
      <c r="AZ81" s="226"/>
      <c r="BA81" s="226"/>
      <c r="BB81" s="226"/>
      <c r="BC81" s="226"/>
      <c r="BD81" s="226"/>
      <c r="BE81" s="226"/>
      <c r="BF81" s="226"/>
      <c r="BG81" s="226"/>
      <c r="BH81" s="226"/>
      <c r="BI81" s="226"/>
    </row>
    <row r="82" spans="1:61" ht="15">
      <c r="A82" s="226" t="s">
        <v>220</v>
      </c>
      <c r="B82" s="226" t="s">
        <v>221</v>
      </c>
      <c r="C82" s="226" t="s">
        <v>758</v>
      </c>
      <c r="D82" s="226" t="s">
        <v>759</v>
      </c>
      <c r="E82" s="226"/>
      <c r="F82" s="226"/>
      <c r="G82" s="226"/>
      <c r="H82" s="226"/>
      <c r="I82" s="226"/>
      <c r="J82" s="226"/>
      <c r="K82" s="226"/>
      <c r="L82" s="226"/>
      <c r="M82" s="226"/>
      <c r="N82" s="226"/>
      <c r="O82" s="226"/>
      <c r="P82" s="226"/>
      <c r="Q82" s="226"/>
      <c r="R82" s="226"/>
      <c r="S82" s="226"/>
      <c r="T82" s="226"/>
      <c r="U82" s="226"/>
      <c r="V82" s="226"/>
      <c r="W82" s="226"/>
      <c r="X82" s="226"/>
      <c r="Y82" s="226"/>
      <c r="Z82" s="226"/>
      <c r="AA82" s="226"/>
      <c r="AB82" s="226"/>
      <c r="AC82" s="226"/>
      <c r="AD82" s="226"/>
      <c r="AE82" s="226"/>
      <c r="AF82" s="226">
        <v>-1.1295656887285048</v>
      </c>
      <c r="AG82" s="226">
        <v>0.31897373596979151</v>
      </c>
      <c r="AH82" s="226">
        <v>1.2484415069091455</v>
      </c>
      <c r="AI82" s="226">
        <v>1.3286226537188242</v>
      </c>
      <c r="AJ82" s="226">
        <v>4.7438051776867098</v>
      </c>
      <c r="AK82" s="226">
        <v>1.3271274486693443</v>
      </c>
      <c r="AL82" s="226">
        <v>5.5176194148405955</v>
      </c>
      <c r="AM82" s="226">
        <v>-2.5255751345879816</v>
      </c>
      <c r="AN82" s="226">
        <v>5.5915905934428451</v>
      </c>
      <c r="AO82" s="226">
        <v>-3.8162344548240128</v>
      </c>
      <c r="AP82" s="226">
        <v>-6.2025251107044994</v>
      </c>
      <c r="AQ82" s="226">
        <v>3.2068386777226863</v>
      </c>
      <c r="AR82" s="226">
        <v>1.7805743919792008</v>
      </c>
      <c r="AS82" s="226">
        <v>4.9369554275173471</v>
      </c>
      <c r="AT82" s="226">
        <v>2.00069494934327</v>
      </c>
      <c r="AU82" s="226">
        <v>0.77104057243772672</v>
      </c>
      <c r="AV82" s="226">
        <v>1.9850596504450806</v>
      </c>
      <c r="AW82" s="226">
        <v>-3.0142573488455042</v>
      </c>
      <c r="AX82" s="226">
        <v>2.5270783277276081</v>
      </c>
      <c r="AY82" s="226">
        <v>0.32027308560194001</v>
      </c>
      <c r="AZ82" s="226">
        <v>-1.494840864132172</v>
      </c>
      <c r="BA82" s="226">
        <v>-2.0000602070881115</v>
      </c>
      <c r="BB82" s="226">
        <v>1.4650170400224454</v>
      </c>
      <c r="BC82" s="226">
        <v>2.8709752738197807</v>
      </c>
      <c r="BD82" s="226">
        <v>2.1965396634678882</v>
      </c>
      <c r="BE82" s="226">
        <v>0.5301517857107001</v>
      </c>
      <c r="BF82" s="226">
        <v>-3.7465625757279639</v>
      </c>
      <c r="BG82" s="226">
        <v>-3.6935835081143011</v>
      </c>
      <c r="BH82" s="226">
        <v>3.3573284872460363</v>
      </c>
      <c r="BI82" s="226">
        <v>1.3999748859966417</v>
      </c>
    </row>
    <row r="83" spans="1:61" ht="15">
      <c r="A83" s="226" t="s">
        <v>222</v>
      </c>
      <c r="B83" s="226" t="s">
        <v>223</v>
      </c>
      <c r="C83" s="226" t="s">
        <v>758</v>
      </c>
      <c r="D83" s="226" t="s">
        <v>759</v>
      </c>
      <c r="E83" s="226"/>
      <c r="F83" s="226">
        <v>13.632530192131085</v>
      </c>
      <c r="G83" s="226">
        <v>6.260708314864047</v>
      </c>
      <c r="H83" s="226">
        <v>4.7651110619802779</v>
      </c>
      <c r="I83" s="226">
        <v>3.0525746160486449</v>
      </c>
      <c r="J83" s="226">
        <v>6.5589434814142606</v>
      </c>
      <c r="K83" s="226">
        <v>2.5729315441843141</v>
      </c>
      <c r="L83" s="226">
        <v>1.9972174993640976</v>
      </c>
      <c r="M83" s="226">
        <v>0.32592406792626605</v>
      </c>
      <c r="N83" s="226">
        <v>5.7954582464096802</v>
      </c>
      <c r="O83" s="226">
        <v>6.467515219717157</v>
      </c>
      <c r="P83" s="226">
        <v>8.1308122203187025</v>
      </c>
      <c r="Q83" s="226">
        <v>9.2682980512753375</v>
      </c>
      <c r="R83" s="226">
        <v>8.1541995026641985</v>
      </c>
      <c r="S83" s="226">
        <v>36.841709195134314</v>
      </c>
      <c r="T83" s="226">
        <v>16.801601627077716</v>
      </c>
      <c r="U83" s="226">
        <v>32.753743140503389</v>
      </c>
      <c r="V83" s="226">
        <v>-14.514425500554623</v>
      </c>
      <c r="W83" s="226">
        <v>-25.793796458149544</v>
      </c>
      <c r="X83" s="226">
        <v>-1.8980363120299302</v>
      </c>
      <c r="Y83" s="226">
        <v>7.3919453227276222E-2</v>
      </c>
      <c r="Z83" s="226">
        <v>2.504732160558703</v>
      </c>
      <c r="AA83" s="226">
        <v>-5.532292260771726</v>
      </c>
      <c r="AB83" s="226">
        <v>2.9032651380454837</v>
      </c>
      <c r="AC83" s="226">
        <v>4.7057093546547293</v>
      </c>
      <c r="AD83" s="226">
        <v>-4.9216847619358077</v>
      </c>
      <c r="AE83" s="226">
        <v>-3.4714662313699449</v>
      </c>
      <c r="AF83" s="226">
        <v>-19.398283372028956</v>
      </c>
      <c r="AG83" s="226">
        <v>9.7665282078333888</v>
      </c>
      <c r="AH83" s="226">
        <v>5.5975770625002212</v>
      </c>
      <c r="AI83" s="226">
        <v>2.3652729535515107</v>
      </c>
      <c r="AJ83" s="226">
        <v>3.2909665450164312</v>
      </c>
      <c r="AK83" s="226">
        <v>-5.6417706302233483</v>
      </c>
      <c r="AL83" s="226">
        <v>1.2430481114172949</v>
      </c>
      <c r="AM83" s="226">
        <v>1.0521020094244733</v>
      </c>
      <c r="AN83" s="226">
        <v>2.318518377232806</v>
      </c>
      <c r="AO83" s="226">
        <v>1.0337576932548274</v>
      </c>
      <c r="AP83" s="226">
        <v>3.1160221160070591</v>
      </c>
      <c r="AQ83" s="226">
        <v>0.92451382028721696</v>
      </c>
      <c r="AR83" s="226">
        <v>-11.173637489352473</v>
      </c>
      <c r="AS83" s="226">
        <v>-4.3016981340241784</v>
      </c>
      <c r="AT83" s="226">
        <v>-0.38420574467856738</v>
      </c>
      <c r="AU83" s="226">
        <v>-2.7266067821627189</v>
      </c>
      <c r="AV83" s="226">
        <v>-0.34991319262977072</v>
      </c>
      <c r="AW83" s="226">
        <v>-1.9719075542694355</v>
      </c>
      <c r="AX83" s="226">
        <v>1.0186269085574082</v>
      </c>
      <c r="AY83" s="226">
        <v>-6.4170625233686849</v>
      </c>
      <c r="AZ83" s="226">
        <v>2.5123697178126605</v>
      </c>
      <c r="BA83" s="226">
        <v>-6.2800199706718018</v>
      </c>
      <c r="BB83" s="226">
        <v>-3.0465074194685826</v>
      </c>
      <c r="BC83" s="226">
        <v>3.5997262886541961</v>
      </c>
      <c r="BD83" s="226">
        <v>3.5017743493427105</v>
      </c>
      <c r="BE83" s="226">
        <v>1.6734855638197246</v>
      </c>
      <c r="BF83" s="226">
        <v>2.1242080330641926</v>
      </c>
      <c r="BG83" s="226">
        <v>1.0647156939003395</v>
      </c>
      <c r="BH83" s="226">
        <v>0.94819065714190742</v>
      </c>
      <c r="BI83" s="226">
        <v>-0.30056642418638546</v>
      </c>
    </row>
    <row r="84" spans="1:61" ht="15">
      <c r="A84" s="226" t="s">
        <v>224</v>
      </c>
      <c r="B84" s="226" t="s">
        <v>225</v>
      </c>
      <c r="C84" s="226" t="s">
        <v>758</v>
      </c>
      <c r="D84" s="226" t="s">
        <v>759</v>
      </c>
      <c r="E84" s="226"/>
      <c r="F84" s="226">
        <v>1.7964974634144539</v>
      </c>
      <c r="G84" s="226">
        <v>0.47170027842351203</v>
      </c>
      <c r="H84" s="226">
        <v>3.1811713351122819</v>
      </c>
      <c r="I84" s="226">
        <v>4.3574787662440144</v>
      </c>
      <c r="J84" s="226">
        <v>2.1307065981204687</v>
      </c>
      <c r="K84" s="226">
        <v>1.4882579822445194</v>
      </c>
      <c r="L84" s="226">
        <v>1.7614567719929823</v>
      </c>
      <c r="M84" s="226">
        <v>3.4798032026602357</v>
      </c>
      <c r="N84" s="226">
        <v>1.628989228410191</v>
      </c>
      <c r="O84" s="226">
        <v>5.5360249211171038</v>
      </c>
      <c r="P84" s="226">
        <v>3.0480378648037885</v>
      </c>
      <c r="Q84" s="226">
        <v>3.9414503805453904</v>
      </c>
      <c r="R84" s="226">
        <v>6.3104860537175966</v>
      </c>
      <c r="S84" s="226">
        <v>-2.5341546110710169</v>
      </c>
      <c r="T84" s="226">
        <v>-1.481030028043179</v>
      </c>
      <c r="U84" s="226">
        <v>2.9471062619897452</v>
      </c>
      <c r="V84" s="226">
        <v>2.4969033121992652</v>
      </c>
      <c r="W84" s="226">
        <v>4.1897003216988935</v>
      </c>
      <c r="X84" s="226">
        <v>3.6424586919307842</v>
      </c>
      <c r="Y84" s="226">
        <v>-2.1581722178304403</v>
      </c>
      <c r="Z84" s="226">
        <v>-0.81347065975299415</v>
      </c>
      <c r="AA84" s="226">
        <v>2.0522437925408923</v>
      </c>
      <c r="AB84" s="226">
        <v>4.1850380586511591</v>
      </c>
      <c r="AC84" s="226">
        <v>2.1128333790338303</v>
      </c>
      <c r="AD84" s="226">
        <v>3.9511194033847801</v>
      </c>
      <c r="AE84" s="226">
        <v>2.914615049208507</v>
      </c>
      <c r="AF84" s="226">
        <v>5.1356891570746512</v>
      </c>
      <c r="AG84" s="226">
        <v>5.5527449782789944</v>
      </c>
      <c r="AH84" s="226">
        <v>2.3162073052939149</v>
      </c>
      <c r="AI84" s="226">
        <v>0.41625897884374297</v>
      </c>
      <c r="AJ84" s="226">
        <v>-1.4242992164309669</v>
      </c>
      <c r="AK84" s="226">
        <v>8.8834676650691335E-2</v>
      </c>
      <c r="AL84" s="226">
        <v>2.2615521440015414</v>
      </c>
      <c r="AM84" s="226">
        <v>3.6209337894578084</v>
      </c>
      <c r="AN84" s="226">
        <v>2.2355532719874844</v>
      </c>
      <c r="AO84" s="226">
        <v>2.287950432455176</v>
      </c>
      <c r="AP84" s="226">
        <v>2.8619127336699393</v>
      </c>
      <c r="AQ84" s="226">
        <v>2.8905128708835264</v>
      </c>
      <c r="AR84" s="226">
        <v>2.9395688548863745</v>
      </c>
      <c r="AS84" s="226">
        <v>3.3749422080256579</v>
      </c>
      <c r="AT84" s="226">
        <v>2.3313967677337786</v>
      </c>
      <c r="AU84" s="226">
        <v>1.964679022605182</v>
      </c>
      <c r="AV84" s="226">
        <v>2.9855774982216587</v>
      </c>
      <c r="AW84" s="226">
        <v>1.9462080959218042</v>
      </c>
      <c r="AX84" s="226">
        <v>2.2674994333802942</v>
      </c>
      <c r="AY84" s="226">
        <v>1.7523238786347548</v>
      </c>
      <c r="AZ84" s="226">
        <v>1.7603527347294374</v>
      </c>
      <c r="BA84" s="226">
        <v>-1.4062318956847832</v>
      </c>
      <c r="BB84" s="226">
        <v>-5.0486639089649401</v>
      </c>
      <c r="BC84" s="226">
        <v>1.1193835326958776</v>
      </c>
      <c r="BD84" s="226">
        <v>0.71868163536186103</v>
      </c>
      <c r="BE84" s="226">
        <v>0.61101652347372237</v>
      </c>
      <c r="BF84" s="226">
        <v>1.2310284098960551</v>
      </c>
      <c r="BG84" s="226">
        <v>2.2969202972786888</v>
      </c>
      <c r="BH84" s="226">
        <v>1.3850383733853562</v>
      </c>
      <c r="BI84" s="226">
        <v>1.0175035039771529</v>
      </c>
    </row>
    <row r="85" spans="1:61" ht="15">
      <c r="A85" s="226" t="s">
        <v>226</v>
      </c>
      <c r="B85" s="226" t="s">
        <v>227</v>
      </c>
      <c r="C85" s="226" t="s">
        <v>758</v>
      </c>
      <c r="D85" s="226" t="s">
        <v>759</v>
      </c>
      <c r="E85" s="226"/>
      <c r="F85" s="226"/>
      <c r="G85" s="226"/>
      <c r="H85" s="226"/>
      <c r="I85" s="226"/>
      <c r="J85" s="226"/>
      <c r="K85" s="226">
        <v>6.3129885506315304</v>
      </c>
      <c r="L85" s="226">
        <v>5.2129095784279542</v>
      </c>
      <c r="M85" s="226">
        <v>3.513144991094677</v>
      </c>
      <c r="N85" s="226">
        <v>3.8023465514175854</v>
      </c>
      <c r="O85" s="226">
        <v>10.975084326974851</v>
      </c>
      <c r="P85" s="226">
        <v>1.4100431758649989</v>
      </c>
      <c r="Q85" s="226">
        <v>1.8024649038739966</v>
      </c>
      <c r="R85" s="226">
        <v>5.549076518631594</v>
      </c>
      <c r="S85" s="226">
        <v>7.8675510673133147</v>
      </c>
      <c r="T85" s="226">
        <v>6.5913795262822106</v>
      </c>
      <c r="U85" s="226">
        <v>5.3352567535860658</v>
      </c>
      <c r="V85" s="226">
        <v>6.1703939568505035</v>
      </c>
      <c r="W85" s="226">
        <v>6.8037585969999981</v>
      </c>
      <c r="X85" s="226">
        <v>6.5826759335116947</v>
      </c>
      <c r="Y85" s="226">
        <v>3.6984969558466361</v>
      </c>
      <c r="Z85" s="226">
        <v>4.4074300516480776</v>
      </c>
      <c r="AA85" s="226">
        <v>1.1415713568794956</v>
      </c>
      <c r="AB85" s="226">
        <v>3.3892538687845075</v>
      </c>
      <c r="AC85" s="226">
        <v>4.5305363856608096</v>
      </c>
      <c r="AD85" s="226">
        <v>4.0256749406730563</v>
      </c>
      <c r="AE85" s="226">
        <v>-8.9872449695971994</v>
      </c>
      <c r="AF85" s="226">
        <v>0.4493244607650837</v>
      </c>
      <c r="AG85" s="226">
        <v>4.5155801341159645</v>
      </c>
      <c r="AH85" s="226">
        <v>-7.4386471221527586</v>
      </c>
      <c r="AI85" s="226">
        <v>-14.765157323148486</v>
      </c>
      <c r="AJ85" s="226">
        <v>-21.653095124911985</v>
      </c>
      <c r="AK85" s="226">
        <v>-45.325107121564365</v>
      </c>
      <c r="AL85" s="226">
        <v>-29.8412895615336</v>
      </c>
      <c r="AM85" s="226">
        <v>-9.4877009594836323</v>
      </c>
      <c r="AN85" s="226">
        <v>5.365470378597891</v>
      </c>
      <c r="AO85" s="226">
        <v>14.04016653388274</v>
      </c>
      <c r="AP85" s="226">
        <v>12.579871030325165</v>
      </c>
      <c r="AQ85" s="226">
        <v>4.1227866106600857</v>
      </c>
      <c r="AR85" s="226">
        <v>3.6732654729157161</v>
      </c>
      <c r="AS85" s="226">
        <v>2.6266249021626606</v>
      </c>
      <c r="AT85" s="226">
        <v>5.5676475404784753</v>
      </c>
      <c r="AU85" s="226">
        <v>6.1855504647225104</v>
      </c>
      <c r="AV85" s="226">
        <v>12.504103913547766</v>
      </c>
      <c r="AW85" s="226">
        <v>7.2537986693966872</v>
      </c>
      <c r="AX85" s="226">
        <v>11.03829957366527</v>
      </c>
      <c r="AY85" s="226">
        <v>10.811394507467824</v>
      </c>
      <c r="AZ85" s="226">
        <v>13.830177242360307</v>
      </c>
      <c r="BA85" s="226">
        <v>3.6342286865126141</v>
      </c>
      <c r="BB85" s="226">
        <v>-2.390625542030449</v>
      </c>
      <c r="BC85" s="226">
        <v>7.6566952824522758</v>
      </c>
      <c r="BD85" s="226">
        <v>8.6326968159331301</v>
      </c>
      <c r="BE85" s="226">
        <v>7.740685090368288</v>
      </c>
      <c r="BF85" s="226">
        <v>4.7286658796833478</v>
      </c>
      <c r="BG85" s="226">
        <v>5.998846350438896</v>
      </c>
      <c r="BH85" s="226">
        <v>3.1543265134636727</v>
      </c>
      <c r="BI85" s="226">
        <v>2.6832386543134419</v>
      </c>
    </row>
    <row r="86" spans="1:61" ht="15">
      <c r="A86" s="226" t="s">
        <v>228</v>
      </c>
      <c r="B86" s="226" t="s">
        <v>229</v>
      </c>
      <c r="C86" s="226" t="s">
        <v>758</v>
      </c>
      <c r="D86" s="226" t="s">
        <v>759</v>
      </c>
      <c r="E86" s="226"/>
      <c r="F86" s="226">
        <v>0.20242742989861995</v>
      </c>
      <c r="G86" s="226">
        <v>0.89241831255246495</v>
      </c>
      <c r="H86" s="226">
        <v>1.2900197581926278</v>
      </c>
      <c r="I86" s="226">
        <v>-0.64552645349880322</v>
      </c>
      <c r="J86" s="226">
        <v>-1.2243377031203693</v>
      </c>
      <c r="K86" s="226">
        <v>-6.4476122359639305</v>
      </c>
      <c r="L86" s="226">
        <v>0.94601627150079537</v>
      </c>
      <c r="M86" s="226">
        <v>-1.6282077596367515</v>
      </c>
      <c r="N86" s="226">
        <v>3.7802635165157739</v>
      </c>
      <c r="O86" s="226">
        <v>7.1755141724538305</v>
      </c>
      <c r="P86" s="226">
        <v>2.4711974064452846</v>
      </c>
      <c r="Q86" s="226">
        <v>-5.2390412173927814</v>
      </c>
      <c r="R86" s="226">
        <v>-4.8284869868282954E-2</v>
      </c>
      <c r="S86" s="226">
        <v>4.0248003082683113</v>
      </c>
      <c r="T86" s="226">
        <v>-14.454685504864315</v>
      </c>
      <c r="U86" s="226">
        <v>-5.3786915299412925</v>
      </c>
      <c r="V86" s="226">
        <v>0.60379947974666948</v>
      </c>
      <c r="W86" s="226">
        <v>6.7514566764854465</v>
      </c>
      <c r="X86" s="226">
        <v>-4.3284734764822588</v>
      </c>
      <c r="Y86" s="226">
        <v>-1.8652369072054427</v>
      </c>
      <c r="Z86" s="226">
        <v>-6.2421652185476404</v>
      </c>
      <c r="AA86" s="226">
        <v>-9.925440313161829</v>
      </c>
      <c r="AB86" s="226">
        <v>-7.8293082438338644</v>
      </c>
      <c r="AC86" s="226">
        <v>4.9760241605791862</v>
      </c>
      <c r="AD86" s="226">
        <v>1.7439687872145839</v>
      </c>
      <c r="AE86" s="226">
        <v>2.0838137814807283</v>
      </c>
      <c r="AF86" s="226">
        <v>1.8635129145813352</v>
      </c>
      <c r="AG86" s="226">
        <v>2.7857825901936195</v>
      </c>
      <c r="AH86" s="226">
        <v>2.2829181125752882</v>
      </c>
      <c r="AI86" s="226">
        <v>0.54301566411231761</v>
      </c>
      <c r="AJ86" s="226">
        <v>2.4029053230951973</v>
      </c>
      <c r="AK86" s="226">
        <v>1.0288884110725434</v>
      </c>
      <c r="AL86" s="226">
        <v>1.9967940365063441</v>
      </c>
      <c r="AM86" s="226">
        <v>0.55627203372846168</v>
      </c>
      <c r="AN86" s="226">
        <v>1.4395313974866895</v>
      </c>
      <c r="AO86" s="226">
        <v>2.0147844910872124</v>
      </c>
      <c r="AP86" s="226">
        <v>1.6921389319517459</v>
      </c>
      <c r="AQ86" s="226">
        <v>2.2177313147206945</v>
      </c>
      <c r="AR86" s="226">
        <v>1.9076446114300865</v>
      </c>
      <c r="AS86" s="226">
        <v>1.1749535961347135</v>
      </c>
      <c r="AT86" s="226">
        <v>1.4144427301451117</v>
      </c>
      <c r="AU86" s="226">
        <v>1.8623039819880489</v>
      </c>
      <c r="AV86" s="226">
        <v>2.5129389103867368</v>
      </c>
      <c r="AW86" s="226">
        <v>2.8840671462833569</v>
      </c>
      <c r="AX86" s="226">
        <v>3.1693118946004546</v>
      </c>
      <c r="AY86" s="226">
        <v>3.6505141523719402</v>
      </c>
      <c r="AZ86" s="226">
        <v>1.6495158428948145</v>
      </c>
      <c r="BA86" s="226">
        <v>6.3462751124574908</v>
      </c>
      <c r="BB86" s="226">
        <v>2.1912984428090994</v>
      </c>
      <c r="BC86" s="226">
        <v>5.2221856149171657</v>
      </c>
      <c r="BD86" s="226">
        <v>11.278169654273597</v>
      </c>
      <c r="BE86" s="226">
        <v>6.6964193595374581</v>
      </c>
      <c r="BF86" s="226">
        <v>4.8148544807925475</v>
      </c>
      <c r="BG86" s="226">
        <v>1.6089500165908532</v>
      </c>
      <c r="BH86" s="226">
        <v>1.5791272044242533</v>
      </c>
      <c r="BI86" s="226">
        <v>1.2856275602376428</v>
      </c>
    </row>
    <row r="87" spans="1:61" ht="15">
      <c r="A87" s="226" t="s">
        <v>230</v>
      </c>
      <c r="B87" s="226" t="s">
        <v>231</v>
      </c>
      <c r="C87" s="226" t="s">
        <v>758</v>
      </c>
      <c r="D87" s="226" t="s">
        <v>759</v>
      </c>
      <c r="E87" s="226"/>
      <c r="F87" s="226"/>
      <c r="G87" s="226"/>
      <c r="H87" s="226"/>
      <c r="I87" s="226"/>
      <c r="J87" s="226"/>
      <c r="K87" s="226"/>
      <c r="L87" s="226"/>
      <c r="M87" s="226"/>
      <c r="N87" s="226"/>
      <c r="O87" s="226"/>
      <c r="P87" s="226"/>
      <c r="Q87" s="226"/>
      <c r="R87" s="226"/>
      <c r="S87" s="226"/>
      <c r="T87" s="226"/>
      <c r="U87" s="226"/>
      <c r="V87" s="226"/>
      <c r="W87" s="226"/>
      <c r="X87" s="226"/>
      <c r="Y87" s="226"/>
      <c r="Z87" s="226"/>
      <c r="AA87" s="226"/>
      <c r="AB87" s="226"/>
      <c r="AC87" s="226"/>
      <c r="AD87" s="226"/>
      <c r="AE87" s="226"/>
      <c r="AF87" s="226"/>
      <c r="AG87" s="226"/>
      <c r="AH87" s="226"/>
      <c r="AI87" s="226"/>
      <c r="AJ87" s="226"/>
      <c r="AK87" s="226"/>
      <c r="AL87" s="226"/>
      <c r="AM87" s="226"/>
      <c r="AN87" s="226"/>
      <c r="AO87" s="226"/>
      <c r="AP87" s="226"/>
      <c r="AQ87" s="226"/>
      <c r="AR87" s="226"/>
      <c r="AS87" s="226"/>
      <c r="AT87" s="226"/>
      <c r="AU87" s="226"/>
      <c r="AV87" s="226"/>
      <c r="AW87" s="226"/>
      <c r="AX87" s="226"/>
      <c r="AY87" s="226"/>
      <c r="AZ87" s="226"/>
      <c r="BA87" s="226"/>
      <c r="BB87" s="226"/>
      <c r="BC87" s="226"/>
      <c r="BD87" s="226"/>
      <c r="BE87" s="226"/>
      <c r="BF87" s="226"/>
      <c r="BG87" s="226"/>
      <c r="BH87" s="226"/>
      <c r="BI87" s="226"/>
    </row>
    <row r="88" spans="1:61" ht="15">
      <c r="A88" s="226" t="s">
        <v>232</v>
      </c>
      <c r="B88" s="226" t="s">
        <v>233</v>
      </c>
      <c r="C88" s="226" t="s">
        <v>758</v>
      </c>
      <c r="D88" s="226" t="s">
        <v>759</v>
      </c>
      <c r="E88" s="226"/>
      <c r="F88" s="226"/>
      <c r="G88" s="226"/>
      <c r="H88" s="226"/>
      <c r="I88" s="226"/>
      <c r="J88" s="226"/>
      <c r="K88" s="226"/>
      <c r="L88" s="226"/>
      <c r="M88" s="226"/>
      <c r="N88" s="226"/>
      <c r="O88" s="226"/>
      <c r="P88" s="226"/>
      <c r="Q88" s="226"/>
      <c r="R88" s="226"/>
      <c r="S88" s="226"/>
      <c r="T88" s="226"/>
      <c r="U88" s="226"/>
      <c r="V88" s="226"/>
      <c r="W88" s="226"/>
      <c r="X88" s="226"/>
      <c r="Y88" s="226"/>
      <c r="Z88" s="226"/>
      <c r="AA88" s="226"/>
      <c r="AB88" s="226"/>
      <c r="AC88" s="226"/>
      <c r="AD88" s="226"/>
      <c r="AE88" s="226"/>
      <c r="AF88" s="226">
        <v>0.38825919811553433</v>
      </c>
      <c r="AG88" s="226">
        <v>2.9896445626825852</v>
      </c>
      <c r="AH88" s="226">
        <v>0.11469013224272828</v>
      </c>
      <c r="AI88" s="226">
        <v>-0.34621851971382966</v>
      </c>
      <c r="AJ88" s="226">
        <v>-2.750966566955185</v>
      </c>
      <c r="AK88" s="226">
        <v>-2.6041171227506084</v>
      </c>
      <c r="AL88" s="226">
        <v>-0.8860861477365205</v>
      </c>
      <c r="AM88" s="226">
        <v>-1.2813322234771221</v>
      </c>
      <c r="AN88" s="226">
        <v>0.26342039110758719</v>
      </c>
      <c r="AO88" s="226">
        <v>1.1041957488452141</v>
      </c>
      <c r="AP88" s="226">
        <v>2.5900804334758618</v>
      </c>
      <c r="AQ88" s="226">
        <v>1.6292197236820414</v>
      </c>
      <c r="AR88" s="226">
        <v>2.0069177338596091</v>
      </c>
      <c r="AS88" s="226">
        <v>0.70195556587675867</v>
      </c>
      <c r="AT88" s="226">
        <v>1.7796417126026824</v>
      </c>
      <c r="AU88" s="226">
        <v>3.2516917549066306</v>
      </c>
      <c r="AV88" s="226">
        <v>-0.62744306038200648</v>
      </c>
      <c r="AW88" s="226">
        <v>0.39493635854061893</v>
      </c>
      <c r="AX88" s="226">
        <v>0.98072862290759133</v>
      </c>
      <c r="AY88" s="226">
        <v>0.40473865534021058</v>
      </c>
      <c r="AZ88" s="226">
        <v>-0.41216211990983709</v>
      </c>
      <c r="BA88" s="226">
        <v>2.6353761070994892</v>
      </c>
      <c r="BB88" s="226">
        <v>-2.4847823733447143</v>
      </c>
      <c r="BC88" s="226">
        <v>-0.30802500824553647</v>
      </c>
      <c r="BD88" s="226">
        <v>1.6394704909321831</v>
      </c>
      <c r="BE88" s="226">
        <v>1.6747859960655802</v>
      </c>
      <c r="BF88" s="226">
        <v>3.7512745880746934E-2</v>
      </c>
      <c r="BG88" s="226">
        <v>-1.8868114995050291</v>
      </c>
      <c r="BH88" s="226">
        <v>-2.2678607999835805</v>
      </c>
      <c r="BI88" s="226">
        <v>2.6167361002934513</v>
      </c>
    </row>
    <row r="89" spans="1:61" ht="15">
      <c r="A89" s="226" t="s">
        <v>234</v>
      </c>
      <c r="B89" s="226" t="s">
        <v>235</v>
      </c>
      <c r="C89" s="226" t="s">
        <v>758</v>
      </c>
      <c r="D89" s="226" t="s">
        <v>759</v>
      </c>
      <c r="E89" s="226"/>
      <c r="F89" s="226"/>
      <c r="G89" s="226"/>
      <c r="H89" s="226"/>
      <c r="I89" s="226"/>
      <c r="J89" s="226"/>
      <c r="K89" s="226"/>
      <c r="L89" s="226">
        <v>-1.9597011089520606</v>
      </c>
      <c r="M89" s="226">
        <v>7.2144532294804407</v>
      </c>
      <c r="N89" s="226">
        <v>1.7300082844485587E-2</v>
      </c>
      <c r="O89" s="226">
        <v>3.427644631680721</v>
      </c>
      <c r="P89" s="226">
        <v>-2.8691504209750605</v>
      </c>
      <c r="Q89" s="226">
        <v>-2.7885356322224055</v>
      </c>
      <c r="R89" s="226">
        <v>5.8331689857739661</v>
      </c>
      <c r="S89" s="226">
        <v>2.6007131780934998</v>
      </c>
      <c r="T89" s="226">
        <v>9.037609386837488</v>
      </c>
      <c r="U89" s="226">
        <v>4.2814404552012491</v>
      </c>
      <c r="V89" s="226">
        <v>0.55130514969170008</v>
      </c>
      <c r="W89" s="226">
        <v>3.3181042528078706</v>
      </c>
      <c r="X89" s="226">
        <v>-4.2497715572139612</v>
      </c>
      <c r="Y89" s="226">
        <v>2.8919103612346362</v>
      </c>
      <c r="Z89" s="226">
        <v>-0.15437886284681213</v>
      </c>
      <c r="AA89" s="226">
        <v>-4.2549149082062598</v>
      </c>
      <c r="AB89" s="226">
        <v>6.7610816267155798</v>
      </c>
      <c r="AC89" s="226">
        <v>-0.57984327975034944</v>
      </c>
      <c r="AD89" s="226">
        <v>-5.011203452639478</v>
      </c>
      <c r="AE89" s="226">
        <v>-0.59255151952604024</v>
      </c>
      <c r="AF89" s="226">
        <v>-2.3281649363963055</v>
      </c>
      <c r="AG89" s="226">
        <v>-0.34703938062664008</v>
      </c>
      <c r="AH89" s="226">
        <v>1.3182819534113008</v>
      </c>
      <c r="AI89" s="226">
        <v>-0.47025784116594593</v>
      </c>
      <c r="AJ89" s="226">
        <v>-0.44227977887523195</v>
      </c>
      <c r="AK89" s="226">
        <v>0.18938255419584493</v>
      </c>
      <c r="AL89" s="226">
        <v>8.6288431802302057E-2</v>
      </c>
      <c r="AM89" s="226">
        <v>-2.5958607702465599</v>
      </c>
      <c r="AN89" s="226">
        <v>-1.8992970864663903</v>
      </c>
      <c r="AO89" s="226">
        <v>-0.61794438315283173</v>
      </c>
      <c r="AP89" s="226">
        <v>1.9746759607792654</v>
      </c>
      <c r="AQ89" s="226">
        <v>0.57805529129414879</v>
      </c>
      <c r="AR89" s="226">
        <v>3.3314155746593457</v>
      </c>
      <c r="AS89" s="226">
        <v>2.3805045185773253</v>
      </c>
      <c r="AT89" s="226">
        <v>2.581352536206964</v>
      </c>
      <c r="AU89" s="226">
        <v>-6.2641670069384503</v>
      </c>
      <c r="AV89" s="226">
        <v>3.4887670241386672</v>
      </c>
      <c r="AW89" s="226">
        <v>3.6531290187737255</v>
      </c>
      <c r="AX89" s="226">
        <v>-4.071517946842647</v>
      </c>
      <c r="AY89" s="226">
        <v>-2.0511251782548072</v>
      </c>
      <c r="AZ89" s="226">
        <v>0.39271589700886977</v>
      </c>
      <c r="BA89" s="226">
        <v>2.4428727014543341</v>
      </c>
      <c r="BB89" s="226">
        <v>3.1392606845400621</v>
      </c>
      <c r="BC89" s="226">
        <v>3.2140353110518021</v>
      </c>
      <c r="BD89" s="226">
        <v>-7.2986845786775945</v>
      </c>
      <c r="BE89" s="226">
        <v>2.5866031009901747</v>
      </c>
      <c r="BF89" s="226">
        <v>1.5574981006315056</v>
      </c>
      <c r="BG89" s="226">
        <v>-2.2010647203540685</v>
      </c>
      <c r="BH89" s="226">
        <v>1.5526768584398951</v>
      </c>
      <c r="BI89" s="226">
        <v>-1.4109740773587305</v>
      </c>
    </row>
    <row r="90" spans="1:61" ht="15">
      <c r="A90" s="226" t="s">
        <v>236</v>
      </c>
      <c r="B90" s="226" t="s">
        <v>237</v>
      </c>
      <c r="C90" s="226" t="s">
        <v>758</v>
      </c>
      <c r="D90" s="226" t="s">
        <v>759</v>
      </c>
      <c r="E90" s="226"/>
      <c r="F90" s="226"/>
      <c r="G90" s="226"/>
      <c r="H90" s="226"/>
      <c r="I90" s="226"/>
      <c r="J90" s="226"/>
      <c r="K90" s="226"/>
      <c r="L90" s="226"/>
      <c r="M90" s="226"/>
      <c r="N90" s="226"/>
      <c r="O90" s="226"/>
      <c r="P90" s="226">
        <v>-5.8200307231570605</v>
      </c>
      <c r="Q90" s="226">
        <v>4.1893767591240305</v>
      </c>
      <c r="R90" s="226">
        <v>-0.86743745050608823</v>
      </c>
      <c r="S90" s="226">
        <v>2.8370856435076348</v>
      </c>
      <c r="T90" s="226">
        <v>6.5260354731022261</v>
      </c>
      <c r="U90" s="226">
        <v>4.1824989559455332</v>
      </c>
      <c r="V90" s="226">
        <v>-7.4766107172396516</v>
      </c>
      <c r="W90" s="226">
        <v>12.876260640686141</v>
      </c>
      <c r="X90" s="226">
        <v>1.483570012363927</v>
      </c>
      <c r="Y90" s="226">
        <v>-16.833368019424142</v>
      </c>
      <c r="Z90" s="226">
        <v>16.186770145809845</v>
      </c>
      <c r="AA90" s="226">
        <v>1.9274144069012493</v>
      </c>
      <c r="AB90" s="226">
        <v>-5.8237554013652328</v>
      </c>
      <c r="AC90" s="226">
        <v>6.2771983772029927</v>
      </c>
      <c r="AD90" s="226">
        <v>1.5451597772303955</v>
      </c>
      <c r="AE90" s="226">
        <v>-3.1745774146835544</v>
      </c>
      <c r="AF90" s="226">
        <v>0.50191487315625238</v>
      </c>
      <c r="AG90" s="226">
        <v>2.2036301507103389</v>
      </c>
      <c r="AH90" s="226">
        <v>3.655187776410429</v>
      </c>
      <c r="AI90" s="226">
        <v>3.6096455393348208</v>
      </c>
      <c r="AJ90" s="226">
        <v>2.5792943417952046</v>
      </c>
      <c r="AK90" s="226">
        <v>-1.3395084022214121</v>
      </c>
      <c r="AL90" s="226">
        <v>-0.3169482139738875</v>
      </c>
      <c r="AM90" s="226">
        <v>0.88566188605605589</v>
      </c>
      <c r="AN90" s="226">
        <v>2.2350112027956612</v>
      </c>
      <c r="AO90" s="226">
        <v>9.4877014095654033</v>
      </c>
      <c r="AP90" s="226">
        <v>4.6342840335094451</v>
      </c>
      <c r="AQ90" s="226">
        <v>-29.30966342297225</v>
      </c>
      <c r="AR90" s="226">
        <v>-0.70228251479626636</v>
      </c>
      <c r="AS90" s="226">
        <v>3.5244782864201909</v>
      </c>
      <c r="AT90" s="226">
        <v>0.23117132645826644</v>
      </c>
      <c r="AU90" s="226">
        <v>-2.9762318374368988</v>
      </c>
      <c r="AV90" s="226">
        <v>-1.5383862660634264</v>
      </c>
      <c r="AW90" s="226">
        <v>0.54361650735670253</v>
      </c>
      <c r="AX90" s="226">
        <v>1.9629352501925155</v>
      </c>
      <c r="AY90" s="226">
        <v>4.4530900447767863E-3</v>
      </c>
      <c r="AZ90" s="226">
        <v>0.82904997300703087</v>
      </c>
      <c r="BA90" s="226">
        <v>0.77620266183262743</v>
      </c>
      <c r="BB90" s="226">
        <v>0.81938100403490921</v>
      </c>
      <c r="BC90" s="226">
        <v>1.8522566441850756</v>
      </c>
      <c r="BD90" s="226">
        <v>6.5754359115247638</v>
      </c>
      <c r="BE90" s="226">
        <v>-4.3148759370801315</v>
      </c>
      <c r="BF90" s="226">
        <v>-1.7792974577612739</v>
      </c>
      <c r="BG90" s="226">
        <v>-8.8132949817733675E-2</v>
      </c>
      <c r="BH90" s="226">
        <v>2.1461497858009011</v>
      </c>
      <c r="BI90" s="226">
        <v>2.947222422108382</v>
      </c>
    </row>
    <row r="91" spans="1:61" ht="15">
      <c r="A91" s="226" t="s">
        <v>238</v>
      </c>
      <c r="B91" s="226" t="s">
        <v>239</v>
      </c>
      <c r="C91" s="226" t="s">
        <v>758</v>
      </c>
      <c r="D91" s="226" t="s">
        <v>759</v>
      </c>
      <c r="E91" s="226"/>
      <c r="F91" s="226"/>
      <c r="G91" s="226"/>
      <c r="H91" s="226"/>
      <c r="I91" s="226"/>
      <c r="J91" s="226"/>
      <c r="K91" s="226"/>
      <c r="L91" s="226"/>
      <c r="M91" s="226"/>
      <c r="N91" s="226"/>
      <c r="O91" s="226"/>
      <c r="P91" s="226"/>
      <c r="Q91" s="226"/>
      <c r="R91" s="226"/>
      <c r="S91" s="226"/>
      <c r="T91" s="226"/>
      <c r="U91" s="226"/>
      <c r="V91" s="226"/>
      <c r="W91" s="226"/>
      <c r="X91" s="226"/>
      <c r="Y91" s="226"/>
      <c r="Z91" s="226">
        <v>-2.6759758344354623E-3</v>
      </c>
      <c r="AA91" s="226">
        <v>-5.0265773305194443</v>
      </c>
      <c r="AB91" s="226">
        <v>-2.9618888490780932</v>
      </c>
      <c r="AC91" s="226">
        <v>-6.0429764260878898</v>
      </c>
      <c r="AD91" s="226">
        <v>6.3585558958374691</v>
      </c>
      <c r="AE91" s="226">
        <v>-6.7794272332738927</v>
      </c>
      <c r="AF91" s="226">
        <v>0.64950608348857486</v>
      </c>
      <c r="AG91" s="226">
        <v>-0.44562963958830437</v>
      </c>
      <c r="AH91" s="226">
        <v>-4.0463089296832777</v>
      </c>
      <c r="AI91" s="226">
        <v>-4.6833945406999931</v>
      </c>
      <c r="AJ91" s="226">
        <v>-4.117203285659528</v>
      </c>
      <c r="AK91" s="226">
        <v>30.445529569473734</v>
      </c>
      <c r="AL91" s="226">
        <v>7.3851912360651966</v>
      </c>
      <c r="AM91" s="226">
        <v>12.709941073092111</v>
      </c>
      <c r="AN91" s="226">
        <v>13.360162327799245</v>
      </c>
      <c r="AO91" s="226">
        <v>60.499179916872322</v>
      </c>
      <c r="AP91" s="226">
        <v>140.50114736214692</v>
      </c>
      <c r="AQ91" s="226">
        <v>18.961092125900564</v>
      </c>
      <c r="AR91" s="226">
        <v>20.708285653783108</v>
      </c>
      <c r="AS91" s="226">
        <v>13.521390083479616</v>
      </c>
      <c r="AT91" s="226">
        <v>56.883364768068844</v>
      </c>
      <c r="AU91" s="226">
        <v>14.686342773247475</v>
      </c>
      <c r="AV91" s="226">
        <v>9.3282088789113544</v>
      </c>
      <c r="AW91" s="226">
        <v>32.247772416933543</v>
      </c>
      <c r="AX91" s="226">
        <v>11.738470055037652</v>
      </c>
      <c r="AY91" s="226">
        <v>2.960129720856969</v>
      </c>
      <c r="AZ91" s="226">
        <v>10.123570609606631</v>
      </c>
      <c r="BA91" s="226">
        <v>12.496495674041299</v>
      </c>
      <c r="BB91" s="226">
        <v>-3.1929051777336923</v>
      </c>
      <c r="BC91" s="226">
        <v>-12.945341903920678</v>
      </c>
      <c r="BD91" s="226">
        <v>1.8971626588733841</v>
      </c>
      <c r="BE91" s="226">
        <v>3.6925969520539752</v>
      </c>
      <c r="BF91" s="226">
        <v>-8.1273700640826263</v>
      </c>
      <c r="BG91" s="226">
        <v>-4.7108064154599845</v>
      </c>
      <c r="BH91" s="226">
        <v>-12.682383400191966</v>
      </c>
      <c r="BI91" s="226">
        <v>-13.093647287786013</v>
      </c>
    </row>
    <row r="92" spans="1:61" ht="15">
      <c r="A92" s="226" t="s">
        <v>240</v>
      </c>
      <c r="B92" s="226" t="s">
        <v>241</v>
      </c>
      <c r="C92" s="226" t="s">
        <v>758</v>
      </c>
      <c r="D92" s="226" t="s">
        <v>759</v>
      </c>
      <c r="E92" s="226"/>
      <c r="F92" s="226">
        <v>10.271715394060436</v>
      </c>
      <c r="G92" s="226">
        <v>0.93040384261912834</v>
      </c>
      <c r="H92" s="226">
        <v>9.7283260219910943</v>
      </c>
      <c r="I92" s="226">
        <v>7.866492800424723</v>
      </c>
      <c r="J92" s="226">
        <v>8.8821304718094325</v>
      </c>
      <c r="K92" s="226">
        <v>5.3189255954912937</v>
      </c>
      <c r="L92" s="226">
        <v>4.6258728292934137</v>
      </c>
      <c r="M92" s="226">
        <v>5.9724762290065172</v>
      </c>
      <c r="N92" s="226">
        <v>9.4988666053211261</v>
      </c>
      <c r="O92" s="226">
        <v>7.7052089255288791</v>
      </c>
      <c r="P92" s="226">
        <v>7.3743271074372672</v>
      </c>
      <c r="Q92" s="226">
        <v>9.4463915441079536</v>
      </c>
      <c r="R92" s="226">
        <v>7.6026083152297446</v>
      </c>
      <c r="S92" s="226">
        <v>-6.7820859957251116</v>
      </c>
      <c r="T92" s="226">
        <v>5.3730569276345506</v>
      </c>
      <c r="U92" s="226">
        <v>5.2050822050063488</v>
      </c>
      <c r="V92" s="226">
        <v>1.6103022071915376</v>
      </c>
      <c r="W92" s="226">
        <v>5.8652721299095987</v>
      </c>
      <c r="X92" s="226">
        <v>2.0024576039098037</v>
      </c>
      <c r="Y92" s="226">
        <v>-0.30689929454555909</v>
      </c>
      <c r="Z92" s="226">
        <v>-2.4324610502786754</v>
      </c>
      <c r="AA92" s="226">
        <v>-1.7402524455702917</v>
      </c>
      <c r="AB92" s="226">
        <v>-1.6524021701516034</v>
      </c>
      <c r="AC92" s="226">
        <v>1.5036716319181807</v>
      </c>
      <c r="AD92" s="226">
        <v>2.1122950082754954</v>
      </c>
      <c r="AE92" s="226">
        <v>0.18573805517520725</v>
      </c>
      <c r="AF92" s="226">
        <v>-2.5851235759473639</v>
      </c>
      <c r="AG92" s="226">
        <v>3.9097773084300229</v>
      </c>
      <c r="AH92" s="226">
        <v>3.259729608459665</v>
      </c>
      <c r="AI92" s="226">
        <v>-1.0522328983468441</v>
      </c>
      <c r="AJ92" s="226">
        <v>1.8698344489762633</v>
      </c>
      <c r="AK92" s="226">
        <v>-6.6299349264198781E-2</v>
      </c>
      <c r="AL92" s="226">
        <v>-2.1771504884697634</v>
      </c>
      <c r="AM92" s="226">
        <v>1.4905589586425236</v>
      </c>
      <c r="AN92" s="226">
        <v>1.6238251927020571</v>
      </c>
      <c r="AO92" s="226">
        <v>2.4098430342686754</v>
      </c>
      <c r="AP92" s="226">
        <v>3.9700819498168727</v>
      </c>
      <c r="AQ92" s="226">
        <v>3.3206994704900978</v>
      </c>
      <c r="AR92" s="226">
        <v>2.6780997003152294</v>
      </c>
      <c r="AS92" s="226">
        <v>3.4955636151946976</v>
      </c>
      <c r="AT92" s="226">
        <v>3.5916528015124101</v>
      </c>
      <c r="AU92" s="226">
        <v>3.54262280612636</v>
      </c>
      <c r="AV92" s="226">
        <v>5.5423608491371255</v>
      </c>
      <c r="AW92" s="226">
        <v>4.8013787332702407</v>
      </c>
      <c r="AX92" s="226">
        <v>0.30456813164248331</v>
      </c>
      <c r="AY92" s="226">
        <v>5.3356018747443983</v>
      </c>
      <c r="AZ92" s="226">
        <v>3.0109840030978035</v>
      </c>
      <c r="BA92" s="226">
        <v>-0.59938980436740508</v>
      </c>
      <c r="BB92" s="226">
        <v>-4.5521172554479818</v>
      </c>
      <c r="BC92" s="226">
        <v>-5.6007776669620029</v>
      </c>
      <c r="BD92" s="226">
        <v>-8.9979550159412867</v>
      </c>
      <c r="BE92" s="226">
        <v>-6.7978608443078201</v>
      </c>
      <c r="BF92" s="226">
        <v>-2.5372585222052066</v>
      </c>
      <c r="BG92" s="226">
        <v>1.0235442125059819</v>
      </c>
      <c r="BH92" s="226">
        <v>0.44044080566936827</v>
      </c>
      <c r="BI92" s="226">
        <v>0.7017446830702454</v>
      </c>
    </row>
    <row r="93" spans="1:61" ht="15">
      <c r="A93" s="226" t="s">
        <v>242</v>
      </c>
      <c r="B93" s="226" t="s">
        <v>243</v>
      </c>
      <c r="C93" s="226" t="s">
        <v>758</v>
      </c>
      <c r="D93" s="226" t="s">
        <v>759</v>
      </c>
      <c r="E93" s="226"/>
      <c r="F93" s="226"/>
      <c r="G93" s="226"/>
      <c r="H93" s="226"/>
      <c r="I93" s="226"/>
      <c r="J93" s="226"/>
      <c r="K93" s="226"/>
      <c r="L93" s="226"/>
      <c r="M93" s="226"/>
      <c r="N93" s="226"/>
      <c r="O93" s="226"/>
      <c r="P93" s="226"/>
      <c r="Q93" s="226"/>
      <c r="R93" s="226"/>
      <c r="S93" s="226"/>
      <c r="T93" s="226"/>
      <c r="U93" s="226"/>
      <c r="V93" s="226"/>
      <c r="W93" s="226">
        <v>6.6553165310579772</v>
      </c>
      <c r="X93" s="226">
        <v>6.2042090402828904</v>
      </c>
      <c r="Y93" s="226">
        <v>-1.0231419989397921</v>
      </c>
      <c r="Z93" s="226">
        <v>-0.2224709807987324</v>
      </c>
      <c r="AA93" s="226">
        <v>1.3067066196146442</v>
      </c>
      <c r="AB93" s="226">
        <v>0.50799633042669257</v>
      </c>
      <c r="AC93" s="226">
        <v>0.98659206300301605</v>
      </c>
      <c r="AD93" s="226">
        <v>4.4235230334288786</v>
      </c>
      <c r="AE93" s="226">
        <v>6.9405861562174636</v>
      </c>
      <c r="AF93" s="226">
        <v>9.9350315556777389</v>
      </c>
      <c r="AG93" s="226">
        <v>4.3507144389352703</v>
      </c>
      <c r="AH93" s="226">
        <v>5.0456928059253983</v>
      </c>
      <c r="AI93" s="226">
        <v>4.6456560594418335</v>
      </c>
      <c r="AJ93" s="226">
        <v>1.2058065186064937</v>
      </c>
      <c r="AK93" s="226">
        <v>-1.6100839709625632</v>
      </c>
      <c r="AL93" s="226">
        <v>-3.0628462192892556</v>
      </c>
      <c r="AM93" s="226">
        <v>0.56823074959335429</v>
      </c>
      <c r="AN93" s="226">
        <v>1.2635837164808947</v>
      </c>
      <c r="AO93" s="226">
        <v>3.8776830664048134</v>
      </c>
      <c r="AP93" s="226">
        <v>4.6769489525231336</v>
      </c>
      <c r="AQ93" s="226">
        <v>11.536730681473159</v>
      </c>
      <c r="AR93" s="226">
        <v>6.7682473398475764</v>
      </c>
      <c r="AS93" s="226">
        <v>4.7052596011607903</v>
      </c>
      <c r="AT93" s="226">
        <v>-2.245154083378182</v>
      </c>
      <c r="AU93" s="226">
        <v>3.1830358879556258</v>
      </c>
      <c r="AV93" s="226">
        <v>9.1699310112927321</v>
      </c>
      <c r="AW93" s="226">
        <v>-0.91940779018457874</v>
      </c>
      <c r="AX93" s="226">
        <v>12.950680865432233</v>
      </c>
      <c r="AY93" s="226">
        <v>-4.3058629423589281</v>
      </c>
      <c r="AZ93" s="226">
        <v>5.8154873756262759</v>
      </c>
      <c r="BA93" s="226">
        <v>0.6149176523466906</v>
      </c>
      <c r="BB93" s="226">
        <v>-6.9416234351573536</v>
      </c>
      <c r="BC93" s="226">
        <v>-0.8733823679035595</v>
      </c>
      <c r="BD93" s="226">
        <v>0.38315129420705318</v>
      </c>
      <c r="BE93" s="226">
        <v>-1.5357518478685677</v>
      </c>
      <c r="BF93" s="226">
        <v>1.938674263767453</v>
      </c>
      <c r="BG93" s="226">
        <v>6.9015436445275355</v>
      </c>
      <c r="BH93" s="226">
        <v>5.7682862751360204</v>
      </c>
      <c r="BI93" s="226">
        <v>1.3859207358260193</v>
      </c>
    </row>
    <row r="94" spans="1:61" ht="15">
      <c r="A94" s="226" t="s">
        <v>244</v>
      </c>
      <c r="B94" s="226" t="s">
        <v>245</v>
      </c>
      <c r="C94" s="226" t="s">
        <v>758</v>
      </c>
      <c r="D94" s="226" t="s">
        <v>759</v>
      </c>
      <c r="E94" s="226"/>
      <c r="F94" s="226"/>
      <c r="G94" s="226"/>
      <c r="H94" s="226"/>
      <c r="I94" s="226"/>
      <c r="J94" s="226"/>
      <c r="K94" s="226"/>
      <c r="L94" s="226"/>
      <c r="M94" s="226"/>
      <c r="N94" s="226"/>
      <c r="O94" s="226"/>
      <c r="P94" s="226">
        <v>11.14456573397473</v>
      </c>
      <c r="Q94" s="226">
        <v>3.7591576010670167</v>
      </c>
      <c r="R94" s="226">
        <v>5.2802088626884256</v>
      </c>
      <c r="S94" s="226">
        <v>4.638514055135758</v>
      </c>
      <c r="T94" s="226">
        <v>0.4433243339586852</v>
      </c>
      <c r="U94" s="226">
        <v>5.7460109047851944</v>
      </c>
      <c r="V94" s="226">
        <v>9.4831795437112447</v>
      </c>
      <c r="W94" s="226">
        <v>6.4476794697698523</v>
      </c>
      <c r="X94" s="226">
        <v>4.0149474796483275</v>
      </c>
      <c r="Y94" s="226">
        <v>7.3770898587874427</v>
      </c>
      <c r="Z94" s="226">
        <v>-0.91378364611708207</v>
      </c>
      <c r="AA94" s="226">
        <v>-5.3476252977421268</v>
      </c>
      <c r="AB94" s="226">
        <v>2.2657707945327559</v>
      </c>
      <c r="AC94" s="226">
        <v>-6.259164456252492</v>
      </c>
      <c r="AD94" s="226">
        <v>2.6821738057366247</v>
      </c>
      <c r="AE94" s="226">
        <v>6.4967770106345171</v>
      </c>
      <c r="AF94" s="226">
        <v>4.3456406159073424</v>
      </c>
      <c r="AG94" s="226">
        <v>4.2546594796271506</v>
      </c>
      <c r="AH94" s="226">
        <v>5.6951730071607329</v>
      </c>
      <c r="AI94" s="226">
        <v>-12.195866439410679</v>
      </c>
      <c r="AJ94" s="226">
        <v>6.6510784809437951E-2</v>
      </c>
      <c r="AK94" s="226">
        <v>-4.7685226357342856</v>
      </c>
      <c r="AL94" s="226">
        <v>-4.8558827702854757</v>
      </c>
      <c r="AM94" s="226">
        <v>5.3518056018237985</v>
      </c>
      <c r="AN94" s="226">
        <v>3.1709974825327265</v>
      </c>
      <c r="AO94" s="226">
        <v>1.3480093409655041</v>
      </c>
      <c r="AP94" s="226">
        <v>1.2877322895622996</v>
      </c>
      <c r="AQ94" s="226">
        <v>7.5658996660092441</v>
      </c>
      <c r="AR94" s="226">
        <v>1.3778848306839961</v>
      </c>
      <c r="AS94" s="226">
        <v>6.911024149332178</v>
      </c>
      <c r="AT94" s="226">
        <v>0.9994639121889719</v>
      </c>
      <c r="AU94" s="226">
        <v>-1.4242589495336802</v>
      </c>
      <c r="AV94" s="226">
        <v>-0.65339969481270543</v>
      </c>
      <c r="AW94" s="226">
        <v>6.4596122024703817</v>
      </c>
      <c r="AX94" s="226">
        <v>2.7004183205710461</v>
      </c>
      <c r="AY94" s="226">
        <v>7.4109032222970654</v>
      </c>
      <c r="AZ94" s="226">
        <v>0.98752917929681416</v>
      </c>
      <c r="BA94" s="226">
        <v>4.0173575003047404</v>
      </c>
      <c r="BB94" s="226">
        <v>1.5004916110070496</v>
      </c>
      <c r="BC94" s="226">
        <v>1.6606062940957003</v>
      </c>
      <c r="BD94" s="226">
        <v>1.5184343530018509</v>
      </c>
      <c r="BE94" s="226">
        <v>1.6620814573858382</v>
      </c>
      <c r="BF94" s="226">
        <v>-2.4003173333303494</v>
      </c>
      <c r="BG94" s="226">
        <v>-0.4845229554218804</v>
      </c>
      <c r="BH94" s="226">
        <v>1.9829280327940921</v>
      </c>
      <c r="BI94" s="226"/>
    </row>
    <row r="95" spans="1:61" ht="15">
      <c r="A95" s="226" t="s">
        <v>246</v>
      </c>
      <c r="B95" s="226" t="s">
        <v>247</v>
      </c>
      <c r="C95" s="226" t="s">
        <v>758</v>
      </c>
      <c r="D95" s="226" t="s">
        <v>759</v>
      </c>
      <c r="E95" s="226"/>
      <c r="F95" s="226">
        <v>1.282331610704631</v>
      </c>
      <c r="G95" s="226">
        <v>0.56541989453467068</v>
      </c>
      <c r="H95" s="226">
        <v>6.4122362523660712</v>
      </c>
      <c r="I95" s="226">
        <v>1.646315865243082</v>
      </c>
      <c r="J95" s="226">
        <v>1.3791203052255838</v>
      </c>
      <c r="K95" s="226">
        <v>2.4931776448543701</v>
      </c>
      <c r="L95" s="226">
        <v>1.1373397077592386</v>
      </c>
      <c r="M95" s="226">
        <v>5.6738825001968678</v>
      </c>
      <c r="N95" s="226">
        <v>1.7877441270492938</v>
      </c>
      <c r="O95" s="226">
        <v>2.769313824652059</v>
      </c>
      <c r="P95" s="226">
        <v>2.6852279841348832</v>
      </c>
      <c r="Q95" s="226">
        <v>4.4230517357038366</v>
      </c>
      <c r="R95" s="226">
        <v>3.9322215849512503</v>
      </c>
      <c r="S95" s="226">
        <v>3.5890752749917425</v>
      </c>
      <c r="T95" s="226">
        <v>-0.66496110207711467</v>
      </c>
      <c r="U95" s="226">
        <v>4.6943556732005618</v>
      </c>
      <c r="V95" s="226">
        <v>5.1591805375673658</v>
      </c>
      <c r="W95" s="226">
        <v>2.446843803347349</v>
      </c>
      <c r="X95" s="226">
        <v>2.1754075444244165</v>
      </c>
      <c r="Y95" s="226">
        <v>1.2339672715663994</v>
      </c>
      <c r="Z95" s="226">
        <v>-1.8203379996831757</v>
      </c>
      <c r="AA95" s="226">
        <v>-5.9035317780877108</v>
      </c>
      <c r="AB95" s="226">
        <v>-4.9639163360982081</v>
      </c>
      <c r="AC95" s="226">
        <v>-1.9451546284249304</v>
      </c>
      <c r="AD95" s="226">
        <v>-2.9874965040791892</v>
      </c>
      <c r="AE95" s="226">
        <v>-2.2131223041473049</v>
      </c>
      <c r="AF95" s="226">
        <v>1.1408436717716484</v>
      </c>
      <c r="AG95" s="226">
        <v>1.5018308799105853</v>
      </c>
      <c r="AH95" s="226">
        <v>1.555018831974067</v>
      </c>
      <c r="AI95" s="226">
        <v>0.72808458839743651</v>
      </c>
      <c r="AJ95" s="226">
        <v>1.2594423964845021</v>
      </c>
      <c r="AK95" s="226">
        <v>2.405702983632338</v>
      </c>
      <c r="AL95" s="226">
        <v>1.5205153489181527</v>
      </c>
      <c r="AM95" s="226">
        <v>1.6446250193611718</v>
      </c>
      <c r="AN95" s="226">
        <v>2.5670291777663437</v>
      </c>
      <c r="AO95" s="226">
        <v>0.6544315660423905</v>
      </c>
      <c r="AP95" s="226">
        <v>2.0543529304237467</v>
      </c>
      <c r="AQ95" s="226">
        <v>2.6749001333080429</v>
      </c>
      <c r="AR95" s="226">
        <v>1.533394145512375</v>
      </c>
      <c r="AS95" s="226">
        <v>1.2652344147646772</v>
      </c>
      <c r="AT95" s="226">
        <v>-2.0467843727374202E-2</v>
      </c>
      <c r="AU95" s="226">
        <v>1.4513337246756777</v>
      </c>
      <c r="AV95" s="226">
        <v>0.13879707593986268</v>
      </c>
      <c r="AW95" s="226">
        <v>0.76251362154519597</v>
      </c>
      <c r="AX95" s="226">
        <v>0.90173115906789292</v>
      </c>
      <c r="AY95" s="226">
        <v>3.012292536113236</v>
      </c>
      <c r="AZ95" s="226">
        <v>3.9508442056335582</v>
      </c>
      <c r="BA95" s="226">
        <v>1.024157492962118</v>
      </c>
      <c r="BB95" s="226">
        <v>-1.6499766766676629</v>
      </c>
      <c r="BC95" s="226">
        <v>0.66062551396701963</v>
      </c>
      <c r="BD95" s="226">
        <v>1.9426691862020959</v>
      </c>
      <c r="BE95" s="226">
        <v>0.79791268604229515</v>
      </c>
      <c r="BF95" s="226">
        <v>1.5352445263514056</v>
      </c>
      <c r="BG95" s="226">
        <v>2.0328587037075749</v>
      </c>
      <c r="BH95" s="226">
        <v>2.0327571098010679</v>
      </c>
      <c r="BI95" s="226">
        <v>1.0153877395541855</v>
      </c>
    </row>
    <row r="96" spans="1:61" ht="15">
      <c r="A96" s="226" t="s">
        <v>248</v>
      </c>
      <c r="B96" s="226" t="s">
        <v>249</v>
      </c>
      <c r="C96" s="226" t="s">
        <v>758</v>
      </c>
      <c r="D96" s="226" t="s">
        <v>759</v>
      </c>
      <c r="E96" s="226"/>
      <c r="F96" s="226"/>
      <c r="G96" s="226"/>
      <c r="H96" s="226"/>
      <c r="I96" s="226"/>
      <c r="J96" s="226"/>
      <c r="K96" s="226"/>
      <c r="L96" s="226"/>
      <c r="M96" s="226"/>
      <c r="N96" s="226"/>
      <c r="O96" s="226"/>
      <c r="P96" s="226"/>
      <c r="Q96" s="226"/>
      <c r="R96" s="226"/>
      <c r="S96" s="226"/>
      <c r="T96" s="226"/>
      <c r="U96" s="226"/>
      <c r="V96" s="226"/>
      <c r="W96" s="226"/>
      <c r="X96" s="226"/>
      <c r="Y96" s="226"/>
      <c r="Z96" s="226"/>
      <c r="AA96" s="226"/>
      <c r="AB96" s="226"/>
      <c r="AC96" s="226"/>
      <c r="AD96" s="226"/>
      <c r="AE96" s="226"/>
      <c r="AF96" s="226"/>
      <c r="AG96" s="226"/>
      <c r="AH96" s="226"/>
      <c r="AI96" s="226"/>
      <c r="AJ96" s="226"/>
      <c r="AK96" s="226"/>
      <c r="AL96" s="226"/>
      <c r="AM96" s="226"/>
      <c r="AN96" s="226"/>
      <c r="AO96" s="226"/>
      <c r="AP96" s="226"/>
      <c r="AQ96" s="226"/>
      <c r="AR96" s="226"/>
      <c r="AS96" s="226"/>
      <c r="AT96" s="226"/>
      <c r="AU96" s="226"/>
      <c r="AV96" s="226">
        <v>0.57569430604549154</v>
      </c>
      <c r="AW96" s="226">
        <v>6.1718358233499515</v>
      </c>
      <c r="AX96" s="226">
        <v>3.3374134647615961</v>
      </c>
      <c r="AY96" s="226">
        <v>-3.9777659404918495</v>
      </c>
      <c r="AZ96" s="226">
        <v>0.68635879081877249</v>
      </c>
      <c r="BA96" s="226">
        <v>1.6137826194867415</v>
      </c>
      <c r="BB96" s="226">
        <v>0.19125031832798811</v>
      </c>
      <c r="BC96" s="226">
        <v>1.9552292417363475</v>
      </c>
      <c r="BD96" s="226">
        <v>-2.3799432929152431E-2</v>
      </c>
      <c r="BE96" s="226">
        <v>1.8376409030073546</v>
      </c>
      <c r="BF96" s="226">
        <v>1.6098846997626026</v>
      </c>
      <c r="BG96" s="226">
        <v>0.88767899634660807</v>
      </c>
      <c r="BH96" s="226">
        <v>-6.8072833039039438E-2</v>
      </c>
      <c r="BI96" s="226"/>
    </row>
    <row r="97" spans="1:61" ht="15">
      <c r="A97" s="226" t="s">
        <v>250</v>
      </c>
      <c r="B97" s="226" t="s">
        <v>251</v>
      </c>
      <c r="C97" s="226" t="s">
        <v>758</v>
      </c>
      <c r="D97" s="226" t="s">
        <v>759</v>
      </c>
      <c r="E97" s="226"/>
      <c r="F97" s="226">
        <v>1.5884955063385462</v>
      </c>
      <c r="G97" s="226">
        <v>-1.7318520955344923</v>
      </c>
      <c r="H97" s="226">
        <v>-14.573932003799996</v>
      </c>
      <c r="I97" s="226">
        <v>8.6943188430314251</v>
      </c>
      <c r="J97" s="226">
        <v>8.1630577232276664</v>
      </c>
      <c r="K97" s="226">
        <v>3.2295499872196984</v>
      </c>
      <c r="L97" s="226">
        <v>2.561868007260145</v>
      </c>
      <c r="M97" s="226">
        <v>-0.48801388792720957</v>
      </c>
      <c r="N97" s="226">
        <v>5.518214902513634</v>
      </c>
      <c r="O97" s="226">
        <v>2.8964596061298806</v>
      </c>
      <c r="P97" s="226">
        <v>1.848653462310665</v>
      </c>
      <c r="Q97" s="226">
        <v>-4.4243749746317746</v>
      </c>
      <c r="R97" s="226">
        <v>0.13949913067084196</v>
      </c>
      <c r="S97" s="226">
        <v>6.5451592604826487</v>
      </c>
      <c r="T97" s="226">
        <v>7.3202894101630704</v>
      </c>
      <c r="U97" s="226">
        <v>0.42473479872036535</v>
      </c>
      <c r="V97" s="226">
        <v>-3.7015243096770547</v>
      </c>
      <c r="W97" s="226">
        <v>-2.7880950087085523</v>
      </c>
      <c r="X97" s="226">
        <v>-2.6107634650091853</v>
      </c>
      <c r="Y97" s="226">
        <v>1.2254504385351197</v>
      </c>
      <c r="Z97" s="226">
        <v>1.2911564716093267</v>
      </c>
      <c r="AA97" s="226">
        <v>-13.136131530725521</v>
      </c>
      <c r="AB97" s="226">
        <v>-6.5174118573678612</v>
      </c>
      <c r="AC97" s="226">
        <v>-4.5719020065281626</v>
      </c>
      <c r="AD97" s="226">
        <v>3.035516048712978</v>
      </c>
      <c r="AE97" s="226">
        <v>-0.12591320619596047</v>
      </c>
      <c r="AF97" s="226">
        <v>1.8255324992695279</v>
      </c>
      <c r="AG97" s="226">
        <v>-2.8244117866336467</v>
      </c>
      <c r="AH97" s="226">
        <v>-4.2986115504492091</v>
      </c>
      <c r="AI97" s="226">
        <v>-2.7307534000586315</v>
      </c>
      <c r="AJ97" s="226">
        <v>5.8450607792476887</v>
      </c>
      <c r="AK97" s="226">
        <v>7.2772519658847301</v>
      </c>
      <c r="AL97" s="226">
        <v>7.4454818863098069</v>
      </c>
      <c r="AM97" s="226">
        <v>7.8281002821502597</v>
      </c>
      <c r="AN97" s="226">
        <v>4.5796299164637873</v>
      </c>
      <c r="AO97" s="226">
        <v>7.8027517711026775</v>
      </c>
      <c r="AP97" s="226">
        <v>6.4156541044870607</v>
      </c>
      <c r="AQ97" s="226">
        <v>-1.3768449543563435</v>
      </c>
      <c r="AR97" s="226">
        <v>3.3344374216133303</v>
      </c>
      <c r="AS97" s="226">
        <v>-1.117895773794416</v>
      </c>
      <c r="AT97" s="226">
        <v>2.3910875854408005</v>
      </c>
      <c r="AU97" s="226">
        <v>1.1019372549439481</v>
      </c>
      <c r="AV97" s="226">
        <v>-1.0017002409024371</v>
      </c>
      <c r="AW97" s="226">
        <v>3.3220964111022226</v>
      </c>
      <c r="AX97" s="226">
        <v>-1.8647361912764637</v>
      </c>
      <c r="AY97" s="226">
        <v>5.3182421403153342</v>
      </c>
      <c r="AZ97" s="226">
        <v>7.2681632521019566</v>
      </c>
      <c r="BA97" s="226">
        <v>2.1891228872211457</v>
      </c>
      <c r="BB97" s="226">
        <v>3.4046661013729107</v>
      </c>
      <c r="BC97" s="226">
        <v>4.2502193113766396</v>
      </c>
      <c r="BD97" s="226">
        <v>5.079053639697122</v>
      </c>
      <c r="BE97" s="226">
        <v>4.2609848939759303</v>
      </c>
      <c r="BF97" s="226">
        <v>4.5290140015396503</v>
      </c>
      <c r="BG97" s="226">
        <v>3.1183478206481681</v>
      </c>
      <c r="BH97" s="226">
        <v>2.4869505499093663</v>
      </c>
      <c r="BI97" s="226">
        <v>2.6245983405197819</v>
      </c>
    </row>
    <row r="98" spans="1:61" ht="15">
      <c r="A98" s="226" t="s">
        <v>252</v>
      </c>
      <c r="B98" s="226" t="s">
        <v>253</v>
      </c>
      <c r="C98" s="226" t="s">
        <v>758</v>
      </c>
      <c r="D98" s="226" t="s">
        <v>759</v>
      </c>
      <c r="E98" s="226"/>
      <c r="F98" s="226">
        <v>3.2156580117279674</v>
      </c>
      <c r="G98" s="226">
        <v>4.5202627056863065</v>
      </c>
      <c r="H98" s="226">
        <v>3.9777378342414522</v>
      </c>
      <c r="I98" s="226">
        <v>5.1768594758908222</v>
      </c>
      <c r="J98" s="226">
        <v>4.3209331480517363</v>
      </c>
      <c r="K98" s="226">
        <v>4.9342845629554546</v>
      </c>
      <c r="L98" s="226">
        <v>3.5015771534409339</v>
      </c>
      <c r="M98" s="226">
        <v>5.1667225994017798</v>
      </c>
      <c r="N98" s="226">
        <v>4.6780691171972109</v>
      </c>
      <c r="O98" s="226">
        <v>2.9612077468482738</v>
      </c>
      <c r="P98" s="226">
        <v>2.8960423779357711</v>
      </c>
      <c r="Q98" s="226">
        <v>4.5623043464326258</v>
      </c>
      <c r="R98" s="226">
        <v>5.4078091046504255</v>
      </c>
      <c r="S98" s="226">
        <v>0.16660715791034875</v>
      </c>
      <c r="T98" s="226">
        <v>-0.89912849221450131</v>
      </c>
      <c r="U98" s="226">
        <v>4.2529440634607312</v>
      </c>
      <c r="V98" s="226">
        <v>3.0785478602310121</v>
      </c>
      <c r="W98" s="226">
        <v>3.3443259239332122</v>
      </c>
      <c r="X98" s="226">
        <v>3.2819510834020775</v>
      </c>
      <c r="Y98" s="226">
        <v>0.61780639851285457</v>
      </c>
      <c r="Z98" s="226">
        <v>1.1585166247431289</v>
      </c>
      <c r="AA98" s="226">
        <v>-0.86681983067109059</v>
      </c>
      <c r="AB98" s="226">
        <v>1.9223901647509791</v>
      </c>
      <c r="AC98" s="226">
        <v>3.8540377096610428</v>
      </c>
      <c r="AD98" s="226">
        <v>3.0695444819754556</v>
      </c>
      <c r="AE98" s="226">
        <v>2.4622272256378039</v>
      </c>
      <c r="AF98" s="226">
        <v>2.6942057562788051</v>
      </c>
      <c r="AG98" s="226">
        <v>4.1493474731333322</v>
      </c>
      <c r="AH98" s="226">
        <v>3.2088307119014985</v>
      </c>
      <c r="AI98" s="226">
        <v>2.4554965276211789</v>
      </c>
      <c r="AJ98" s="226">
        <v>0.67337549017570097</v>
      </c>
      <c r="AK98" s="226">
        <v>1.4276552170160244</v>
      </c>
      <c r="AL98" s="226">
        <v>0.53458086471405863</v>
      </c>
      <c r="AM98" s="226">
        <v>2.4330313721869317</v>
      </c>
      <c r="AN98" s="226">
        <v>2.0017356104690833</v>
      </c>
      <c r="AO98" s="226">
        <v>2.2709450383074028</v>
      </c>
      <c r="AP98" s="226">
        <v>2.6302363879081554</v>
      </c>
      <c r="AQ98" s="226">
        <v>2.0497653102091959</v>
      </c>
      <c r="AR98" s="226">
        <v>2.629482983008316</v>
      </c>
      <c r="AS98" s="226">
        <v>3.3999899904656701</v>
      </c>
      <c r="AT98" s="226">
        <v>0.81856357633699872</v>
      </c>
      <c r="AU98" s="226">
        <v>0.86616511962942866</v>
      </c>
      <c r="AV98" s="226">
        <v>1.4516187666127109</v>
      </c>
      <c r="AW98" s="226">
        <v>2.5739609264300043</v>
      </c>
      <c r="AX98" s="226">
        <v>2.0259473962557166</v>
      </c>
      <c r="AY98" s="226">
        <v>2.2373376980998785</v>
      </c>
      <c r="AZ98" s="226">
        <v>1.7861160527340871</v>
      </c>
      <c r="BA98" s="226">
        <v>-0.52103103396083839</v>
      </c>
      <c r="BB98" s="226">
        <v>-4.1216171796962584</v>
      </c>
      <c r="BC98" s="226">
        <v>2.2667110334615188</v>
      </c>
      <c r="BD98" s="226">
        <v>1.3395791466203235</v>
      </c>
      <c r="BE98" s="226">
        <v>0.64687331105307067</v>
      </c>
      <c r="BF98" s="226">
        <v>0.77385750952348076</v>
      </c>
      <c r="BG98" s="226">
        <v>1.3234324854014545</v>
      </c>
      <c r="BH98" s="226">
        <v>1.5649804431992322</v>
      </c>
      <c r="BI98" s="226">
        <v>1.0935634361802613</v>
      </c>
    </row>
    <row r="99" spans="1:61" ht="15">
      <c r="A99" s="226" t="s">
        <v>254</v>
      </c>
      <c r="B99" s="226" t="s">
        <v>255</v>
      </c>
      <c r="C99" s="226" t="s">
        <v>758</v>
      </c>
      <c r="D99" s="226" t="s">
        <v>759</v>
      </c>
      <c r="E99" s="226"/>
      <c r="F99" s="226"/>
      <c r="G99" s="226">
        <v>9.550065388850399</v>
      </c>
      <c r="H99" s="226">
        <v>11.848797623152763</v>
      </c>
      <c r="I99" s="226">
        <v>6.0332557253410357</v>
      </c>
      <c r="J99" s="226">
        <v>11.669287061105933</v>
      </c>
      <c r="K99" s="226">
        <v>0.89738337608184793</v>
      </c>
      <c r="L99" s="226">
        <v>-0.93188033383647451</v>
      </c>
      <c r="M99" s="226">
        <v>1.2249935094856568</v>
      </c>
      <c r="N99" s="226">
        <v>9.5801707850934292</v>
      </c>
      <c r="O99" s="226">
        <v>6.5831545160396985</v>
      </c>
      <c r="P99" s="226">
        <v>5.0042301746445901</v>
      </c>
      <c r="Q99" s="226">
        <v>8.5115340309769039</v>
      </c>
      <c r="R99" s="226">
        <v>9.1560517316665795</v>
      </c>
      <c r="S99" s="226">
        <v>-0.7711063127253226</v>
      </c>
      <c r="T99" s="226">
        <v>-1.3953595075611247</v>
      </c>
      <c r="U99" s="226">
        <v>14.714263761022224</v>
      </c>
      <c r="V99" s="226">
        <v>10.124376880750248</v>
      </c>
      <c r="W99" s="226">
        <v>6.3171319442330685</v>
      </c>
      <c r="X99" s="226">
        <v>5.6232329667305976</v>
      </c>
      <c r="Y99" s="226">
        <v>7.2072017552981151</v>
      </c>
      <c r="Z99" s="226">
        <v>6.725083115887017</v>
      </c>
      <c r="AA99" s="226">
        <v>1.3638276512104568</v>
      </c>
      <c r="AB99" s="226">
        <v>4.3789489875356793</v>
      </c>
      <c r="AC99" s="226">
        <v>8.8981457708558764</v>
      </c>
      <c r="AD99" s="226">
        <v>-0.31950746483403236</v>
      </c>
      <c r="AE99" s="226">
        <v>9.6810826102723126</v>
      </c>
      <c r="AF99" s="226">
        <v>12.262514011311893</v>
      </c>
      <c r="AG99" s="226">
        <v>7.6033633525613595</v>
      </c>
      <c r="AH99" s="226">
        <v>1.222971495888487</v>
      </c>
      <c r="AI99" s="226">
        <v>3.4973743856803878</v>
      </c>
      <c r="AJ99" s="226">
        <v>4.8290381624263006</v>
      </c>
      <c r="AK99" s="226">
        <v>5.3466318688535637</v>
      </c>
      <c r="AL99" s="226">
        <v>4.3923670990605927</v>
      </c>
      <c r="AM99" s="226">
        <v>3.6747444008353938</v>
      </c>
      <c r="AN99" s="226">
        <v>0.3665844791713937</v>
      </c>
      <c r="AO99" s="226">
        <v>-0.26789230631578675</v>
      </c>
      <c r="AP99" s="226">
        <v>4.2283445305561429</v>
      </c>
      <c r="AQ99" s="226">
        <v>-6.6650635794285336</v>
      </c>
      <c r="AR99" s="226">
        <v>1.5323652997290225</v>
      </c>
      <c r="AS99" s="226">
        <v>6.7184770386988788</v>
      </c>
      <c r="AT99" s="226">
        <v>-0.17754566763100854</v>
      </c>
      <c r="AU99" s="226">
        <v>1.2075414583854922</v>
      </c>
      <c r="AV99" s="226">
        <v>3.2600051715512279</v>
      </c>
      <c r="AW99" s="226">
        <v>7.8556260126076296</v>
      </c>
      <c r="AX99" s="226">
        <v>6.9200240952648926</v>
      </c>
      <c r="AY99" s="226">
        <v>6.3474302965519627</v>
      </c>
      <c r="AZ99" s="226">
        <v>5.5535407686834191</v>
      </c>
      <c r="BA99" s="226">
        <v>1.5187884179449043</v>
      </c>
      <c r="BB99" s="226">
        <v>-2.6689216480223621</v>
      </c>
      <c r="BC99" s="226">
        <v>5.9863694686817865</v>
      </c>
      <c r="BD99" s="226">
        <v>4.1120988715343145</v>
      </c>
      <c r="BE99" s="226">
        <v>0.52047878961403171</v>
      </c>
      <c r="BF99" s="226">
        <v>2.6296307153987897</v>
      </c>
      <c r="BG99" s="226">
        <v>1.9932900583143436</v>
      </c>
      <c r="BH99" s="226">
        <v>1.4972977168472994</v>
      </c>
      <c r="BI99" s="226">
        <v>1.4761340975407933</v>
      </c>
    </row>
    <row r="100" spans="1:61" ht="15">
      <c r="A100" s="226" t="s">
        <v>256</v>
      </c>
      <c r="B100" s="226" t="s">
        <v>257</v>
      </c>
      <c r="C100" s="226" t="s">
        <v>758</v>
      </c>
      <c r="D100" s="226" t="s">
        <v>759</v>
      </c>
      <c r="E100" s="226"/>
      <c r="F100" s="226">
        <v>-0.95114367066159389</v>
      </c>
      <c r="G100" s="226">
        <v>2.8580511109031619</v>
      </c>
      <c r="H100" s="226">
        <v>0.7275095668955629</v>
      </c>
      <c r="I100" s="226">
        <v>2.4882474486760202</v>
      </c>
      <c r="J100" s="226">
        <v>5.9712547968497915</v>
      </c>
      <c r="K100" s="226">
        <v>2.3717786578698679</v>
      </c>
      <c r="L100" s="226">
        <v>2.9254630711972993</v>
      </c>
      <c r="M100" s="226">
        <v>3.5046747247696146</v>
      </c>
      <c r="N100" s="226">
        <v>-2.2750943591031501</v>
      </c>
      <c r="O100" s="226">
        <v>0.60785624339484912</v>
      </c>
      <c r="P100" s="226">
        <v>0.96724145769273662</v>
      </c>
      <c r="Q100" s="226">
        <v>2.6802728932321003</v>
      </c>
      <c r="R100" s="226">
        <v>4.713281403634781</v>
      </c>
      <c r="S100" s="226">
        <v>-4.141813963204072</v>
      </c>
      <c r="T100" s="226">
        <v>-0.9141023513043649</v>
      </c>
      <c r="U100" s="226">
        <v>7.1733597346217266</v>
      </c>
      <c r="V100" s="226">
        <v>7.0364226353977273</v>
      </c>
      <c r="W100" s="226">
        <v>6.6569905054595182</v>
      </c>
      <c r="X100" s="226">
        <v>1.4786789043398159</v>
      </c>
      <c r="Y100" s="226">
        <v>-2.3863976161065352</v>
      </c>
      <c r="Z100" s="226">
        <v>-0.56614627020154273</v>
      </c>
      <c r="AA100" s="226">
        <v>-4.3595481960858393</v>
      </c>
      <c r="AB100" s="226">
        <v>-3.8905152657518443</v>
      </c>
      <c r="AC100" s="226">
        <v>1.2431620518065216</v>
      </c>
      <c r="AD100" s="226">
        <v>1.1145122848209184</v>
      </c>
      <c r="AE100" s="226">
        <v>-2.2228191832905253</v>
      </c>
      <c r="AF100" s="226">
        <v>2.9580279002794754</v>
      </c>
      <c r="AG100" s="226">
        <v>1.5998224619189187</v>
      </c>
      <c r="AH100" s="226">
        <v>1.340146559229936</v>
      </c>
      <c r="AI100" s="226">
        <v>-2.7551565707782402</v>
      </c>
      <c r="AJ100" s="226">
        <v>0.32404119966315648</v>
      </c>
      <c r="AK100" s="226">
        <v>2.6477834018958646</v>
      </c>
      <c r="AL100" s="226">
        <v>3.2594780507147192</v>
      </c>
      <c r="AM100" s="226">
        <v>-4.0373753646964587</v>
      </c>
      <c r="AN100" s="226">
        <v>1.2116869788904268</v>
      </c>
      <c r="AO100" s="226">
        <v>0.79171499308560556</v>
      </c>
      <c r="AP100" s="226">
        <v>2.1893091854385887</v>
      </c>
      <c r="AQ100" s="226">
        <v>0.19039262501212306</v>
      </c>
      <c r="AR100" s="226">
        <v>-4.4389756446354767</v>
      </c>
      <c r="AS100" s="226">
        <v>3.04034148823051</v>
      </c>
      <c r="AT100" s="226">
        <v>0.13283661663076884</v>
      </c>
      <c r="AU100" s="226">
        <v>1.1828976547698034</v>
      </c>
      <c r="AV100" s="226">
        <v>2.0103775790534399</v>
      </c>
      <c r="AW100" s="226">
        <v>3.7205905320542882</v>
      </c>
      <c r="AX100" s="226">
        <v>3.6159212928202749</v>
      </c>
      <c r="AY100" s="226">
        <v>4.1935828175768251</v>
      </c>
      <c r="AZ100" s="226">
        <v>3.8936425334080695</v>
      </c>
      <c r="BA100" s="226">
        <v>2.0512075037168955</v>
      </c>
      <c r="BB100" s="226">
        <v>-4.4031838475047493</v>
      </c>
      <c r="BC100" s="226">
        <v>1.708904258375199</v>
      </c>
      <c r="BD100" s="226">
        <v>1.8859180818499937</v>
      </c>
      <c r="BE100" s="226">
        <v>2.2428100818899992</v>
      </c>
      <c r="BF100" s="226">
        <v>0.98525420588160273</v>
      </c>
      <c r="BG100" s="226">
        <v>1.2865054074867999</v>
      </c>
      <c r="BH100" s="226">
        <v>1.8871471324752207</v>
      </c>
      <c r="BI100" s="226">
        <v>1.8809146845543978</v>
      </c>
    </row>
    <row r="101" spans="1:61" ht="15">
      <c r="A101" s="226" t="s">
        <v>258</v>
      </c>
      <c r="B101" s="226" t="s">
        <v>259</v>
      </c>
      <c r="C101" s="226" t="s">
        <v>758</v>
      </c>
      <c r="D101" s="226" t="s">
        <v>759</v>
      </c>
      <c r="E101" s="226"/>
      <c r="F101" s="226">
        <v>-1.9912639998790667</v>
      </c>
      <c r="G101" s="226">
        <v>4.3840826811813542</v>
      </c>
      <c r="H101" s="226">
        <v>0.78688665648493838</v>
      </c>
      <c r="I101" s="226">
        <v>1.0912290467270935</v>
      </c>
      <c r="J101" s="226">
        <v>1.7001673714820669</v>
      </c>
      <c r="K101" s="226">
        <v>0.14955276292869257</v>
      </c>
      <c r="L101" s="226">
        <v>-0.23130893093846794</v>
      </c>
      <c r="M101" s="226">
        <v>0.34547728777351949</v>
      </c>
      <c r="N101" s="226">
        <v>1.9222065035494182</v>
      </c>
      <c r="O101" s="226">
        <v>1.7014321563685257</v>
      </c>
      <c r="P101" s="226">
        <v>1.487677077369824</v>
      </c>
      <c r="Q101" s="226">
        <v>-0.89518622521205771</v>
      </c>
      <c r="R101" s="226">
        <v>0.20996134775785436</v>
      </c>
      <c r="S101" s="226">
        <v>2.9283911692070888</v>
      </c>
      <c r="T101" s="226">
        <v>-0.52557958165772334</v>
      </c>
      <c r="U101" s="226">
        <v>1.3302203639918844</v>
      </c>
      <c r="V101" s="226">
        <v>1.0523071003782718</v>
      </c>
      <c r="W101" s="226">
        <v>-0.30874113771697864</v>
      </c>
      <c r="X101" s="226">
        <v>-2.5876696977597362</v>
      </c>
      <c r="Y101" s="226">
        <v>-2.88584692407548</v>
      </c>
      <c r="Z101" s="226">
        <v>1.2612482165793608</v>
      </c>
      <c r="AA101" s="226">
        <v>-1.364649726303881</v>
      </c>
      <c r="AB101" s="226">
        <v>-1.9753572007458047</v>
      </c>
      <c r="AC101" s="226">
        <v>-1.4275105258254683</v>
      </c>
      <c r="AD101" s="226">
        <v>-1.0555585592333898</v>
      </c>
      <c r="AE101" s="226">
        <v>0.27988572203103956</v>
      </c>
      <c r="AF101" s="226">
        <v>0.55886738633670063</v>
      </c>
      <c r="AG101" s="226">
        <v>-1.5867177024153705</v>
      </c>
      <c r="AH101" s="226">
        <v>-0.80114806138226413</v>
      </c>
      <c r="AI101" s="226">
        <v>-3.9224385057073334</v>
      </c>
      <c r="AJ101" s="226">
        <v>-2.0580485919425229</v>
      </c>
      <c r="AK101" s="226">
        <v>-3.592616794159369</v>
      </c>
      <c r="AL101" s="226">
        <v>-2.2675526899183467</v>
      </c>
      <c r="AM101" s="226">
        <v>-2.6765391956285072</v>
      </c>
      <c r="AN101" s="226">
        <v>1.7832118577108815</v>
      </c>
      <c r="AO101" s="226">
        <v>2.5459510907398339</v>
      </c>
      <c r="AP101" s="226">
        <v>1.5513062261621542</v>
      </c>
      <c r="AQ101" s="226">
        <v>0.79376680762473484</v>
      </c>
      <c r="AR101" s="226">
        <v>0.22961018839724545</v>
      </c>
      <c r="AS101" s="226">
        <v>1.9318041961028598E-2</v>
      </c>
      <c r="AT101" s="226">
        <v>1.3979133515339868</v>
      </c>
      <c r="AU101" s="226">
        <v>0.60197931396200488</v>
      </c>
      <c r="AV101" s="226">
        <v>1.5884391937806157</v>
      </c>
      <c r="AW101" s="226">
        <v>2.4045131373758153</v>
      </c>
      <c r="AX101" s="226">
        <v>3.2099088287620674</v>
      </c>
      <c r="AY101" s="226">
        <v>3.1611571758328125</v>
      </c>
      <c r="AZ101" s="226">
        <v>3.5967022569793272</v>
      </c>
      <c r="BA101" s="226">
        <v>3.0980015621003218</v>
      </c>
      <c r="BB101" s="226">
        <v>1.4360859261555419</v>
      </c>
      <c r="BC101" s="226">
        <v>2.8044313582150266</v>
      </c>
      <c r="BD101" s="226">
        <v>1.8119962418163595</v>
      </c>
      <c r="BE101" s="226">
        <v>2.860389269040013</v>
      </c>
      <c r="BF101" s="226">
        <v>2.7172398644904661</v>
      </c>
      <c r="BG101" s="226">
        <v>2.641070695597449</v>
      </c>
      <c r="BH101" s="226">
        <v>2.1747427122020326</v>
      </c>
      <c r="BI101" s="226">
        <v>1.59280451688619</v>
      </c>
    </row>
    <row r="102" spans="1:61" ht="15">
      <c r="A102" s="226" t="s">
        <v>260</v>
      </c>
      <c r="B102" s="226" t="s">
        <v>261</v>
      </c>
      <c r="C102" s="226" t="s">
        <v>758</v>
      </c>
      <c r="D102" s="226" t="s">
        <v>759</v>
      </c>
      <c r="E102" s="226"/>
      <c r="F102" s="226"/>
      <c r="G102" s="226"/>
      <c r="H102" s="226"/>
      <c r="I102" s="226"/>
      <c r="J102" s="226"/>
      <c r="K102" s="226"/>
      <c r="L102" s="226"/>
      <c r="M102" s="226"/>
      <c r="N102" s="226"/>
      <c r="O102" s="226"/>
      <c r="P102" s="226"/>
      <c r="Q102" s="226"/>
      <c r="R102" s="226"/>
      <c r="S102" s="226"/>
      <c r="T102" s="226"/>
      <c r="U102" s="226"/>
      <c r="V102" s="226"/>
      <c r="W102" s="226"/>
      <c r="X102" s="226"/>
      <c r="Y102" s="226"/>
      <c r="Z102" s="226"/>
      <c r="AA102" s="226"/>
      <c r="AB102" s="226"/>
      <c r="AC102" s="226"/>
      <c r="AD102" s="226"/>
      <c r="AE102" s="226"/>
      <c r="AF102" s="226"/>
      <c r="AG102" s="226"/>
      <c r="AH102" s="226"/>
      <c r="AI102" s="226"/>
      <c r="AJ102" s="226"/>
      <c r="AK102" s="226"/>
      <c r="AL102" s="226"/>
      <c r="AM102" s="226"/>
      <c r="AN102" s="226"/>
      <c r="AO102" s="226">
        <v>9.9965058170810863</v>
      </c>
      <c r="AP102" s="226">
        <v>4.8260631315435205</v>
      </c>
      <c r="AQ102" s="226">
        <v>3.4686779638459342</v>
      </c>
      <c r="AR102" s="226">
        <v>-2.0884245639697667</v>
      </c>
      <c r="AS102" s="226">
        <v>6.7684540363890875</v>
      </c>
      <c r="AT102" s="226">
        <v>3.1082598472150096</v>
      </c>
      <c r="AU102" s="226">
        <v>5.2464745294085873</v>
      </c>
      <c r="AV102" s="226">
        <v>5.5579070354362443</v>
      </c>
      <c r="AW102" s="226">
        <v>4.1062580432692926</v>
      </c>
      <c r="AX102" s="226">
        <v>4.0934916126714285</v>
      </c>
      <c r="AY102" s="226">
        <v>4.8323213829235385</v>
      </c>
      <c r="AZ102" s="226">
        <v>5.2448201328759723</v>
      </c>
      <c r="BA102" s="226">
        <v>2.0877015799033956</v>
      </c>
      <c r="BB102" s="226">
        <v>-7.2702365556047539</v>
      </c>
      <c r="BC102" s="226">
        <v>-1.4498835271603809</v>
      </c>
      <c r="BD102" s="226">
        <v>2.9139090429393519</v>
      </c>
      <c r="BE102" s="226">
        <v>-1.8880018591565886</v>
      </c>
      <c r="BF102" s="226">
        <v>-0.78799108330689194</v>
      </c>
      <c r="BG102" s="226">
        <v>-8.5590798191574891E-2</v>
      </c>
      <c r="BH102" s="226">
        <v>2.48252927771982</v>
      </c>
      <c r="BI102" s="226">
        <v>3.7438176578336737</v>
      </c>
    </row>
    <row r="103" spans="1:61" ht="15">
      <c r="A103" s="226" t="s">
        <v>262</v>
      </c>
      <c r="B103" s="226" t="s">
        <v>263</v>
      </c>
      <c r="C103" s="226" t="s">
        <v>758</v>
      </c>
      <c r="D103" s="226" t="s">
        <v>759</v>
      </c>
      <c r="E103" s="226"/>
      <c r="F103" s="226"/>
      <c r="G103" s="226"/>
      <c r="H103" s="226"/>
      <c r="I103" s="226"/>
      <c r="J103" s="226"/>
      <c r="K103" s="226"/>
      <c r="L103" s="226"/>
      <c r="M103" s="226"/>
      <c r="N103" s="226"/>
      <c r="O103" s="226"/>
      <c r="P103" s="226"/>
      <c r="Q103" s="226"/>
      <c r="R103" s="226"/>
      <c r="S103" s="226"/>
      <c r="T103" s="226"/>
      <c r="U103" s="226"/>
      <c r="V103" s="226"/>
      <c r="W103" s="226"/>
      <c r="X103" s="226"/>
      <c r="Y103" s="226"/>
      <c r="Z103" s="226"/>
      <c r="AA103" s="226"/>
      <c r="AB103" s="226"/>
      <c r="AC103" s="226"/>
      <c r="AD103" s="226"/>
      <c r="AE103" s="226"/>
      <c r="AF103" s="226"/>
      <c r="AG103" s="226"/>
      <c r="AH103" s="226"/>
      <c r="AI103" s="226"/>
      <c r="AJ103" s="226"/>
      <c r="AK103" s="226"/>
      <c r="AL103" s="226"/>
      <c r="AM103" s="226"/>
      <c r="AN103" s="226"/>
      <c r="AO103" s="226"/>
      <c r="AP103" s="226">
        <v>0.85118064335614463</v>
      </c>
      <c r="AQ103" s="226">
        <v>0.36880714172178841</v>
      </c>
      <c r="AR103" s="226">
        <v>0.92701808523108298</v>
      </c>
      <c r="AS103" s="226">
        <v>-0.83842603127752113</v>
      </c>
      <c r="AT103" s="226">
        <v>-2.6764551306233102</v>
      </c>
      <c r="AU103" s="226">
        <v>-1.8565894763388542</v>
      </c>
      <c r="AV103" s="226">
        <v>-1.221830070355395</v>
      </c>
      <c r="AW103" s="226">
        <v>-5.0318119137376414</v>
      </c>
      <c r="AX103" s="226">
        <v>0.21996397850337246</v>
      </c>
      <c r="AY103" s="226">
        <v>0.66211590982065616</v>
      </c>
      <c r="AZ103" s="226">
        <v>1.7490252452444253</v>
      </c>
      <c r="BA103" s="226">
        <v>-0.69536296314321078</v>
      </c>
      <c r="BB103" s="226">
        <v>1.5364973070784345</v>
      </c>
      <c r="BC103" s="226">
        <v>-6.8846370002126918</v>
      </c>
      <c r="BD103" s="226">
        <v>4.0109753927155936</v>
      </c>
      <c r="BE103" s="226">
        <v>1.4436341790110276</v>
      </c>
      <c r="BF103" s="226">
        <v>2.8095368752311316</v>
      </c>
      <c r="BG103" s="226">
        <v>1.442032507999258</v>
      </c>
      <c r="BH103" s="226">
        <v>-9.8396904694780574E-2</v>
      </c>
      <c r="BI103" s="226">
        <v>0.16553752025987478</v>
      </c>
    </row>
    <row r="104" spans="1:61" ht="15">
      <c r="A104" s="226" t="s">
        <v>264</v>
      </c>
      <c r="B104" s="226" t="s">
        <v>265</v>
      </c>
      <c r="C104" s="226" t="s">
        <v>758</v>
      </c>
      <c r="D104" s="226" t="s">
        <v>759</v>
      </c>
      <c r="E104" s="226"/>
      <c r="F104" s="226"/>
      <c r="G104" s="226"/>
      <c r="H104" s="226"/>
      <c r="I104" s="226"/>
      <c r="J104" s="226"/>
      <c r="K104" s="226"/>
      <c r="L104" s="226"/>
      <c r="M104" s="226"/>
      <c r="N104" s="226"/>
      <c r="O104" s="226"/>
      <c r="P104" s="226"/>
      <c r="Q104" s="226"/>
      <c r="R104" s="226"/>
      <c r="S104" s="226"/>
      <c r="T104" s="226"/>
      <c r="U104" s="226"/>
      <c r="V104" s="226"/>
      <c r="W104" s="226"/>
      <c r="X104" s="226"/>
      <c r="Y104" s="226"/>
      <c r="Z104" s="226"/>
      <c r="AA104" s="226"/>
      <c r="AB104" s="226"/>
      <c r="AC104" s="226"/>
      <c r="AD104" s="226"/>
      <c r="AE104" s="226"/>
      <c r="AF104" s="226"/>
      <c r="AG104" s="226"/>
      <c r="AH104" s="226"/>
      <c r="AI104" s="226"/>
      <c r="AJ104" s="226"/>
      <c r="AK104" s="226">
        <v>-3.0262355525719897</v>
      </c>
      <c r="AL104" s="226">
        <v>-0.4626652210267963</v>
      </c>
      <c r="AM104" s="226">
        <v>3.0881683076854785</v>
      </c>
      <c r="AN104" s="226">
        <v>1.6309175965098177</v>
      </c>
      <c r="AO104" s="226">
        <v>0.17751252038080167</v>
      </c>
      <c r="AP104" s="226">
        <v>3.5141908395910093</v>
      </c>
      <c r="AQ104" s="226">
        <v>4.4617133497712302</v>
      </c>
      <c r="AR104" s="226">
        <v>3.4977025929218541</v>
      </c>
      <c r="AS104" s="226">
        <v>4.4733669406289209</v>
      </c>
      <c r="AT104" s="226">
        <v>4.0124106823348171</v>
      </c>
      <c r="AU104" s="226">
        <v>4.8010618712587529</v>
      </c>
      <c r="AV104" s="226">
        <v>4.1255706881861727</v>
      </c>
      <c r="AW104" s="226">
        <v>5.2381701374147411</v>
      </c>
      <c r="AX104" s="226">
        <v>4.5906958804512641</v>
      </c>
      <c r="AY104" s="226">
        <v>4.0175922753729765</v>
      </c>
      <c r="AZ104" s="226">
        <v>0.60407850542839014</v>
      </c>
      <c r="BA104" s="226">
        <v>1.0660136156874813</v>
      </c>
      <c r="BB104" s="226">
        <v>-6.4187809427413214</v>
      </c>
      <c r="BC104" s="226">
        <v>0.9048996951494388</v>
      </c>
      <c r="BD104" s="226">
        <v>2.0281214523359097</v>
      </c>
      <c r="BE104" s="226">
        <v>-1.0930363430868226</v>
      </c>
      <c r="BF104" s="226">
        <v>2.3987330741795745</v>
      </c>
      <c r="BG104" s="226">
        <v>4.3279804196464653</v>
      </c>
      <c r="BH104" s="226">
        <v>3.3937187174906569</v>
      </c>
      <c r="BI104" s="226">
        <v>2.2147081945114451</v>
      </c>
    </row>
    <row r="105" spans="1:61" ht="15">
      <c r="A105" s="226" t="s">
        <v>266</v>
      </c>
      <c r="B105" s="226" t="s">
        <v>267</v>
      </c>
      <c r="C105" s="226" t="s">
        <v>758</v>
      </c>
      <c r="D105" s="226" t="s">
        <v>759</v>
      </c>
      <c r="E105" s="226"/>
      <c r="F105" s="226">
        <v>1.2975566435462724</v>
      </c>
      <c r="G105" s="226">
        <v>1.9205620423064005</v>
      </c>
      <c r="H105" s="226">
        <v>2.294114192182235</v>
      </c>
      <c r="I105" s="226">
        <v>5.3645726533285938</v>
      </c>
      <c r="J105" s="226">
        <v>3.1636134877957431</v>
      </c>
      <c r="K105" s="226">
        <v>2.4828318072247555</v>
      </c>
      <c r="L105" s="226">
        <v>2.0978474532720099</v>
      </c>
      <c r="M105" s="226">
        <v>4.3503595259429346</v>
      </c>
      <c r="N105" s="226">
        <v>4.8222852114733143</v>
      </c>
      <c r="O105" s="226">
        <v>4.951499607613556</v>
      </c>
      <c r="P105" s="226">
        <v>3.7264809110050692</v>
      </c>
      <c r="Q105" s="226">
        <v>4.3244454141592996</v>
      </c>
      <c r="R105" s="226">
        <v>5.0916853359987329</v>
      </c>
      <c r="S105" s="226">
        <v>3.5931783761274971</v>
      </c>
      <c r="T105" s="226">
        <v>2.4988011021451513</v>
      </c>
      <c r="U105" s="226">
        <v>4.6679340289542921</v>
      </c>
      <c r="V105" s="226">
        <v>2.5900267960092549</v>
      </c>
      <c r="W105" s="226">
        <v>1.6251934099517769</v>
      </c>
      <c r="X105" s="226">
        <v>2.421815548026899</v>
      </c>
      <c r="Y105" s="226">
        <v>2.9215851726278572</v>
      </c>
      <c r="Z105" s="226">
        <v>4.4280455840521427E-2</v>
      </c>
      <c r="AA105" s="226">
        <v>0.27809331826054517</v>
      </c>
      <c r="AB105" s="226">
        <v>-0.7375474992848865</v>
      </c>
      <c r="AC105" s="226">
        <v>2.8007924934191379</v>
      </c>
      <c r="AD105" s="226">
        <v>2.418073847186136</v>
      </c>
      <c r="AE105" s="226">
        <v>2.4484371977920176</v>
      </c>
      <c r="AF105" s="226">
        <v>2.8958757675488584</v>
      </c>
      <c r="AG105" s="226">
        <v>1.7784572072026634</v>
      </c>
      <c r="AH105" s="226">
        <v>1.0141920066543122</v>
      </c>
      <c r="AI105" s="226">
        <v>0.30497068401369631</v>
      </c>
      <c r="AJ105" s="226">
        <v>-0.57091671553234846</v>
      </c>
      <c r="AK105" s="226">
        <v>-0.54749476409617159</v>
      </c>
      <c r="AL105" s="226">
        <v>1.4665095465765603</v>
      </c>
      <c r="AM105" s="226">
        <v>1.1624709816131258</v>
      </c>
      <c r="AN105" s="226">
        <v>2.3612750276330985</v>
      </c>
      <c r="AO105" s="226">
        <v>3.4242532333572484</v>
      </c>
      <c r="AP105" s="226">
        <v>3.6863217775750456</v>
      </c>
      <c r="AQ105" s="226">
        <v>0.61995709543435851</v>
      </c>
      <c r="AR105" s="226">
        <v>1.8953114605771333</v>
      </c>
      <c r="AS105" s="226">
        <v>4.4036507361100803</v>
      </c>
      <c r="AT105" s="226">
        <v>2.1356155654621176</v>
      </c>
      <c r="AU105" s="226">
        <v>2.9466452462082628</v>
      </c>
      <c r="AV105" s="226">
        <v>4.2150129857768235</v>
      </c>
      <c r="AW105" s="226">
        <v>6.565147939527975</v>
      </c>
      <c r="AX105" s="226">
        <v>5.9481808689757116</v>
      </c>
      <c r="AY105" s="226">
        <v>6.971498355711887</v>
      </c>
      <c r="AZ105" s="226">
        <v>7.7178668121308505</v>
      </c>
      <c r="BA105" s="226">
        <v>4.580838856107377</v>
      </c>
      <c r="BB105" s="226">
        <v>1.0694387585279657</v>
      </c>
      <c r="BC105" s="226">
        <v>6.4105516671966427</v>
      </c>
      <c r="BD105" s="226">
        <v>5.0920500718794273</v>
      </c>
      <c r="BE105" s="226">
        <v>3.8344099413350534</v>
      </c>
      <c r="BF105" s="226">
        <v>3.9109950088675589</v>
      </c>
      <c r="BG105" s="226">
        <v>3.2883571924019748</v>
      </c>
      <c r="BH105" s="226">
        <v>2.797431299987025</v>
      </c>
      <c r="BI105" s="226">
        <v>2.8596454908237092</v>
      </c>
    </row>
    <row r="106" spans="1:61" ht="15">
      <c r="A106" s="226" t="s">
        <v>268</v>
      </c>
      <c r="B106" s="226" t="s">
        <v>269</v>
      </c>
      <c r="C106" s="226" t="s">
        <v>758</v>
      </c>
      <c r="D106" s="226" t="s">
        <v>759</v>
      </c>
      <c r="E106" s="226"/>
      <c r="F106" s="226">
        <v>0.94302549269409042</v>
      </c>
      <c r="G106" s="226">
        <v>1.9956878820793946</v>
      </c>
      <c r="H106" s="226">
        <v>2.3280996718624891</v>
      </c>
      <c r="I106" s="226">
        <v>4.9996820799281068</v>
      </c>
      <c r="J106" s="226">
        <v>3.0221002429040169</v>
      </c>
      <c r="K106" s="226">
        <v>1.9925618952023427</v>
      </c>
      <c r="L106" s="226">
        <v>1.2022494244504571</v>
      </c>
      <c r="M106" s="226">
        <v>3.9889601848611846</v>
      </c>
      <c r="N106" s="226">
        <v>4.9957244276259303</v>
      </c>
      <c r="O106" s="226">
        <v>5.3010122052724853</v>
      </c>
      <c r="P106" s="226">
        <v>3.7407008336156196</v>
      </c>
      <c r="Q106" s="226">
        <v>3.7577837403261753</v>
      </c>
      <c r="R106" s="226">
        <v>4.7327715999451243</v>
      </c>
      <c r="S106" s="226">
        <v>3.7001391031918303</v>
      </c>
      <c r="T106" s="226">
        <v>1.8586267534143559</v>
      </c>
      <c r="U106" s="226">
        <v>4.4627190817437565</v>
      </c>
      <c r="V106" s="226">
        <v>2.4386079708249611</v>
      </c>
      <c r="W106" s="226">
        <v>1.1970748937986144</v>
      </c>
      <c r="X106" s="226">
        <v>2.1953533873700479</v>
      </c>
      <c r="Y106" s="226">
        <v>2.6055918744236237</v>
      </c>
      <c r="Z106" s="226">
        <v>-0.38799490997095631</v>
      </c>
      <c r="AA106" s="226">
        <v>6.5876236083298068E-2</v>
      </c>
      <c r="AB106" s="226">
        <v>-0.97963395273194465</v>
      </c>
      <c r="AC106" s="226">
        <v>2.335869329412958</v>
      </c>
      <c r="AD106" s="226">
        <v>2.28182610986687</v>
      </c>
      <c r="AE106" s="226">
        <v>1.950689282667085</v>
      </c>
      <c r="AF106" s="226">
        <v>2.3427936104792053</v>
      </c>
      <c r="AG106" s="226">
        <v>1.6555913996392917</v>
      </c>
      <c r="AH106" s="226">
        <v>0.89104807889550841</v>
      </c>
      <c r="AI106" s="226">
        <v>0.22738420856333619</v>
      </c>
      <c r="AJ106" s="226">
        <v>-0.76609304773563736</v>
      </c>
      <c r="AK106" s="226">
        <v>-0.78626684689156434</v>
      </c>
      <c r="AL106" s="226">
        <v>1.1331172612901241</v>
      </c>
      <c r="AM106" s="226">
        <v>0.85880671525903551</v>
      </c>
      <c r="AN106" s="226">
        <v>2.0813726875677645</v>
      </c>
      <c r="AO106" s="226">
        <v>3.184122339045274</v>
      </c>
      <c r="AP106" s="226">
        <v>3.326736527792832</v>
      </c>
      <c r="AQ106" s="226">
        <v>0.46651312169186099</v>
      </c>
      <c r="AR106" s="226">
        <v>1.6322403579239477</v>
      </c>
      <c r="AS106" s="226">
        <v>4.0306347039137336</v>
      </c>
      <c r="AT106" s="226">
        <v>1.9177152160831952</v>
      </c>
      <c r="AU106" s="226">
        <v>2.6175200809396557</v>
      </c>
      <c r="AV106" s="226">
        <v>3.9442992561088914</v>
      </c>
      <c r="AW106" s="226">
        <v>6.5316786963440165</v>
      </c>
      <c r="AX106" s="226">
        <v>5.5589880212725973</v>
      </c>
      <c r="AY106" s="226">
        <v>6.575400716371945</v>
      </c>
      <c r="AZ106" s="226">
        <v>7.2545439203160385</v>
      </c>
      <c r="BA106" s="226">
        <v>4.2464481021969362</v>
      </c>
      <c r="BB106" s="226">
        <v>0.95035221575683693</v>
      </c>
      <c r="BC106" s="226">
        <v>5.9921011188321245</v>
      </c>
      <c r="BD106" s="226">
        <v>4.6633124904871295</v>
      </c>
      <c r="BE106" s="226">
        <v>3.5044776030219538</v>
      </c>
      <c r="BF106" s="226">
        <v>3.6344488050771133</v>
      </c>
      <c r="BG106" s="226">
        <v>3.0534658671890043</v>
      </c>
      <c r="BH106" s="226">
        <v>2.4806088864107352</v>
      </c>
      <c r="BI106" s="226">
        <v>2.487622291350462</v>
      </c>
    </row>
    <row r="107" spans="1:61" ht="15">
      <c r="A107" s="226" t="s">
        <v>270</v>
      </c>
      <c r="B107" s="226" t="s">
        <v>271</v>
      </c>
      <c r="C107" s="226" t="s">
        <v>758</v>
      </c>
      <c r="D107" s="226" t="s">
        <v>759</v>
      </c>
      <c r="E107" s="226"/>
      <c r="F107" s="226">
        <v>-1.1647436643228701</v>
      </c>
      <c r="G107" s="226">
        <v>2.962859312427895</v>
      </c>
      <c r="H107" s="226">
        <v>2.6993542764146525</v>
      </c>
      <c r="I107" s="226">
        <v>2.3224790273898748</v>
      </c>
      <c r="J107" s="226">
        <v>2.071266109099156</v>
      </c>
      <c r="K107" s="226">
        <v>-1.8274812873955</v>
      </c>
      <c r="L107" s="226">
        <v>-6.1758604628981146</v>
      </c>
      <c r="M107" s="226">
        <v>0.9678165322992669</v>
      </c>
      <c r="N107" s="226">
        <v>6.8874874387823866</v>
      </c>
      <c r="O107" s="226">
        <v>8.7366326757624506</v>
      </c>
      <c r="P107" s="226">
        <v>4.0139517135959295</v>
      </c>
      <c r="Q107" s="226">
        <v>-1.0759865622816562</v>
      </c>
      <c r="R107" s="226">
        <v>1.6428646749181155</v>
      </c>
      <c r="S107" s="226">
        <v>5.0911813217245196</v>
      </c>
      <c r="T107" s="226">
        <v>-3.6793050367682127</v>
      </c>
      <c r="U107" s="226">
        <v>3.1074934899003779</v>
      </c>
      <c r="V107" s="226">
        <v>1.7285405258647302</v>
      </c>
      <c r="W107" s="226">
        <v>-2.2324301261981532</v>
      </c>
      <c r="X107" s="226">
        <v>0.80320257712158138</v>
      </c>
      <c r="Y107" s="226">
        <v>0.32709335874012879</v>
      </c>
      <c r="Z107" s="226">
        <v>-3.9392141615888363</v>
      </c>
      <c r="AA107" s="226">
        <v>-1.2095858189753699</v>
      </c>
      <c r="AB107" s="226">
        <v>-2.5392083443814926</v>
      </c>
      <c r="AC107" s="226">
        <v>-1.4894959861687624</v>
      </c>
      <c r="AD107" s="226">
        <v>1.9945229884000781</v>
      </c>
      <c r="AE107" s="226">
        <v>-2.2880442423706739</v>
      </c>
      <c r="AF107" s="226">
        <v>-2.6063482328692942</v>
      </c>
      <c r="AG107" s="226">
        <v>1.5674669789512734</v>
      </c>
      <c r="AH107" s="226">
        <v>0.85909434718647049</v>
      </c>
      <c r="AI107" s="226">
        <v>1.1662191998702554</v>
      </c>
      <c r="AJ107" s="226">
        <v>-1.3491205828799764</v>
      </c>
      <c r="AK107" s="226">
        <v>-1.8368510931041584</v>
      </c>
      <c r="AL107" s="226">
        <v>-1.1524087492061312</v>
      </c>
      <c r="AM107" s="226">
        <v>-0.98446594894204509</v>
      </c>
      <c r="AN107" s="226">
        <v>0.62802111920467496</v>
      </c>
      <c r="AO107" s="226">
        <v>2.3637856274219047</v>
      </c>
      <c r="AP107" s="226">
        <v>0.75370287285979032</v>
      </c>
      <c r="AQ107" s="226">
        <v>0.83548494665276962</v>
      </c>
      <c r="AR107" s="226">
        <v>0.47201146861897314</v>
      </c>
      <c r="AS107" s="226">
        <v>1.5358610864900442</v>
      </c>
      <c r="AT107" s="226">
        <v>1.7647127692581108</v>
      </c>
      <c r="AU107" s="226">
        <v>0.95505377208617404</v>
      </c>
      <c r="AV107" s="226">
        <v>3.2358099988713462</v>
      </c>
      <c r="AW107" s="226">
        <v>9.4017321095290782</v>
      </c>
      <c r="AX107" s="226">
        <v>3.3157250780475778</v>
      </c>
      <c r="AY107" s="226">
        <v>4.3115938724345568</v>
      </c>
      <c r="AZ107" s="226">
        <v>4.1137265782328996</v>
      </c>
      <c r="BA107" s="226">
        <v>2.8875002624794206</v>
      </c>
      <c r="BB107" s="226">
        <v>2.627241420745861</v>
      </c>
      <c r="BC107" s="226">
        <v>3.677943498222433</v>
      </c>
      <c r="BD107" s="226">
        <v>2.1744280964810088</v>
      </c>
      <c r="BE107" s="226">
        <v>2.3344183181579012</v>
      </c>
      <c r="BF107" s="226">
        <v>3.2973413691642151</v>
      </c>
      <c r="BG107" s="226">
        <v>3.355016677370287</v>
      </c>
      <c r="BH107" s="226">
        <v>1.6452296028041502</v>
      </c>
      <c r="BI107" s="226">
        <v>0.93634737953141212</v>
      </c>
    </row>
    <row r="108" spans="1:61" ht="15">
      <c r="A108" s="226" t="s">
        <v>272</v>
      </c>
      <c r="B108" s="226" t="s">
        <v>273</v>
      </c>
      <c r="C108" s="226" t="s">
        <v>758</v>
      </c>
      <c r="D108" s="226" t="s">
        <v>759</v>
      </c>
      <c r="E108" s="226"/>
      <c r="F108" s="226">
        <v>-1.1333032834184564</v>
      </c>
      <c r="G108" s="226">
        <v>1.8114249370844107</v>
      </c>
      <c r="H108" s="226">
        <v>5.295609252433394</v>
      </c>
      <c r="I108" s="226">
        <v>2.5319332725927381</v>
      </c>
      <c r="J108" s="226">
        <v>2.9806541022546753</v>
      </c>
      <c r="K108" s="226">
        <v>-3.1892672319368245</v>
      </c>
      <c r="L108" s="226">
        <v>-11.248397393937651</v>
      </c>
      <c r="M108" s="226">
        <v>-0.65007864102366852</v>
      </c>
      <c r="N108" s="226">
        <v>13.641315411964896</v>
      </c>
      <c r="O108" s="226">
        <v>15.571116858115943</v>
      </c>
      <c r="P108" s="226">
        <v>8.1147560560293215</v>
      </c>
      <c r="Q108" s="226">
        <v>1.2538842569157964</v>
      </c>
      <c r="R108" s="226">
        <v>2.8282544355467962</v>
      </c>
      <c r="S108" s="226">
        <v>6.0056011909459102</v>
      </c>
      <c r="T108" s="226">
        <v>-5.0191282662929808</v>
      </c>
      <c r="U108" s="226">
        <v>3.5245982438096917</v>
      </c>
      <c r="V108" s="226">
        <v>2.2059075846451179</v>
      </c>
      <c r="W108" s="226">
        <v>-3.9083211141587242</v>
      </c>
      <c r="X108" s="226">
        <v>2.8466366101119718</v>
      </c>
      <c r="Y108" s="226">
        <v>2.3432119104131175</v>
      </c>
      <c r="Z108" s="226">
        <v>-7.6987327820412901</v>
      </c>
      <c r="AA108" s="226">
        <v>-0.95588534493411714</v>
      </c>
      <c r="AB108" s="226">
        <v>-3.3266071670545756</v>
      </c>
      <c r="AC108" s="226">
        <v>-1.9997731778342569</v>
      </c>
      <c r="AD108" s="226">
        <v>4.2385828864703399</v>
      </c>
      <c r="AE108" s="226">
        <v>-4.8442605016069962</v>
      </c>
      <c r="AF108" s="226">
        <v>-5.7172259421482465</v>
      </c>
      <c r="AG108" s="226">
        <v>3.2366428870705306</v>
      </c>
      <c r="AH108" s="226">
        <v>1.9264559210893992</v>
      </c>
      <c r="AI108" s="226">
        <v>3.9851789636099682</v>
      </c>
      <c r="AJ108" s="226">
        <v>-1.3519490933727525</v>
      </c>
      <c r="AK108" s="226">
        <v>-1.4141333762705983</v>
      </c>
      <c r="AL108" s="226">
        <v>-1.2591437733913295</v>
      </c>
      <c r="AM108" s="226">
        <v>-0.57759246867946956</v>
      </c>
      <c r="AN108" s="226">
        <v>-0.51390174309022996</v>
      </c>
      <c r="AO108" s="226">
        <v>2.3132482396550245</v>
      </c>
      <c r="AP108" s="226">
        <v>-0.31544165329519558</v>
      </c>
      <c r="AQ108" s="226">
        <v>0.34532080202265547</v>
      </c>
      <c r="AR108" s="226">
        <v>-0.43610560661771558</v>
      </c>
      <c r="AS108" s="226">
        <v>1.6512011594344216</v>
      </c>
      <c r="AT108" s="226">
        <v>1.0751351325982057</v>
      </c>
      <c r="AU108" s="226">
        <v>0.6189239743430619</v>
      </c>
      <c r="AV108" s="226">
        <v>3.8015054676617979</v>
      </c>
      <c r="AW108" s="226">
        <v>15.58213264907036</v>
      </c>
      <c r="AX108" s="226">
        <v>2.5621956332268354</v>
      </c>
      <c r="AY108" s="226">
        <v>4.5013436812476613</v>
      </c>
      <c r="AZ108" s="226">
        <v>3.5759508302384262</v>
      </c>
      <c r="BA108" s="226">
        <v>1.9324969202039455</v>
      </c>
      <c r="BB108" s="226">
        <v>2.832123863543984</v>
      </c>
      <c r="BC108" s="226">
        <v>3.6100949955739452</v>
      </c>
      <c r="BD108" s="226">
        <v>2.4261806554996923</v>
      </c>
      <c r="BE108" s="226">
        <v>2.1405528238719995</v>
      </c>
      <c r="BF108" s="226">
        <v>2.9419908206884031</v>
      </c>
      <c r="BG108" s="226">
        <v>3.4515436139106441</v>
      </c>
      <c r="BH108" s="226">
        <v>1.3581549520267799</v>
      </c>
      <c r="BI108" s="226">
        <v>-0.6297517135170807</v>
      </c>
    </row>
    <row r="109" spans="1:61" ht="15">
      <c r="A109" s="226" t="s">
        <v>274</v>
      </c>
      <c r="B109" s="226" t="s">
        <v>275</v>
      </c>
      <c r="C109" s="226" t="s">
        <v>758</v>
      </c>
      <c r="D109" s="226" t="s">
        <v>759</v>
      </c>
      <c r="E109" s="226"/>
      <c r="F109" s="226">
        <v>2.9888951619285677</v>
      </c>
      <c r="G109" s="226">
        <v>-0.82050581145472279</v>
      </c>
      <c r="H109" s="226">
        <v>-4.8058264870705472</v>
      </c>
      <c r="I109" s="226">
        <v>0.79150926829572654</v>
      </c>
      <c r="J109" s="226">
        <v>-1.609849634342055</v>
      </c>
      <c r="K109" s="226">
        <v>4.0273788057461957E-2</v>
      </c>
      <c r="L109" s="226">
        <v>-1.3382486144443675</v>
      </c>
      <c r="M109" s="226">
        <v>7.9449521216342021</v>
      </c>
      <c r="N109" s="226">
        <v>3.9763873317907326</v>
      </c>
      <c r="O109" s="226">
        <v>4.7123347659174613</v>
      </c>
      <c r="P109" s="226">
        <v>4.222090715296531</v>
      </c>
      <c r="Q109" s="226">
        <v>4.2635348143349461</v>
      </c>
      <c r="R109" s="226">
        <v>5.3346150410951623</v>
      </c>
      <c r="S109" s="226">
        <v>4.913151620605376</v>
      </c>
      <c r="T109" s="226">
        <v>2.3602715132536645</v>
      </c>
      <c r="U109" s="226">
        <v>4.2652016160358954</v>
      </c>
      <c r="V109" s="226">
        <v>6.138621377170935</v>
      </c>
      <c r="W109" s="226">
        <v>4.2291326582048612</v>
      </c>
      <c r="X109" s="226">
        <v>4.8003969149874877</v>
      </c>
      <c r="Y109" s="226">
        <v>7.3196322017946613</v>
      </c>
      <c r="Z109" s="226">
        <v>5.4334220173038119</v>
      </c>
      <c r="AA109" s="226">
        <v>-8.7872089772389472E-2</v>
      </c>
      <c r="AB109" s="226">
        <v>1.860439429505206</v>
      </c>
      <c r="AC109" s="226">
        <v>4.6505276739742527</v>
      </c>
      <c r="AD109" s="226">
        <v>0.31580537809554698</v>
      </c>
      <c r="AE109" s="226">
        <v>3.7438456820448494</v>
      </c>
      <c r="AF109" s="226">
        <v>2.8932048949170621</v>
      </c>
      <c r="AG109" s="226">
        <v>3.8027163531223493</v>
      </c>
      <c r="AH109" s="226">
        <v>5.5078330830504001</v>
      </c>
      <c r="AI109" s="226">
        <v>5.3485762040090208</v>
      </c>
      <c r="AJ109" s="226">
        <v>5.0709174667629355</v>
      </c>
      <c r="AK109" s="226">
        <v>4.7108231603811674</v>
      </c>
      <c r="AL109" s="226">
        <v>4.7593445936895193</v>
      </c>
      <c r="AM109" s="226">
        <v>5.8400556737757228</v>
      </c>
      <c r="AN109" s="226">
        <v>6.5647237589796958</v>
      </c>
      <c r="AO109" s="226">
        <v>6.2234257632848511</v>
      </c>
      <c r="AP109" s="226">
        <v>3.1968810717018243</v>
      </c>
      <c r="AQ109" s="226">
        <v>-14.346777940344595</v>
      </c>
      <c r="AR109" s="226">
        <v>-0.60856484433801938</v>
      </c>
      <c r="AS109" s="226">
        <v>3.4678978948196999</v>
      </c>
      <c r="AT109" s="226">
        <v>2.210343979647547</v>
      </c>
      <c r="AU109" s="226">
        <v>3.05740867710999</v>
      </c>
      <c r="AV109" s="226">
        <v>3.3374258983439091</v>
      </c>
      <c r="AW109" s="226">
        <v>3.5891730456834523</v>
      </c>
      <c r="AX109" s="226">
        <v>4.2482582871031553</v>
      </c>
      <c r="AY109" s="226">
        <v>4.0662891925244793</v>
      </c>
      <c r="AZ109" s="226">
        <v>4.9068149499223352</v>
      </c>
      <c r="BA109" s="226">
        <v>4.5906057741041764</v>
      </c>
      <c r="BB109" s="226">
        <v>3.2381930279716329</v>
      </c>
      <c r="BC109" s="226">
        <v>4.8294401402402514</v>
      </c>
      <c r="BD109" s="226">
        <v>4.7942478407757534</v>
      </c>
      <c r="BE109" s="226">
        <v>4.6771195785754855</v>
      </c>
      <c r="BF109" s="226">
        <v>4.2383726403003976</v>
      </c>
      <c r="BG109" s="226">
        <v>3.7312448922684212</v>
      </c>
      <c r="BH109" s="226">
        <v>3.6449367507777737</v>
      </c>
      <c r="BI109" s="226">
        <v>3.8277812796705177</v>
      </c>
    </row>
    <row r="110" spans="1:61" ht="15">
      <c r="A110" s="226" t="s">
        <v>276</v>
      </c>
      <c r="B110" s="226" t="s">
        <v>277</v>
      </c>
      <c r="C110" s="226" t="s">
        <v>758</v>
      </c>
      <c r="D110" s="226" t="s">
        <v>759</v>
      </c>
      <c r="E110" s="226"/>
      <c r="F110" s="226">
        <v>-1.1767638849210016</v>
      </c>
      <c r="G110" s="226">
        <v>4.0862981506406584</v>
      </c>
      <c r="H110" s="226">
        <v>0.24734505753882274</v>
      </c>
      <c r="I110" s="226">
        <v>2.1228601463866141</v>
      </c>
      <c r="J110" s="226">
        <v>1.1787114750960228</v>
      </c>
      <c r="K110" s="226">
        <v>-0.42354538795457586</v>
      </c>
      <c r="L110" s="226">
        <v>-1.1614272807955075</v>
      </c>
      <c r="M110" s="226">
        <v>2.3865319991154053</v>
      </c>
      <c r="N110" s="226">
        <v>1.1953173743017231</v>
      </c>
      <c r="O110" s="226">
        <v>2.2350843098041935</v>
      </c>
      <c r="P110" s="226">
        <v>-0.43488421722972248</v>
      </c>
      <c r="Q110" s="226">
        <v>-3.8880385522656553</v>
      </c>
      <c r="R110" s="226">
        <v>3.8689682488012522E-2</v>
      </c>
      <c r="S110" s="226">
        <v>3.7421157722950653</v>
      </c>
      <c r="T110" s="226">
        <v>-2.143836576331239</v>
      </c>
      <c r="U110" s="226">
        <v>2.3445989561930816</v>
      </c>
      <c r="V110" s="226">
        <v>0.8593220885505275</v>
      </c>
      <c r="W110" s="226">
        <v>-0.28843229958766869</v>
      </c>
      <c r="X110" s="226">
        <v>-2.0542940648573165</v>
      </c>
      <c r="Y110" s="226">
        <v>-2.6423423693070447</v>
      </c>
      <c r="Z110" s="226">
        <v>1.0543892321177566</v>
      </c>
      <c r="AA110" s="226">
        <v>-1.71938553499362</v>
      </c>
      <c r="AB110" s="226">
        <v>-1.7554697800580357</v>
      </c>
      <c r="AC110" s="226">
        <v>-1.0362278299414385</v>
      </c>
      <c r="AD110" s="226">
        <v>-0.81400958859190098</v>
      </c>
      <c r="AE110" s="226">
        <v>0.67150659783985134</v>
      </c>
      <c r="AF110" s="226">
        <v>0.75862284485776854</v>
      </c>
      <c r="AG110" s="226">
        <v>-0.39961774716142884</v>
      </c>
      <c r="AH110" s="226">
        <v>-0.3814042605430501</v>
      </c>
      <c r="AI110" s="226">
        <v>-2.0710644073258351</v>
      </c>
      <c r="AJ110" s="226">
        <v>-1.3100872106650741</v>
      </c>
      <c r="AK110" s="226">
        <v>-2.2612141457518646</v>
      </c>
      <c r="AL110" s="226">
        <v>-0.94984093135639114</v>
      </c>
      <c r="AM110" s="226">
        <v>-1.3566353632465251</v>
      </c>
      <c r="AN110" s="226">
        <v>2.0157465868468449</v>
      </c>
      <c r="AO110" s="226">
        <v>2.4900487153451962</v>
      </c>
      <c r="AP110" s="226">
        <v>1.9812843894380734</v>
      </c>
      <c r="AQ110" s="226">
        <v>1.4076137341353672</v>
      </c>
      <c r="AR110" s="226">
        <v>1.4931366254157723</v>
      </c>
      <c r="AS110" s="226">
        <v>1.4844216542910829</v>
      </c>
      <c r="AT110" s="226">
        <v>2.5547434617504479</v>
      </c>
      <c r="AU110" s="226">
        <v>1.3775045399245585</v>
      </c>
      <c r="AV110" s="226">
        <v>2.7650211005986023</v>
      </c>
      <c r="AW110" s="226">
        <v>3.397224968556543</v>
      </c>
      <c r="AX110" s="226">
        <v>4.2142521650828257</v>
      </c>
      <c r="AY110" s="226">
        <v>4.1565066683519234</v>
      </c>
      <c r="AZ110" s="226">
        <v>4.7236921436221451</v>
      </c>
      <c r="BA110" s="226">
        <v>3.916471260131928</v>
      </c>
      <c r="BB110" s="226">
        <v>2.4082118406851549</v>
      </c>
      <c r="BC110" s="226">
        <v>3.7008742780345329</v>
      </c>
      <c r="BD110" s="226">
        <v>1.8606814413546005</v>
      </c>
      <c r="BE110" s="226">
        <v>2.5021245475101921</v>
      </c>
      <c r="BF110" s="226">
        <v>3.6280778268060487</v>
      </c>
      <c r="BG110" s="226">
        <v>3.217632928262077</v>
      </c>
      <c r="BH110" s="226">
        <v>1.9090654409645396</v>
      </c>
      <c r="BI110" s="226">
        <v>2.5255039999643003</v>
      </c>
    </row>
    <row r="111" spans="1:61" ht="15">
      <c r="A111" s="226" t="s">
        <v>278</v>
      </c>
      <c r="B111" s="226" t="s">
        <v>279</v>
      </c>
      <c r="C111" s="226" t="s">
        <v>758</v>
      </c>
      <c r="D111" s="226" t="s">
        <v>759</v>
      </c>
      <c r="E111" s="226"/>
      <c r="F111" s="226"/>
      <c r="G111" s="226"/>
      <c r="H111" s="226"/>
      <c r="I111" s="226"/>
      <c r="J111" s="226"/>
      <c r="K111" s="226"/>
      <c r="L111" s="226"/>
      <c r="M111" s="226"/>
      <c r="N111" s="226"/>
      <c r="O111" s="226"/>
      <c r="P111" s="226"/>
      <c r="Q111" s="226"/>
      <c r="R111" s="226"/>
      <c r="S111" s="226"/>
      <c r="T111" s="226"/>
      <c r="U111" s="226"/>
      <c r="V111" s="226"/>
      <c r="W111" s="226"/>
      <c r="X111" s="226"/>
      <c r="Y111" s="226"/>
      <c r="Z111" s="226"/>
      <c r="AA111" s="226"/>
      <c r="AB111" s="226"/>
      <c r="AC111" s="226"/>
      <c r="AD111" s="226">
        <v>8.4171961934359274E-2</v>
      </c>
      <c r="AE111" s="226">
        <v>17.706858837867358</v>
      </c>
      <c r="AF111" s="226">
        <v>7.8745804214394894</v>
      </c>
      <c r="AG111" s="226">
        <v>9.4301226774109921</v>
      </c>
      <c r="AH111" s="226">
        <v>4.7190270343361362</v>
      </c>
      <c r="AI111" s="226">
        <v>2.6019961368364761</v>
      </c>
      <c r="AJ111" s="226">
        <v>0.62417095262503608</v>
      </c>
      <c r="AK111" s="226">
        <v>0.23748127563941068</v>
      </c>
      <c r="AL111" s="226">
        <v>2.3017539997229193</v>
      </c>
      <c r="AM111" s="226">
        <v>3.7623430081817162</v>
      </c>
      <c r="AN111" s="226">
        <v>3.9058642683634162</v>
      </c>
      <c r="AO111" s="226">
        <v>7.1638890803011037</v>
      </c>
      <c r="AP111" s="226">
        <v>7.9104490063049582</v>
      </c>
      <c r="AQ111" s="226">
        <v>12.680874875776979</v>
      </c>
      <c r="AR111" s="226">
        <v>12.805185490139536</v>
      </c>
      <c r="AS111" s="226">
        <v>4.4643436140017485</v>
      </c>
      <c r="AT111" s="226">
        <v>4.4576234045811844</v>
      </c>
      <c r="AU111" s="226">
        <v>4.8972791351403941</v>
      </c>
      <c r="AV111" s="226">
        <v>5.3056568311844501</v>
      </c>
      <c r="AW111" s="226">
        <v>4.1471729260901213</v>
      </c>
      <c r="AX111" s="226">
        <v>4.8189932670219804</v>
      </c>
      <c r="AY111" s="226">
        <v>6.5853903587991027</v>
      </c>
      <c r="AZ111" s="226">
        <v>6.3330979044157658</v>
      </c>
      <c r="BA111" s="226">
        <v>8.7198800729164816</v>
      </c>
      <c r="BB111" s="226">
        <v>1.1087764084067828</v>
      </c>
      <c r="BC111" s="226">
        <v>8.3951374344324279</v>
      </c>
      <c r="BD111" s="226">
        <v>3.9231247859122504</v>
      </c>
      <c r="BE111" s="226">
        <v>5.4050887743361216</v>
      </c>
      <c r="BF111" s="226">
        <v>3.7201260776417797</v>
      </c>
      <c r="BG111" s="226">
        <v>4.2973606695944682</v>
      </c>
      <c r="BH111" s="226"/>
      <c r="BI111" s="226"/>
    </row>
    <row r="112" spans="1:61" ht="15">
      <c r="A112" s="226" t="s">
        <v>280</v>
      </c>
      <c r="B112" s="226" t="s">
        <v>281</v>
      </c>
      <c r="C112" s="226" t="s">
        <v>758</v>
      </c>
      <c r="D112" s="226" t="s">
        <v>759</v>
      </c>
      <c r="E112" s="226"/>
      <c r="F112" s="226">
        <v>1.6834755871125537</v>
      </c>
      <c r="G112" s="226">
        <v>0.87239006073444614</v>
      </c>
      <c r="H112" s="226">
        <v>3.8467486643980067</v>
      </c>
      <c r="I112" s="226">
        <v>5.2582912038992617</v>
      </c>
      <c r="J112" s="226">
        <v>-4.6346578368556663</v>
      </c>
      <c r="K112" s="226">
        <v>-2.1125042740511901</v>
      </c>
      <c r="L112" s="226">
        <v>5.5967032581136777</v>
      </c>
      <c r="M112" s="226">
        <v>1.2268832445827371</v>
      </c>
      <c r="N112" s="226">
        <v>4.269676541321715</v>
      </c>
      <c r="O112" s="226">
        <v>2.863771521036071</v>
      </c>
      <c r="P112" s="226">
        <v>-0.62720483736960375</v>
      </c>
      <c r="Q112" s="226">
        <v>-2.8165871664001259</v>
      </c>
      <c r="R112" s="226">
        <v>0.91849488002428359</v>
      </c>
      <c r="S112" s="226">
        <v>-1.146789157504486</v>
      </c>
      <c r="T112" s="226">
        <v>6.6462232259967919</v>
      </c>
      <c r="U112" s="226">
        <v>-0.65072450992926179</v>
      </c>
      <c r="V112" s="226">
        <v>4.828773170227123</v>
      </c>
      <c r="W112" s="226">
        <v>3.3270978335062011</v>
      </c>
      <c r="X112" s="226">
        <v>-7.3832543218741904</v>
      </c>
      <c r="Y112" s="226">
        <v>4.3051478086812267</v>
      </c>
      <c r="Z112" s="226">
        <v>3.5780502950756699</v>
      </c>
      <c r="AA112" s="226">
        <v>1.1010346169107379</v>
      </c>
      <c r="AB112" s="226">
        <v>4.8354359599225489</v>
      </c>
      <c r="AC112" s="226">
        <v>1.4711025647639246</v>
      </c>
      <c r="AD112" s="226">
        <v>2.9084341902128443</v>
      </c>
      <c r="AE112" s="226">
        <v>2.4802934911567434</v>
      </c>
      <c r="AF112" s="226">
        <v>1.7237030143439966</v>
      </c>
      <c r="AG112" s="226">
        <v>7.30296354931113</v>
      </c>
      <c r="AH112" s="226">
        <v>3.7369884832836107</v>
      </c>
      <c r="AI112" s="226">
        <v>3.3669005686352449</v>
      </c>
      <c r="AJ112" s="226">
        <v>-0.98254636275606799</v>
      </c>
      <c r="AK112" s="226">
        <v>3.390699613121285</v>
      </c>
      <c r="AL112" s="226">
        <v>2.706142818044313</v>
      </c>
      <c r="AM112" s="226">
        <v>4.6047209422428921</v>
      </c>
      <c r="AN112" s="226">
        <v>5.5272867183197008</v>
      </c>
      <c r="AO112" s="226">
        <v>5.5267969340774528</v>
      </c>
      <c r="AP112" s="226">
        <v>2.1186292283408505</v>
      </c>
      <c r="AQ112" s="226">
        <v>4.2437076638410502</v>
      </c>
      <c r="AR112" s="226">
        <v>6.8924799905687166</v>
      </c>
      <c r="AS112" s="226">
        <v>2.0155589328603156</v>
      </c>
      <c r="AT112" s="226">
        <v>3.0212362846735203</v>
      </c>
      <c r="AU112" s="226">
        <v>2.0581161501081624</v>
      </c>
      <c r="AV112" s="226">
        <v>6.0866936216044962</v>
      </c>
      <c r="AW112" s="226">
        <v>6.1875745253227024</v>
      </c>
      <c r="AX112" s="226">
        <v>7.567120159815417</v>
      </c>
      <c r="AY112" s="226">
        <v>7.5846295775461527</v>
      </c>
      <c r="AZ112" s="226">
        <v>8.1535672596665876</v>
      </c>
      <c r="BA112" s="226">
        <v>2.3752492982516742</v>
      </c>
      <c r="BB112" s="226">
        <v>6.9500387379412842</v>
      </c>
      <c r="BC112" s="226">
        <v>8.7631844135171519</v>
      </c>
      <c r="BD112" s="226">
        <v>5.2485365283070848</v>
      </c>
      <c r="BE112" s="226">
        <v>4.1347177855626427</v>
      </c>
      <c r="BF112" s="226">
        <v>5.0966917265098459</v>
      </c>
      <c r="BG112" s="226">
        <v>6.2342035816116663</v>
      </c>
      <c r="BH112" s="226">
        <v>6.7563390065975142</v>
      </c>
      <c r="BI112" s="226">
        <v>5.8842491959411234</v>
      </c>
    </row>
    <row r="113" spans="1:61" ht="15">
      <c r="A113" s="226" t="s">
        <v>282</v>
      </c>
      <c r="B113" s="226" t="s">
        <v>283</v>
      </c>
      <c r="C113" s="226" t="s">
        <v>758</v>
      </c>
      <c r="D113" s="226" t="s">
        <v>759</v>
      </c>
      <c r="E113" s="226"/>
      <c r="F113" s="226"/>
      <c r="G113" s="226"/>
      <c r="H113" s="226"/>
      <c r="I113" s="226"/>
      <c r="J113" s="226"/>
      <c r="K113" s="226"/>
      <c r="L113" s="226"/>
      <c r="M113" s="226"/>
      <c r="N113" s="226"/>
      <c r="O113" s="226"/>
      <c r="P113" s="226"/>
      <c r="Q113" s="226"/>
      <c r="R113" s="226"/>
      <c r="S113" s="226"/>
      <c r="T113" s="226"/>
      <c r="U113" s="226"/>
      <c r="V113" s="226"/>
      <c r="W113" s="226"/>
      <c r="X113" s="226"/>
      <c r="Y113" s="226"/>
      <c r="Z113" s="226"/>
      <c r="AA113" s="226"/>
      <c r="AB113" s="226"/>
      <c r="AC113" s="226"/>
      <c r="AD113" s="226"/>
      <c r="AE113" s="226"/>
      <c r="AF113" s="226"/>
      <c r="AG113" s="226"/>
      <c r="AH113" s="226"/>
      <c r="AI113" s="226"/>
      <c r="AJ113" s="226"/>
      <c r="AK113" s="226"/>
      <c r="AL113" s="226"/>
      <c r="AM113" s="226"/>
      <c r="AN113" s="226"/>
      <c r="AO113" s="226"/>
      <c r="AP113" s="226"/>
      <c r="AQ113" s="226"/>
      <c r="AR113" s="226"/>
      <c r="AS113" s="226"/>
      <c r="AT113" s="226"/>
      <c r="AU113" s="226"/>
      <c r="AV113" s="226"/>
      <c r="AW113" s="226"/>
      <c r="AX113" s="226"/>
      <c r="AY113" s="226"/>
      <c r="AZ113" s="226"/>
      <c r="BA113" s="226"/>
      <c r="BB113" s="226"/>
      <c r="BC113" s="226"/>
      <c r="BD113" s="226"/>
      <c r="BE113" s="226"/>
      <c r="BF113" s="226"/>
      <c r="BG113" s="226"/>
      <c r="BH113" s="226"/>
      <c r="BI113" s="226"/>
    </row>
    <row r="114" spans="1:61" ht="15">
      <c r="A114" s="226" t="s">
        <v>284</v>
      </c>
      <c r="B114" s="226" t="s">
        <v>285</v>
      </c>
      <c r="C114" s="226" t="s">
        <v>758</v>
      </c>
      <c r="D114" s="226" t="s">
        <v>759</v>
      </c>
      <c r="E114" s="226"/>
      <c r="F114" s="226"/>
      <c r="G114" s="226"/>
      <c r="H114" s="226"/>
      <c r="I114" s="226"/>
      <c r="J114" s="226"/>
      <c r="K114" s="226"/>
      <c r="L114" s="226"/>
      <c r="M114" s="226"/>
      <c r="N114" s="226"/>
      <c r="O114" s="226"/>
      <c r="P114" s="226">
        <v>2.2664478658766711</v>
      </c>
      <c r="Q114" s="226">
        <v>4.9188571528555798</v>
      </c>
      <c r="R114" s="226">
        <v>3.0552243400355366</v>
      </c>
      <c r="S114" s="226">
        <v>2.5472045676157649</v>
      </c>
      <c r="T114" s="226">
        <v>3.9324435797985444</v>
      </c>
      <c r="U114" s="226">
        <v>-0.12389861997701246</v>
      </c>
      <c r="V114" s="226">
        <v>6.7557129577823929</v>
      </c>
      <c r="W114" s="226">
        <v>5.6766934638308868</v>
      </c>
      <c r="X114" s="226">
        <v>1.7089129478131468</v>
      </c>
      <c r="Y114" s="226">
        <v>1.8998731315870572</v>
      </c>
      <c r="Z114" s="226">
        <v>2.1222983997834177</v>
      </c>
      <c r="AA114" s="226">
        <v>1.3210215028315275</v>
      </c>
      <c r="AB114" s="226">
        <v>-0.9490073253267326</v>
      </c>
      <c r="AC114" s="226">
        <v>3.7096804785410171</v>
      </c>
      <c r="AD114" s="226">
        <v>2.9207341483882772</v>
      </c>
      <c r="AE114" s="226">
        <v>-0.4735636875954583</v>
      </c>
      <c r="AF114" s="226">
        <v>4.6522406124287983</v>
      </c>
      <c r="AG114" s="226">
        <v>5.6683780902010596</v>
      </c>
      <c r="AH114" s="226">
        <v>6.2340398470747118</v>
      </c>
      <c r="AI114" s="226">
        <v>8.3750067293890709</v>
      </c>
      <c r="AJ114" s="226">
        <v>1.3452991092161284</v>
      </c>
      <c r="AK114" s="226">
        <v>2.6406075134213864</v>
      </c>
      <c r="AL114" s="226">
        <v>2.1805905431494779</v>
      </c>
      <c r="AM114" s="226">
        <v>5.3397711784880926</v>
      </c>
      <c r="AN114" s="226">
        <v>9.0737705777378324</v>
      </c>
      <c r="AO114" s="226">
        <v>8.2320118705653442</v>
      </c>
      <c r="AP114" s="226">
        <v>9.6420892219983614</v>
      </c>
      <c r="AQ114" s="226">
        <v>7.1048731232873195</v>
      </c>
      <c r="AR114" s="226">
        <v>9.6202305704214979</v>
      </c>
      <c r="AS114" s="226">
        <v>8.4569342416638875</v>
      </c>
      <c r="AT114" s="226">
        <v>4.3767683768209054</v>
      </c>
      <c r="AU114" s="226">
        <v>3.8127498628864913</v>
      </c>
      <c r="AV114" s="226">
        <v>1.9980073828229621</v>
      </c>
      <c r="AW114" s="226">
        <v>4.7913666185624066</v>
      </c>
      <c r="AX114" s="226">
        <v>3.4867118657557796</v>
      </c>
      <c r="AY114" s="226">
        <v>3.0501028323569983</v>
      </c>
      <c r="AZ114" s="226">
        <v>0.83887061969099364</v>
      </c>
      <c r="BA114" s="226">
        <v>-6.3032884274067129</v>
      </c>
      <c r="BB114" s="226">
        <v>-5.5295056401390354</v>
      </c>
      <c r="BC114" s="226">
        <v>1.479093481589743</v>
      </c>
      <c r="BD114" s="226">
        <v>-0.40396736625790197</v>
      </c>
      <c r="BE114" s="226">
        <v>-1.32071092296313</v>
      </c>
      <c r="BF114" s="226">
        <v>0.84826708956782682</v>
      </c>
      <c r="BG114" s="226">
        <v>8.0176573894107435</v>
      </c>
      <c r="BH114" s="226">
        <v>24.666570796258497</v>
      </c>
      <c r="BI114" s="226">
        <v>3.0918772224879802</v>
      </c>
    </row>
    <row r="115" spans="1:61" ht="15">
      <c r="A115" s="226" t="s">
        <v>286</v>
      </c>
      <c r="B115" s="226" t="s">
        <v>287</v>
      </c>
      <c r="C115" s="226" t="s">
        <v>758</v>
      </c>
      <c r="D115" s="226" t="s">
        <v>759</v>
      </c>
      <c r="E115" s="226"/>
      <c r="F115" s="226">
        <v>7.5746518807331569</v>
      </c>
      <c r="G115" s="226">
        <v>5.1450020340253673</v>
      </c>
      <c r="H115" s="226">
        <v>4.2892139240248781</v>
      </c>
      <c r="I115" s="226">
        <v>5.6743164354652578</v>
      </c>
      <c r="J115" s="226">
        <v>14.001238770920608</v>
      </c>
      <c r="K115" s="226">
        <v>8.5889854119321143</v>
      </c>
      <c r="L115" s="226">
        <v>8.3213738935785813</v>
      </c>
      <c r="M115" s="226">
        <v>11.379027202140151</v>
      </c>
      <c r="N115" s="226">
        <v>12.469941495302294</v>
      </c>
      <c r="O115" s="226">
        <v>8.014685225067538</v>
      </c>
      <c r="P115" s="226">
        <v>10.722256785623657</v>
      </c>
      <c r="Q115" s="226">
        <v>11.479788116761185</v>
      </c>
      <c r="R115" s="226">
        <v>4.556200352485007</v>
      </c>
      <c r="S115" s="226">
        <v>2.8677965577372078</v>
      </c>
      <c r="T115" s="226">
        <v>-3.2041726614565675</v>
      </c>
      <c r="U115" s="226">
        <v>14.729865188201956</v>
      </c>
      <c r="V115" s="226">
        <v>-5.7703432557313761</v>
      </c>
      <c r="W115" s="226">
        <v>-15.656126903549804</v>
      </c>
      <c r="X115" s="226">
        <v>-15.043740244725015</v>
      </c>
      <c r="Y115" s="226">
        <v>-24.469718849692242</v>
      </c>
      <c r="Z115" s="226">
        <v>-9.3298767570851737</v>
      </c>
      <c r="AA115" s="226">
        <v>18.27271661237539</v>
      </c>
      <c r="AB115" s="226">
        <v>6.602635698134975</v>
      </c>
      <c r="AC115" s="226">
        <v>-10.875958387478548</v>
      </c>
      <c r="AD115" s="226">
        <v>-2.1517268843829243</v>
      </c>
      <c r="AE115" s="226">
        <v>-13.290699165774797</v>
      </c>
      <c r="AF115" s="226">
        <v>-3.9560828631271505</v>
      </c>
      <c r="AG115" s="226">
        <v>-9.4053829475877677</v>
      </c>
      <c r="AH115" s="226">
        <v>2.8354219102182157</v>
      </c>
      <c r="AI115" s="226">
        <v>10.667338280577439</v>
      </c>
      <c r="AJ115" s="226">
        <v>10.458117773765537</v>
      </c>
      <c r="AK115" s="226">
        <v>1.7285781491023897</v>
      </c>
      <c r="AL115" s="226">
        <v>-2.6910821634256337</v>
      </c>
      <c r="AM115" s="226">
        <v>-2.9062252557491774</v>
      </c>
      <c r="AN115" s="226">
        <v>0.96327141005356509</v>
      </c>
      <c r="AO115" s="226">
        <v>4.6107252483567436</v>
      </c>
      <c r="AP115" s="226">
        <v>-0.47177130487411034</v>
      </c>
      <c r="AQ115" s="226">
        <v>0.17889334278768843</v>
      </c>
      <c r="AR115" s="226">
        <v>0.18091100114767755</v>
      </c>
      <c r="AS115" s="226">
        <v>4.1342583057994062</v>
      </c>
      <c r="AT115" s="226">
        <v>0.92021037872611089</v>
      </c>
      <c r="AU115" s="226">
        <v>6.6688241660045406</v>
      </c>
      <c r="AV115" s="226">
        <v>7.329895188196403</v>
      </c>
      <c r="AW115" s="226">
        <v>3.1311136395469958</v>
      </c>
      <c r="AX115" s="226">
        <v>3.0178962223506858</v>
      </c>
      <c r="AY115" s="226">
        <v>4.5080220053890514</v>
      </c>
      <c r="AZ115" s="226">
        <v>7.899406665415782</v>
      </c>
      <c r="BA115" s="226">
        <v>-0.20466692740619408</v>
      </c>
      <c r="BB115" s="226">
        <v>1.1455670931319588</v>
      </c>
      <c r="BC115" s="226">
        <v>5.3196907715823869</v>
      </c>
      <c r="BD115" s="226">
        <v>2.4797200108365161</v>
      </c>
      <c r="BE115" s="226">
        <v>-7.7838016546355817</v>
      </c>
      <c r="BF115" s="226">
        <v>-3.1552467674923008</v>
      </c>
      <c r="BG115" s="226">
        <v>3.0449475718886418</v>
      </c>
      <c r="BH115" s="226">
        <v>-2.6783623190215593</v>
      </c>
      <c r="BI115" s="226"/>
    </row>
    <row r="116" spans="1:61" ht="15">
      <c r="A116" s="226" t="s">
        <v>288</v>
      </c>
      <c r="B116" s="226" t="s">
        <v>289</v>
      </c>
      <c r="C116" s="226" t="s">
        <v>758</v>
      </c>
      <c r="D116" s="226" t="s">
        <v>759</v>
      </c>
      <c r="E116" s="226"/>
      <c r="F116" s="226"/>
      <c r="G116" s="226"/>
      <c r="H116" s="226"/>
      <c r="I116" s="226"/>
      <c r="J116" s="226"/>
      <c r="K116" s="226"/>
      <c r="L116" s="226"/>
      <c r="M116" s="226"/>
      <c r="N116" s="226">
        <v>-0.25517724173039369</v>
      </c>
      <c r="O116" s="226">
        <v>1.0404918028748682</v>
      </c>
      <c r="P116" s="226">
        <v>1.9025843606239192</v>
      </c>
      <c r="Q116" s="226">
        <v>0.36931797740973593</v>
      </c>
      <c r="R116" s="226">
        <v>1.0689294711960144</v>
      </c>
      <c r="S116" s="226">
        <v>12.406513139587332</v>
      </c>
      <c r="T116" s="226">
        <v>8.9065869972228171</v>
      </c>
      <c r="U116" s="226">
        <v>13.450768017797373</v>
      </c>
      <c r="V116" s="226">
        <v>-1.3117473433969451</v>
      </c>
      <c r="W116" s="226">
        <v>13.432312555724124</v>
      </c>
      <c r="X116" s="226">
        <v>17.234325042783709</v>
      </c>
      <c r="Y116" s="226">
        <v>21.139435244614617</v>
      </c>
      <c r="Z116" s="226">
        <v>-3.5074812811774905</v>
      </c>
      <c r="AA116" s="226">
        <v>0.62740101804254778</v>
      </c>
      <c r="AB116" s="226">
        <v>-15.345188315778316</v>
      </c>
      <c r="AC116" s="226">
        <v>-3.9453537253848765</v>
      </c>
      <c r="AD116" s="226">
        <v>-0.96185150166429878</v>
      </c>
      <c r="AE116" s="226">
        <v>2.2837506383980894</v>
      </c>
      <c r="AF116" s="226">
        <v>6.9314929979878031</v>
      </c>
      <c r="AG116" s="226">
        <v>-2.1905078852644095</v>
      </c>
      <c r="AH116" s="226">
        <v>-5.3266745569919891</v>
      </c>
      <c r="AI116" s="226">
        <v>53.943843990988455</v>
      </c>
      <c r="AJ116" s="226">
        <v>-64.996308081288845</v>
      </c>
      <c r="AK116" s="226">
        <v>28.889378827682066</v>
      </c>
      <c r="AL116" s="226">
        <v>26.495083948972308</v>
      </c>
      <c r="AM116" s="226">
        <v>0.75264944186540106</v>
      </c>
      <c r="AN116" s="226">
        <v>-0.96832231228709986</v>
      </c>
      <c r="AO116" s="226">
        <v>7.6255644861561649</v>
      </c>
      <c r="AP116" s="226">
        <v>17.498668091062157</v>
      </c>
      <c r="AQ116" s="226">
        <v>30.718694141006466</v>
      </c>
      <c r="AR116" s="226">
        <v>14.046773626497526</v>
      </c>
      <c r="AS116" s="226">
        <v>-1.5509233744446931</v>
      </c>
      <c r="AT116" s="226">
        <v>-0.58956210263271203</v>
      </c>
      <c r="AU116" s="226">
        <v>-9.4672167335205728</v>
      </c>
      <c r="AV116" s="226">
        <v>-34.897668501727964</v>
      </c>
      <c r="AW116" s="226">
        <v>50.121841034194404</v>
      </c>
      <c r="AX116" s="226">
        <v>1.726410195032301</v>
      </c>
      <c r="AY116" s="226">
        <v>7.4160240563893467</v>
      </c>
      <c r="AZ116" s="226">
        <v>-1.0952812074943239</v>
      </c>
      <c r="BA116" s="226">
        <v>5.5476902222996785</v>
      </c>
      <c r="BB116" s="226">
        <v>0.67077834207964315</v>
      </c>
      <c r="BC116" s="226">
        <v>3.4001418776620369</v>
      </c>
      <c r="BD116" s="226">
        <v>4.2775683308442325</v>
      </c>
      <c r="BE116" s="226">
        <v>10.28814328239163</v>
      </c>
      <c r="BF116" s="226">
        <v>3.0916692837361808</v>
      </c>
      <c r="BG116" s="226">
        <v>-2.5302832679351894</v>
      </c>
      <c r="BH116" s="226">
        <v>1.5802646658846555</v>
      </c>
      <c r="BI116" s="226">
        <v>7.7569862373946705</v>
      </c>
    </row>
    <row r="117" spans="1:61" ht="15">
      <c r="A117" s="226" t="s">
        <v>290</v>
      </c>
      <c r="B117" s="226" t="s">
        <v>291</v>
      </c>
      <c r="C117" s="226" t="s">
        <v>758</v>
      </c>
      <c r="D117" s="226" t="s">
        <v>759</v>
      </c>
      <c r="E117" s="226"/>
      <c r="F117" s="226">
        <v>-2.0128830332421614</v>
      </c>
      <c r="G117" s="226">
        <v>6.3247523214843966</v>
      </c>
      <c r="H117" s="226">
        <v>8.3379358342653234</v>
      </c>
      <c r="I117" s="226">
        <v>7.9797449818817938</v>
      </c>
      <c r="J117" s="226">
        <v>5.5273473786835865</v>
      </c>
      <c r="K117" s="226">
        <v>6.9100460417220546</v>
      </c>
      <c r="L117" s="226">
        <v>-2.8474744906728517</v>
      </c>
      <c r="M117" s="226">
        <v>-6.7589291232390281</v>
      </c>
      <c r="N117" s="226">
        <v>1.4277052668922181</v>
      </c>
      <c r="O117" s="226">
        <v>8.7978330673098952</v>
      </c>
      <c r="P117" s="226">
        <v>12.150198083829949</v>
      </c>
      <c r="Q117" s="226">
        <v>4.6344562488963277</v>
      </c>
      <c r="R117" s="226">
        <v>5.2063115793060604</v>
      </c>
      <c r="S117" s="226">
        <v>4.2858004333598672</v>
      </c>
      <c r="T117" s="226">
        <v>-0.63282065370498231</v>
      </c>
      <c r="U117" s="226">
        <v>4.9125474674559086</v>
      </c>
      <c r="V117" s="226">
        <v>8.0151832233980969</v>
      </c>
      <c r="W117" s="226">
        <v>5.1924347189189035</v>
      </c>
      <c r="X117" s="226">
        <v>3.839546395976285</v>
      </c>
      <c r="Y117" s="226">
        <v>4.6340674609189705</v>
      </c>
      <c r="Z117" s="226">
        <v>3.0825342482479527</v>
      </c>
      <c r="AA117" s="226">
        <v>0.79824225257803505</v>
      </c>
      <c r="AB117" s="226">
        <v>-3.4381846232504785</v>
      </c>
      <c r="AC117" s="226">
        <v>3.0274436244154543</v>
      </c>
      <c r="AD117" s="226">
        <v>2.4824329825989793</v>
      </c>
      <c r="AE117" s="226">
        <v>5.4948605285735965</v>
      </c>
      <c r="AF117" s="226">
        <v>7.3631700588562126</v>
      </c>
      <c r="AG117" s="226">
        <v>-1.6423478458566763</v>
      </c>
      <c r="AH117" s="226">
        <v>-0.97550042285622851</v>
      </c>
      <c r="AI117" s="226">
        <v>0.38566561781843234</v>
      </c>
      <c r="AJ117" s="226">
        <v>-1.3734066368502482</v>
      </c>
      <c r="AK117" s="226">
        <v>-4.5805314112008517</v>
      </c>
      <c r="AL117" s="226">
        <v>0.28850195131744272</v>
      </c>
      <c r="AM117" s="226">
        <v>2.7146204935916955</v>
      </c>
      <c r="AN117" s="226">
        <v>-0.42504630219912087</v>
      </c>
      <c r="AO117" s="226">
        <v>4.2208387645370919</v>
      </c>
      <c r="AP117" s="226">
        <v>4.0572545031224223</v>
      </c>
      <c r="AQ117" s="226">
        <v>5.4320573167007069</v>
      </c>
      <c r="AR117" s="226">
        <v>2.7537428558014057</v>
      </c>
      <c r="AS117" s="226">
        <v>3.2570036007169421</v>
      </c>
      <c r="AT117" s="226">
        <v>2.4626198075962833</v>
      </c>
      <c r="AU117" s="226">
        <v>-0.57671916872153872</v>
      </c>
      <c r="AV117" s="226">
        <v>1.7331952705089435</v>
      </c>
      <c r="AW117" s="226">
        <v>7.1548817879080246</v>
      </c>
      <c r="AX117" s="226">
        <v>5.028674171699123</v>
      </c>
      <c r="AY117" s="226">
        <v>2.5645567496161732</v>
      </c>
      <c r="AZ117" s="226">
        <v>6.6181250654358479</v>
      </c>
      <c r="BA117" s="226">
        <v>-0.35101591252221453</v>
      </c>
      <c r="BB117" s="226">
        <v>-7.2609463413117226</v>
      </c>
      <c r="BC117" s="226">
        <v>-3.4209847254720813</v>
      </c>
      <c r="BD117" s="226">
        <v>1.6760676709412792</v>
      </c>
      <c r="BE117" s="226">
        <v>0.68038646950367365</v>
      </c>
      <c r="BF117" s="226">
        <v>3.4285775772191016</v>
      </c>
      <c r="BG117" s="226">
        <v>0.79750604555090376</v>
      </c>
      <c r="BH117" s="226">
        <v>3.0175077416253089</v>
      </c>
      <c r="BI117" s="226">
        <v>6.0973864603344907</v>
      </c>
    </row>
    <row r="118" spans="1:61" ht="15">
      <c r="A118" s="226" t="s">
        <v>292</v>
      </c>
      <c r="B118" s="226" t="s">
        <v>293</v>
      </c>
      <c r="C118" s="226" t="s">
        <v>758</v>
      </c>
      <c r="D118" s="226" t="s">
        <v>759</v>
      </c>
      <c r="E118" s="226"/>
      <c r="F118" s="226">
        <v>7.5914133972725324</v>
      </c>
      <c r="G118" s="226">
        <v>4.9677784515830012</v>
      </c>
      <c r="H118" s="226">
        <v>6.6941025018926013</v>
      </c>
      <c r="I118" s="226">
        <v>3.7505372559983243</v>
      </c>
      <c r="J118" s="226">
        <v>5.3482500421122126</v>
      </c>
      <c r="K118" s="226">
        <v>-2.5881055731156266</v>
      </c>
      <c r="L118" s="226">
        <v>-1.3574105589015772</v>
      </c>
      <c r="M118" s="226">
        <v>13.836664806422917</v>
      </c>
      <c r="N118" s="226">
        <v>10.644653086018764</v>
      </c>
      <c r="O118" s="226">
        <v>3.8073932255213947</v>
      </c>
      <c r="P118" s="226">
        <v>7.7813685166456992</v>
      </c>
      <c r="Q118" s="226">
        <v>10.808486318170907</v>
      </c>
      <c r="R118" s="226">
        <v>-0.75584940084110031</v>
      </c>
      <c r="S118" s="226">
        <v>3.708133493671852</v>
      </c>
      <c r="T118" s="226">
        <v>0.98583081893627877</v>
      </c>
      <c r="U118" s="226">
        <v>-0.92095236782722623</v>
      </c>
      <c r="V118" s="226">
        <v>-2.2220170755298341</v>
      </c>
      <c r="W118" s="226">
        <v>2.6341818255771301</v>
      </c>
      <c r="X118" s="226">
        <v>3.5897800038634955</v>
      </c>
      <c r="Y118" s="226">
        <v>4.3359242089089207</v>
      </c>
      <c r="Z118" s="226">
        <v>3.0746699719182686</v>
      </c>
      <c r="AA118" s="226">
        <v>-8.5398871852888192E-2</v>
      </c>
      <c r="AB118" s="226">
        <v>1.6448523970980347</v>
      </c>
      <c r="AC118" s="226">
        <v>-0.40636850129449442</v>
      </c>
      <c r="AD118" s="226">
        <v>1.6393796378030316</v>
      </c>
      <c r="AE118" s="226">
        <v>3.1826323740427682</v>
      </c>
      <c r="AF118" s="226">
        <v>5.4703290115933498</v>
      </c>
      <c r="AG118" s="226">
        <v>0.34747247425211469</v>
      </c>
      <c r="AH118" s="226">
        <v>-0.82764245492288069</v>
      </c>
      <c r="AI118" s="226">
        <v>3.5799683892518317</v>
      </c>
      <c r="AJ118" s="226">
        <v>1.410205348027489</v>
      </c>
      <c r="AK118" s="226">
        <v>2.0402026000907938</v>
      </c>
      <c r="AL118" s="226">
        <v>2.7880357451651321</v>
      </c>
      <c r="AM118" s="226">
        <v>4.1986175057833606</v>
      </c>
      <c r="AN118" s="226">
        <v>3.7932191311612371</v>
      </c>
      <c r="AO118" s="226">
        <v>3.4159022486498003</v>
      </c>
      <c r="AP118" s="226">
        <v>1.5139944599972495</v>
      </c>
      <c r="AQ118" s="226">
        <v>1.8947510382413526</v>
      </c>
      <c r="AR118" s="226">
        <v>1.1288408024641825</v>
      </c>
      <c r="AS118" s="226">
        <v>6.1011116665119687</v>
      </c>
      <c r="AT118" s="226">
        <v>-2.093602366829785</v>
      </c>
      <c r="AU118" s="226">
        <v>-2.0608251597953995</v>
      </c>
      <c r="AV118" s="226">
        <v>-0.63324632684091853</v>
      </c>
      <c r="AW118" s="226">
        <v>3.2723559609506765</v>
      </c>
      <c r="AX118" s="226">
        <v>2.5657536420045801</v>
      </c>
      <c r="AY118" s="226">
        <v>3.9478730617341569</v>
      </c>
      <c r="AZ118" s="226">
        <v>4.2666545972260224</v>
      </c>
      <c r="BA118" s="226">
        <v>1.2446432448868165</v>
      </c>
      <c r="BB118" s="226">
        <v>-1.1231703389214118</v>
      </c>
      <c r="BC118" s="226">
        <v>3.6069871065357688</v>
      </c>
      <c r="BD118" s="226">
        <v>3.1383793930742883</v>
      </c>
      <c r="BE118" s="226">
        <v>0.50901769523679263</v>
      </c>
      <c r="BF118" s="226">
        <v>2.4466709912773723</v>
      </c>
      <c r="BG118" s="226">
        <v>1.2016721119895095</v>
      </c>
      <c r="BH118" s="226">
        <v>0.49684714158615861</v>
      </c>
      <c r="BI118" s="226">
        <v>2.0080883827582596</v>
      </c>
    </row>
    <row r="119" spans="1:61" ht="15">
      <c r="A119" s="226" t="s">
        <v>294</v>
      </c>
      <c r="B119" s="226" t="s">
        <v>295</v>
      </c>
      <c r="C119" s="226" t="s">
        <v>758</v>
      </c>
      <c r="D119" s="226" t="s">
        <v>759</v>
      </c>
      <c r="E119" s="226"/>
      <c r="F119" s="226">
        <v>7.4864188391401427</v>
      </c>
      <c r="G119" s="226">
        <v>5.4874777698391171</v>
      </c>
      <c r="H119" s="226">
        <v>4.8420524892754742</v>
      </c>
      <c r="I119" s="226">
        <v>1.9555327096806536</v>
      </c>
      <c r="J119" s="226">
        <v>2.4020461468499121</v>
      </c>
      <c r="K119" s="226">
        <v>5.164163280745143</v>
      </c>
      <c r="L119" s="226">
        <v>6.4056776037814558</v>
      </c>
      <c r="M119" s="226">
        <v>5.8735945959479778</v>
      </c>
      <c r="N119" s="226">
        <v>5.4991795055660617</v>
      </c>
      <c r="O119" s="226">
        <v>4.7134242072169883</v>
      </c>
      <c r="P119" s="226">
        <v>1.3442804500541001</v>
      </c>
      <c r="Q119" s="226">
        <v>3.1034897029914816</v>
      </c>
      <c r="R119" s="226">
        <v>6.4018059435274353</v>
      </c>
      <c r="S119" s="226">
        <v>4.8120138485346189</v>
      </c>
      <c r="T119" s="226">
        <v>-2.6731839313217591</v>
      </c>
      <c r="U119" s="226">
        <v>6.5923197554899104</v>
      </c>
      <c r="V119" s="226">
        <v>2.1258274597250306</v>
      </c>
      <c r="W119" s="226">
        <v>2.8729363881407437</v>
      </c>
      <c r="X119" s="226">
        <v>5.6532240149889503</v>
      </c>
      <c r="Y119" s="226">
        <v>3.2171701117439682</v>
      </c>
      <c r="Z119" s="226">
        <v>0.72323241529474558</v>
      </c>
      <c r="AA119" s="226">
        <v>0.33922496320026596</v>
      </c>
      <c r="AB119" s="226">
        <v>1.1324911594419831</v>
      </c>
      <c r="AC119" s="226">
        <v>3.2027830431121913</v>
      </c>
      <c r="AD119" s="226">
        <v>2.768381433594854</v>
      </c>
      <c r="AE119" s="226">
        <v>2.8543669072124374</v>
      </c>
      <c r="AF119" s="226">
        <v>3.181430295190296</v>
      </c>
      <c r="AG119" s="226">
        <v>4.1440420856405638</v>
      </c>
      <c r="AH119" s="226">
        <v>3.3108619878064331</v>
      </c>
      <c r="AI119" s="226">
        <v>1.9004397931400518</v>
      </c>
      <c r="AJ119" s="226">
        <v>1.4681756016926357</v>
      </c>
      <c r="AK119" s="226">
        <v>0.76580761678586384</v>
      </c>
      <c r="AL119" s="226">
        <v>-0.91340171641671475</v>
      </c>
      <c r="AM119" s="226">
        <v>2.1302154836969436</v>
      </c>
      <c r="AN119" s="226">
        <v>2.885202333296462</v>
      </c>
      <c r="AO119" s="226">
        <v>1.2579045029957427</v>
      </c>
      <c r="AP119" s="226">
        <v>1.7815015766422988</v>
      </c>
      <c r="AQ119" s="226">
        <v>1.5868383679661378</v>
      </c>
      <c r="AR119" s="226">
        <v>1.542769107181968</v>
      </c>
      <c r="AS119" s="226">
        <v>3.6631341831943018</v>
      </c>
      <c r="AT119" s="226">
        <v>1.7150390245858489</v>
      </c>
      <c r="AU119" s="226">
        <v>9.9370851638397539E-2</v>
      </c>
      <c r="AV119" s="226">
        <v>-0.29286809921715928</v>
      </c>
      <c r="AW119" s="226">
        <v>0.92663807957930544</v>
      </c>
      <c r="AX119" s="226">
        <v>0.45482596813096166</v>
      </c>
      <c r="AY119" s="226">
        <v>1.7004572304058172</v>
      </c>
      <c r="AZ119" s="226">
        <v>0.96278714659503351</v>
      </c>
      <c r="BA119" s="226">
        <v>-1.7037494337179453</v>
      </c>
      <c r="BB119" s="226">
        <v>-5.9117109008602284</v>
      </c>
      <c r="BC119" s="226">
        <v>1.3742250063837957</v>
      </c>
      <c r="BD119" s="226">
        <v>0.40380335034899417</v>
      </c>
      <c r="BE119" s="226">
        <v>-3.0806092426211507</v>
      </c>
      <c r="BF119" s="226">
        <v>-2.8607970152054776</v>
      </c>
      <c r="BG119" s="226">
        <v>-0.80067450466711421</v>
      </c>
      <c r="BH119" s="226">
        <v>0.88042176933473115</v>
      </c>
      <c r="BI119" s="226">
        <v>1.0962841308507478</v>
      </c>
    </row>
    <row r="120" spans="1:61" ht="15">
      <c r="A120" s="226" t="s">
        <v>296</v>
      </c>
      <c r="B120" s="226" t="s">
        <v>297</v>
      </c>
      <c r="C120" s="226" t="s">
        <v>758</v>
      </c>
      <c r="D120" s="226" t="s">
        <v>759</v>
      </c>
      <c r="E120" s="226"/>
      <c r="F120" s="226"/>
      <c r="G120" s="226"/>
      <c r="H120" s="226"/>
      <c r="I120" s="226"/>
      <c r="J120" s="226"/>
      <c r="K120" s="226"/>
      <c r="L120" s="226">
        <v>0.52125384581212586</v>
      </c>
      <c r="M120" s="226">
        <v>4.4368928526304927</v>
      </c>
      <c r="N120" s="226">
        <v>4.2171242256174253</v>
      </c>
      <c r="O120" s="226">
        <v>10.51273686706125</v>
      </c>
      <c r="P120" s="226">
        <v>0.91717939765010215</v>
      </c>
      <c r="Q120" s="226">
        <v>16.129277337692784</v>
      </c>
      <c r="R120" s="226">
        <v>-7.0171945817024977</v>
      </c>
      <c r="S120" s="226">
        <v>-5.731177856889488</v>
      </c>
      <c r="T120" s="226">
        <v>-1.717175864745613</v>
      </c>
      <c r="U120" s="226">
        <v>-7.9359094472783624</v>
      </c>
      <c r="V120" s="226">
        <v>-3.7891561534976148</v>
      </c>
      <c r="W120" s="226">
        <v>-1.2463173353181674</v>
      </c>
      <c r="X120" s="226">
        <v>-2.3138340970130855</v>
      </c>
      <c r="Y120" s="226">
        <v>-7.0373155815974258</v>
      </c>
      <c r="Z120" s="226">
        <v>1.026329738794999</v>
      </c>
      <c r="AA120" s="226">
        <v>0.34576965250327873</v>
      </c>
      <c r="AB120" s="226">
        <v>0.19066762574648521</v>
      </c>
      <c r="AC120" s="226">
        <v>-3.0467911151754663</v>
      </c>
      <c r="AD120" s="226">
        <v>-4.1758487332845959</v>
      </c>
      <c r="AE120" s="226">
        <v>0.88685037550652623</v>
      </c>
      <c r="AF120" s="226">
        <v>7.0544227901815759</v>
      </c>
      <c r="AG120" s="226">
        <v>3.3550696689105308</v>
      </c>
      <c r="AH120" s="226">
        <v>6.5418519776718966</v>
      </c>
      <c r="AI120" s="226">
        <v>3.4903744784441812</v>
      </c>
      <c r="AJ120" s="226">
        <v>4.0039307750053865</v>
      </c>
      <c r="AK120" s="226">
        <v>1.0592512183892779</v>
      </c>
      <c r="AL120" s="226">
        <v>8.3874629513553742</v>
      </c>
      <c r="AM120" s="226">
        <v>0.40439149417068165</v>
      </c>
      <c r="AN120" s="226">
        <v>1.3661238071166082</v>
      </c>
      <c r="AO120" s="226">
        <v>-1.0709967246771583</v>
      </c>
      <c r="AP120" s="226">
        <v>-2.0895290677549951</v>
      </c>
      <c r="AQ120" s="226">
        <v>-3.2523525567093117</v>
      </c>
      <c r="AR120" s="226">
        <v>0.14587407436359001</v>
      </c>
      <c r="AS120" s="226">
        <v>4.4067051178458883E-2</v>
      </c>
      <c r="AT120" s="226">
        <v>0.58221461960357601</v>
      </c>
      <c r="AU120" s="226">
        <v>1.2996995033400367</v>
      </c>
      <c r="AV120" s="226">
        <v>3.0141301142063526</v>
      </c>
      <c r="AW120" s="226">
        <v>0.71974327478010025</v>
      </c>
      <c r="AX120" s="226">
        <v>0.30946318568882702</v>
      </c>
      <c r="AY120" s="226">
        <v>2.3173567130828872</v>
      </c>
      <c r="AZ120" s="226">
        <v>0.87689482754917947</v>
      </c>
      <c r="BA120" s="226">
        <v>-1.3337298251741458</v>
      </c>
      <c r="BB120" s="226">
        <v>-4.8090989586609112</v>
      </c>
      <c r="BC120" s="226">
        <v>-1.928138113425419</v>
      </c>
      <c r="BD120" s="226">
        <v>1.2874358695167416</v>
      </c>
      <c r="BE120" s="226">
        <v>-1.0241897969504521</v>
      </c>
      <c r="BF120" s="226">
        <v>0.12249671433951903</v>
      </c>
      <c r="BG120" s="226">
        <v>0.33294769549026171</v>
      </c>
      <c r="BH120" s="226">
        <v>0.65021222309678706</v>
      </c>
      <c r="BI120" s="226">
        <v>1.0435854510841409</v>
      </c>
    </row>
    <row r="121" spans="1:61" ht="15">
      <c r="A121" s="226" t="s">
        <v>298</v>
      </c>
      <c r="B121" s="226" t="s">
        <v>299</v>
      </c>
      <c r="C121" s="226" t="s">
        <v>758</v>
      </c>
      <c r="D121" s="226" t="s">
        <v>759</v>
      </c>
      <c r="E121" s="226"/>
      <c r="F121" s="226"/>
      <c r="G121" s="226"/>
      <c r="H121" s="226"/>
      <c r="I121" s="226"/>
      <c r="J121" s="226"/>
      <c r="K121" s="226"/>
      <c r="L121" s="226"/>
      <c r="M121" s="226"/>
      <c r="N121" s="226"/>
      <c r="O121" s="226"/>
      <c r="P121" s="226"/>
      <c r="Q121" s="226"/>
      <c r="R121" s="226"/>
      <c r="S121" s="226"/>
      <c r="T121" s="226"/>
      <c r="U121" s="226">
        <v>20.958541432396132</v>
      </c>
      <c r="V121" s="226">
        <v>3.7658211790902101</v>
      </c>
      <c r="W121" s="226">
        <v>17.838541040837512</v>
      </c>
      <c r="X121" s="226">
        <v>6.0328829950849467</v>
      </c>
      <c r="Y121" s="226">
        <v>15.264247562816195</v>
      </c>
      <c r="Z121" s="226">
        <v>1.0159818204430877</v>
      </c>
      <c r="AA121" s="226">
        <v>3.251713986075444</v>
      </c>
      <c r="AB121" s="226">
        <v>-2.1294895030502659</v>
      </c>
      <c r="AC121" s="226">
        <v>4.2269961751017604</v>
      </c>
      <c r="AD121" s="226">
        <v>-0.67177660758422064</v>
      </c>
      <c r="AE121" s="226">
        <v>2.9161479921931459</v>
      </c>
      <c r="AF121" s="226">
        <v>-0.94061208877648994</v>
      </c>
      <c r="AG121" s="226">
        <v>-5.6165318421944903</v>
      </c>
      <c r="AH121" s="226">
        <v>-17.081008513523571</v>
      </c>
      <c r="AI121" s="226">
        <v>-3.7212945297256255</v>
      </c>
      <c r="AJ121" s="226">
        <v>-3.4078048799641323</v>
      </c>
      <c r="AK121" s="226">
        <v>12.242511512765873</v>
      </c>
      <c r="AL121" s="226">
        <v>-0.89437262961348551</v>
      </c>
      <c r="AM121" s="226">
        <v>5.4173985356271714E-2</v>
      </c>
      <c r="AN121" s="226">
        <v>2.0774042503470156</v>
      </c>
      <c r="AO121" s="226">
        <v>-1.0180832235489419</v>
      </c>
      <c r="AP121" s="226">
        <v>0.83022259813918708</v>
      </c>
      <c r="AQ121" s="226">
        <v>0.99494661494657066</v>
      </c>
      <c r="AR121" s="226">
        <v>1.6157633872109614</v>
      </c>
      <c r="AS121" s="226">
        <v>2.4428903512883977</v>
      </c>
      <c r="AT121" s="226">
        <v>3.4372383079864619</v>
      </c>
      <c r="AU121" s="226">
        <v>3.9037433847374672</v>
      </c>
      <c r="AV121" s="226">
        <v>2.0517634308096859</v>
      </c>
      <c r="AW121" s="226">
        <v>5.8446599728069231</v>
      </c>
      <c r="AX121" s="226">
        <v>4.7679482810890619</v>
      </c>
      <c r="AY121" s="226">
        <v>4.0837790999770789</v>
      </c>
      <c r="AZ121" s="226">
        <v>3.6525134531074883</v>
      </c>
      <c r="BA121" s="226">
        <v>2.3311251231345551</v>
      </c>
      <c r="BB121" s="226">
        <v>0.35370109251751103</v>
      </c>
      <c r="BC121" s="226">
        <v>-2.8348674767394328</v>
      </c>
      <c r="BD121" s="226">
        <v>-2.7292005952092495</v>
      </c>
      <c r="BE121" s="226">
        <v>-2.7133308570548991</v>
      </c>
      <c r="BF121" s="226">
        <v>-2.3149117171979583</v>
      </c>
      <c r="BG121" s="226">
        <v>-1.5362545809224599</v>
      </c>
      <c r="BH121" s="226">
        <v>-1.5209039223171885</v>
      </c>
      <c r="BI121" s="226">
        <v>-1.1951275735118827</v>
      </c>
    </row>
    <row r="122" spans="1:61" ht="15">
      <c r="A122" s="226" t="s">
        <v>300</v>
      </c>
      <c r="B122" s="226" t="s">
        <v>301</v>
      </c>
      <c r="C122" s="226" t="s">
        <v>758</v>
      </c>
      <c r="D122" s="226" t="s">
        <v>759</v>
      </c>
      <c r="E122" s="226"/>
      <c r="F122" s="226">
        <v>9.1611936282179727</v>
      </c>
      <c r="G122" s="226">
        <v>7.8986624835068113</v>
      </c>
      <c r="H122" s="226">
        <v>7.3755949348004606</v>
      </c>
      <c r="I122" s="226">
        <v>10.519140861423566</v>
      </c>
      <c r="J122" s="226">
        <v>4.6885586236501808</v>
      </c>
      <c r="K122" s="226">
        <v>9.6329580384280717</v>
      </c>
      <c r="L122" s="226">
        <v>10.051000075265691</v>
      </c>
      <c r="M122" s="226">
        <v>12.507165011552928</v>
      </c>
      <c r="N122" s="226">
        <v>10.176486813570421</v>
      </c>
      <c r="O122" s="226">
        <v>-2.1326028804891592</v>
      </c>
      <c r="P122" s="226">
        <v>3.3597578421855587</v>
      </c>
      <c r="Q122" s="226">
        <v>6.9054997223351222</v>
      </c>
      <c r="R122" s="226">
        <v>7.1419824950264399</v>
      </c>
      <c r="S122" s="226">
        <v>-3.0929240147870729</v>
      </c>
      <c r="T122" s="226">
        <v>1.4541199400041904</v>
      </c>
      <c r="U122" s="226">
        <v>3.208801191322209</v>
      </c>
      <c r="V122" s="226">
        <v>3.3891852575881529</v>
      </c>
      <c r="W122" s="226">
        <v>4.3236529386843472</v>
      </c>
      <c r="X122" s="226">
        <v>4.5991666390299457</v>
      </c>
      <c r="Y122" s="226">
        <v>2.0146451784013522</v>
      </c>
      <c r="Z122" s="226">
        <v>3.410004342399148</v>
      </c>
      <c r="AA122" s="226">
        <v>2.6775338995513636</v>
      </c>
      <c r="AB122" s="226">
        <v>2.3607556627611217</v>
      </c>
      <c r="AC122" s="226">
        <v>3.8032639498861016</v>
      </c>
      <c r="AD122" s="226">
        <v>5.6852512303618141</v>
      </c>
      <c r="AE122" s="226">
        <v>2.2064319353311816</v>
      </c>
      <c r="AF122" s="226">
        <v>3.5966576474418162</v>
      </c>
      <c r="AG122" s="226">
        <v>6.6905383721438625</v>
      </c>
      <c r="AH122" s="226">
        <v>4.9396545599758497</v>
      </c>
      <c r="AI122" s="226">
        <v>5.2126196122734996</v>
      </c>
      <c r="AJ122" s="226">
        <v>3.0041646395581552</v>
      </c>
      <c r="AK122" s="226">
        <v>0.5690700169311782</v>
      </c>
      <c r="AL122" s="226">
        <v>-7.5874039638577528E-2</v>
      </c>
      <c r="AM122" s="226">
        <v>0.52053504824240804</v>
      </c>
      <c r="AN122" s="226">
        <v>2.3506527798183612</v>
      </c>
      <c r="AO122" s="226">
        <v>2.8392225695108522</v>
      </c>
      <c r="AP122" s="226">
        <v>0.83596216413741331</v>
      </c>
      <c r="AQ122" s="226">
        <v>-1.3970541409674126</v>
      </c>
      <c r="AR122" s="226">
        <v>-0.43393644069618631</v>
      </c>
      <c r="AS122" s="226">
        <v>2.6077611857133718</v>
      </c>
      <c r="AT122" s="226">
        <v>0.16460922502517406</v>
      </c>
      <c r="AU122" s="226">
        <v>-0.11443056538803376</v>
      </c>
      <c r="AV122" s="226">
        <v>1.3112231996079515</v>
      </c>
      <c r="AW122" s="226">
        <v>2.1703316943540045</v>
      </c>
      <c r="AX122" s="226">
        <v>1.6532049527639288</v>
      </c>
      <c r="AY122" s="226">
        <v>1.3557312695490822</v>
      </c>
      <c r="AZ122" s="226">
        <v>1.5375402262850741</v>
      </c>
      <c r="BA122" s="226">
        <v>-1.1413632817972967</v>
      </c>
      <c r="BB122" s="226">
        <v>-5.4053012219747245</v>
      </c>
      <c r="BC122" s="226">
        <v>4.1735772627083065</v>
      </c>
      <c r="BD122" s="226">
        <v>6.9722131085796946E-2</v>
      </c>
      <c r="BE122" s="226">
        <v>1.6572564519674415</v>
      </c>
      <c r="BF122" s="226">
        <v>2.147753804391229</v>
      </c>
      <c r="BG122" s="226">
        <v>0.46889278979513449</v>
      </c>
      <c r="BH122" s="226">
        <v>1.3269142807766912</v>
      </c>
      <c r="BI122" s="226">
        <v>1.1150233011857154</v>
      </c>
    </row>
    <row r="123" spans="1:61" ht="15">
      <c r="A123" s="226" t="s">
        <v>302</v>
      </c>
      <c r="B123" s="226" t="s">
        <v>303</v>
      </c>
      <c r="C123" s="226" t="s">
        <v>758</v>
      </c>
      <c r="D123" s="226" t="s">
        <v>759</v>
      </c>
      <c r="E123" s="226"/>
      <c r="F123" s="226"/>
      <c r="G123" s="226"/>
      <c r="H123" s="226"/>
      <c r="I123" s="226"/>
      <c r="J123" s="226"/>
      <c r="K123" s="226"/>
      <c r="L123" s="226"/>
      <c r="M123" s="226"/>
      <c r="N123" s="226"/>
      <c r="O123" s="226"/>
      <c r="P123" s="226"/>
      <c r="Q123" s="226"/>
      <c r="R123" s="226"/>
      <c r="S123" s="226"/>
      <c r="T123" s="226"/>
      <c r="U123" s="226"/>
      <c r="V123" s="226"/>
      <c r="W123" s="226"/>
      <c r="X123" s="226"/>
      <c r="Y123" s="226"/>
      <c r="Z123" s="226"/>
      <c r="AA123" s="226"/>
      <c r="AB123" s="226"/>
      <c r="AC123" s="226"/>
      <c r="AD123" s="226"/>
      <c r="AE123" s="226"/>
      <c r="AF123" s="226"/>
      <c r="AG123" s="226"/>
      <c r="AH123" s="226"/>
      <c r="AI123" s="226"/>
      <c r="AJ123" s="226">
        <v>-11.554542416806186</v>
      </c>
      <c r="AK123" s="226">
        <v>-5.234299697305417</v>
      </c>
      <c r="AL123" s="226">
        <v>-8.5957423403172868</v>
      </c>
      <c r="AM123" s="226">
        <v>-11.322710538748225</v>
      </c>
      <c r="AN123" s="226">
        <v>-6.5772503631610277</v>
      </c>
      <c r="AO123" s="226">
        <v>2.033716048702999</v>
      </c>
      <c r="AP123" s="226">
        <v>3.3195843034220331</v>
      </c>
      <c r="AQ123" s="226">
        <v>-0.19200305820865537</v>
      </c>
      <c r="AR123" s="226">
        <v>3.6829006599540861</v>
      </c>
      <c r="AS123" s="226">
        <v>10.130500110119002</v>
      </c>
      <c r="AT123" s="226">
        <v>13.693193145579158</v>
      </c>
      <c r="AU123" s="226">
        <v>9.7954702461053245</v>
      </c>
      <c r="AV123" s="226">
        <v>8.9329301502368423</v>
      </c>
      <c r="AW123" s="226">
        <v>8.8410048231261982</v>
      </c>
      <c r="AX123" s="226">
        <v>8.7292071922746146</v>
      </c>
      <c r="AY123" s="226">
        <v>9.5353350752452286</v>
      </c>
      <c r="AZ123" s="226">
        <v>7.6614361020522495</v>
      </c>
      <c r="BA123" s="226">
        <v>2.0490642850112124</v>
      </c>
      <c r="BB123" s="226">
        <v>-1.4330285518232273</v>
      </c>
      <c r="BC123" s="226">
        <v>5.7953158644746168</v>
      </c>
      <c r="BD123" s="226">
        <v>5.8754695650073074</v>
      </c>
      <c r="BE123" s="226">
        <v>3.3343912142840679</v>
      </c>
      <c r="BF123" s="226">
        <v>4.4826719850789942</v>
      </c>
      <c r="BG123" s="226">
        <v>2.6694810017441313</v>
      </c>
      <c r="BH123" s="226">
        <v>-0.27035437405808693</v>
      </c>
      <c r="BI123" s="226">
        <v>-0.43526774598690565</v>
      </c>
    </row>
    <row r="124" spans="1:61" ht="15">
      <c r="A124" s="226" t="s">
        <v>304</v>
      </c>
      <c r="B124" s="226" t="s">
        <v>305</v>
      </c>
      <c r="C124" s="226" t="s">
        <v>758</v>
      </c>
      <c r="D124" s="226" t="s">
        <v>759</v>
      </c>
      <c r="E124" s="226"/>
      <c r="F124" s="226">
        <v>-10.598285240226573</v>
      </c>
      <c r="G124" s="226">
        <v>6.0637636945603646</v>
      </c>
      <c r="H124" s="226">
        <v>5.366051578194984</v>
      </c>
      <c r="I124" s="226">
        <v>1.6360666025991151</v>
      </c>
      <c r="J124" s="226">
        <v>-1.2594415838752155</v>
      </c>
      <c r="K124" s="226">
        <v>11.016651593923271</v>
      </c>
      <c r="L124" s="226">
        <v>-1.8002069277571309E-2</v>
      </c>
      <c r="M124" s="226">
        <v>4.4070574979520103</v>
      </c>
      <c r="N124" s="226">
        <v>4.3286579487141523</v>
      </c>
      <c r="O124" s="226">
        <v>-7.9157287923134874</v>
      </c>
      <c r="P124" s="226">
        <v>17.929152092700051</v>
      </c>
      <c r="Q124" s="226">
        <v>12.957777305412606</v>
      </c>
      <c r="R124" s="226">
        <v>2.1215803100168529</v>
      </c>
      <c r="S124" s="226">
        <v>0.32061959535094786</v>
      </c>
      <c r="T124" s="226">
        <v>-2.7758515770561161</v>
      </c>
      <c r="U124" s="226">
        <v>-1.5687821893112641</v>
      </c>
      <c r="V124" s="226">
        <v>5.4488927345742297</v>
      </c>
      <c r="W124" s="226">
        <v>2.9806172174236423</v>
      </c>
      <c r="X124" s="226">
        <v>3.6311783252507013</v>
      </c>
      <c r="Y124" s="226">
        <v>1.6579084326328513</v>
      </c>
      <c r="Z124" s="226">
        <v>-0.11105094484041445</v>
      </c>
      <c r="AA124" s="226">
        <v>-2.2958200314780299</v>
      </c>
      <c r="AB124" s="226">
        <v>-2.4678012458121827</v>
      </c>
      <c r="AC124" s="226">
        <v>-1.9970330379166512</v>
      </c>
      <c r="AD124" s="226">
        <v>0.51366838405884607</v>
      </c>
      <c r="AE124" s="226">
        <v>3.3519264711969043</v>
      </c>
      <c r="AF124" s="226">
        <v>2.2217048943548008</v>
      </c>
      <c r="AG124" s="226">
        <v>2.5510257487639336</v>
      </c>
      <c r="AH124" s="226">
        <v>1.1676165490305692</v>
      </c>
      <c r="AI124" s="226">
        <v>0.76616927940875712</v>
      </c>
      <c r="AJ124" s="226">
        <v>-1.8217084979329456</v>
      </c>
      <c r="AK124" s="226">
        <v>-3.9163245722533873</v>
      </c>
      <c r="AL124" s="226">
        <v>-2.7257354025917806</v>
      </c>
      <c r="AM124" s="226">
        <v>-0.43814804997882106</v>
      </c>
      <c r="AN124" s="226">
        <v>1.3596415472741938</v>
      </c>
      <c r="AO124" s="226">
        <v>1.1821043057553879</v>
      </c>
      <c r="AP124" s="226">
        <v>-2.3233515992278058</v>
      </c>
      <c r="AQ124" s="226">
        <v>0.460074365383349</v>
      </c>
      <c r="AR124" s="226">
        <v>-0.4715113879422006</v>
      </c>
      <c r="AS124" s="226">
        <v>-2.1194486246062496</v>
      </c>
      <c r="AT124" s="226">
        <v>0.98324652944918967</v>
      </c>
      <c r="AU124" s="226">
        <v>-2.1550361338420174</v>
      </c>
      <c r="AV124" s="226">
        <v>0.16744291011328016</v>
      </c>
      <c r="AW124" s="226">
        <v>2.275305978725541</v>
      </c>
      <c r="AX124" s="226">
        <v>3.0470297300934561</v>
      </c>
      <c r="AY124" s="226">
        <v>3.5880913081782353</v>
      </c>
      <c r="AZ124" s="226">
        <v>3.9502190166426772</v>
      </c>
      <c r="BA124" s="226">
        <v>-2.4880700278217347</v>
      </c>
      <c r="BB124" s="226">
        <v>0.51153294792027282</v>
      </c>
      <c r="BC124" s="226">
        <v>5.4846070765766086</v>
      </c>
      <c r="BD124" s="226">
        <v>3.2727180657830672</v>
      </c>
      <c r="BE124" s="226">
        <v>1.7847186069396059</v>
      </c>
      <c r="BF124" s="226">
        <v>3.0921172295018948</v>
      </c>
      <c r="BG124" s="226">
        <v>2.6109283079268124</v>
      </c>
      <c r="BH124" s="226">
        <v>3.0009417928975353</v>
      </c>
      <c r="BI124" s="226">
        <v>3.1723751670595561</v>
      </c>
    </row>
    <row r="125" spans="1:61" ht="15">
      <c r="A125" s="226" t="s">
        <v>306</v>
      </c>
      <c r="B125" s="226" t="s">
        <v>307</v>
      </c>
      <c r="C125" s="226" t="s">
        <v>758</v>
      </c>
      <c r="D125" s="226" t="s">
        <v>759</v>
      </c>
      <c r="E125" s="226"/>
      <c r="F125" s="226"/>
      <c r="G125" s="226"/>
      <c r="H125" s="226"/>
      <c r="I125" s="226"/>
      <c r="J125" s="226"/>
      <c r="K125" s="226"/>
      <c r="L125" s="226"/>
      <c r="M125" s="226"/>
      <c r="N125" s="226"/>
      <c r="O125" s="226"/>
      <c r="P125" s="226"/>
      <c r="Q125" s="226"/>
      <c r="R125" s="226"/>
      <c r="S125" s="226"/>
      <c r="T125" s="226"/>
      <c r="U125" s="226"/>
      <c r="V125" s="226"/>
      <c r="W125" s="226"/>
      <c r="X125" s="226"/>
      <c r="Y125" s="226"/>
      <c r="Z125" s="226"/>
      <c r="AA125" s="226"/>
      <c r="AB125" s="226"/>
      <c r="AC125" s="226"/>
      <c r="AD125" s="226"/>
      <c r="AE125" s="226"/>
      <c r="AF125" s="226">
        <v>1.3534047667600078</v>
      </c>
      <c r="AG125" s="226">
        <v>11.21961989654227</v>
      </c>
      <c r="AH125" s="226">
        <v>0.66356015053112571</v>
      </c>
      <c r="AI125" s="226">
        <v>3.6880115927929467</v>
      </c>
      <c r="AJ125" s="226">
        <v>-9.3457298786554901</v>
      </c>
      <c r="AK125" s="226">
        <v>-14.876564831647244</v>
      </c>
      <c r="AL125" s="226">
        <v>-15.483657231094853</v>
      </c>
      <c r="AM125" s="226">
        <v>-20.056839434142319</v>
      </c>
      <c r="AN125" s="226">
        <v>-6.3632793032895165</v>
      </c>
      <c r="AO125" s="226">
        <v>5.5112273853159053</v>
      </c>
      <c r="AP125" s="226">
        <v>8.323687100160825</v>
      </c>
      <c r="AQ125" s="226">
        <v>0.56720229288728774</v>
      </c>
      <c r="AR125" s="226">
        <v>2.1267788795911002</v>
      </c>
      <c r="AS125" s="226">
        <v>4.1783586680839306</v>
      </c>
      <c r="AT125" s="226">
        <v>4.3269597149622001</v>
      </c>
      <c r="AU125" s="226">
        <v>-0.93089409094140763</v>
      </c>
      <c r="AV125" s="226">
        <v>5.9140045094160598</v>
      </c>
      <c r="AW125" s="226">
        <v>5.7395266359626618</v>
      </c>
      <c r="AX125" s="226">
        <v>-1.2951073193636375</v>
      </c>
      <c r="AY125" s="226">
        <v>2.0004263344190178</v>
      </c>
      <c r="AZ125" s="226">
        <v>7.512743595385146</v>
      </c>
      <c r="BA125" s="226">
        <v>7.3764403914109948</v>
      </c>
      <c r="BB125" s="226">
        <v>1.6516515192212182</v>
      </c>
      <c r="BC125" s="226">
        <v>-1.651753117750502</v>
      </c>
      <c r="BD125" s="226">
        <v>4.6747156957796818</v>
      </c>
      <c r="BE125" s="226">
        <v>-1.7381425761491869</v>
      </c>
      <c r="BF125" s="226">
        <v>8.7357891994506787</v>
      </c>
      <c r="BG125" s="226">
        <v>1.9579969740411798</v>
      </c>
      <c r="BH125" s="226">
        <v>1.7588645333242567</v>
      </c>
      <c r="BI125" s="226">
        <v>1.679183824950556</v>
      </c>
    </row>
    <row r="126" spans="1:61" ht="15">
      <c r="A126" s="226" t="s">
        <v>308</v>
      </c>
      <c r="B126" s="226" t="s">
        <v>309</v>
      </c>
      <c r="C126" s="226" t="s">
        <v>758</v>
      </c>
      <c r="D126" s="226" t="s">
        <v>759</v>
      </c>
      <c r="E126" s="226"/>
      <c r="F126" s="226"/>
      <c r="G126" s="226"/>
      <c r="H126" s="226"/>
      <c r="I126" s="226"/>
      <c r="J126" s="226"/>
      <c r="K126" s="226"/>
      <c r="L126" s="226"/>
      <c r="M126" s="226"/>
      <c r="N126" s="226"/>
      <c r="O126" s="226"/>
      <c r="P126" s="226"/>
      <c r="Q126" s="226"/>
      <c r="R126" s="226"/>
      <c r="S126" s="226"/>
      <c r="T126" s="226"/>
      <c r="U126" s="226"/>
      <c r="V126" s="226"/>
      <c r="W126" s="226"/>
      <c r="X126" s="226"/>
      <c r="Y126" s="226"/>
      <c r="Z126" s="226"/>
      <c r="AA126" s="226"/>
      <c r="AB126" s="226"/>
      <c r="AC126" s="226"/>
      <c r="AD126" s="226"/>
      <c r="AE126" s="226"/>
      <c r="AF126" s="226"/>
      <c r="AG126" s="226"/>
      <c r="AH126" s="226"/>
      <c r="AI126" s="226"/>
      <c r="AJ126" s="226"/>
      <c r="AK126" s="226"/>
      <c r="AL126" s="226"/>
      <c r="AM126" s="226">
        <v>5.4283881234991895</v>
      </c>
      <c r="AN126" s="226">
        <v>3.0640247013164412</v>
      </c>
      <c r="AO126" s="226">
        <v>2.2758242428079285</v>
      </c>
      <c r="AP126" s="226">
        <v>2.6687748555802102</v>
      </c>
      <c r="AQ126" s="226">
        <v>2.275920578898365</v>
      </c>
      <c r="AR126" s="226">
        <v>9.217428401827604</v>
      </c>
      <c r="AS126" s="226">
        <v>6.3623590750371051</v>
      </c>
      <c r="AT126" s="226">
        <v>5.9673721843479512</v>
      </c>
      <c r="AU126" s="226">
        <v>4.6197682234906381</v>
      </c>
      <c r="AV126" s="226">
        <v>6.6622079788945001</v>
      </c>
      <c r="AW126" s="226">
        <v>8.5646153055947991</v>
      </c>
      <c r="AX126" s="226">
        <v>11.485016740797164</v>
      </c>
      <c r="AY126" s="226">
        <v>9.0916728114657843</v>
      </c>
      <c r="AZ126" s="226">
        <v>8.5831286002963765</v>
      </c>
      <c r="BA126" s="226">
        <v>5.1249598127782008</v>
      </c>
      <c r="BB126" s="226">
        <v>-1.4028538169927174</v>
      </c>
      <c r="BC126" s="226">
        <v>4.3447443622015953</v>
      </c>
      <c r="BD126" s="226">
        <v>5.3819405566139835</v>
      </c>
      <c r="BE126" s="226">
        <v>5.577812185023447</v>
      </c>
      <c r="BF126" s="226">
        <v>5.6699880699301133</v>
      </c>
      <c r="BG126" s="226">
        <v>5.3319800303495981</v>
      </c>
      <c r="BH126" s="226">
        <v>5.3334228918541697</v>
      </c>
      <c r="BI126" s="226">
        <v>5.2230622361463475</v>
      </c>
    </row>
    <row r="127" spans="1:61" ht="15">
      <c r="A127" s="226" t="s">
        <v>310</v>
      </c>
      <c r="B127" s="226" t="s">
        <v>311</v>
      </c>
      <c r="C127" s="226" t="s">
        <v>758</v>
      </c>
      <c r="D127" s="226" t="s">
        <v>759</v>
      </c>
      <c r="E127" s="226"/>
      <c r="F127" s="226"/>
      <c r="G127" s="226"/>
      <c r="H127" s="226"/>
      <c r="I127" s="226"/>
      <c r="J127" s="226"/>
      <c r="K127" s="226"/>
      <c r="L127" s="226"/>
      <c r="M127" s="226"/>
      <c r="N127" s="226"/>
      <c r="O127" s="226"/>
      <c r="P127" s="226">
        <v>-3.8808401398036523</v>
      </c>
      <c r="Q127" s="226">
        <v>10.383950038655357</v>
      </c>
      <c r="R127" s="226">
        <v>19.150504723570336</v>
      </c>
      <c r="S127" s="226">
        <v>43.229290277098272</v>
      </c>
      <c r="T127" s="226">
        <v>3.8378356197798809</v>
      </c>
      <c r="U127" s="226">
        <v>-27.825296458218389</v>
      </c>
      <c r="V127" s="226">
        <v>-6.011286133996947</v>
      </c>
      <c r="W127" s="226">
        <v>-0.43363917966257759</v>
      </c>
      <c r="X127" s="226">
        <v>-12.860457680170811</v>
      </c>
      <c r="Y127" s="226">
        <v>-17.679795562273057</v>
      </c>
      <c r="Z127" s="226">
        <v>-4.5825417569566724</v>
      </c>
      <c r="AA127" s="226">
        <v>5.4574164800691705</v>
      </c>
      <c r="AB127" s="226">
        <v>-2.1618961274446349</v>
      </c>
      <c r="AC127" s="226">
        <v>3.1733835633687306</v>
      </c>
      <c r="AD127" s="226">
        <v>-8.723449261392787</v>
      </c>
      <c r="AE127" s="226">
        <v>-3.1196776660202374</v>
      </c>
      <c r="AF127" s="226">
        <v>-11.52051956805083</v>
      </c>
      <c r="AG127" s="226">
        <v>6.271865965663423</v>
      </c>
      <c r="AH127" s="226">
        <v>-5.7643548528640736</v>
      </c>
      <c r="AI127" s="226">
        <v>-2.9942190701036822</v>
      </c>
      <c r="AJ127" s="226">
        <v>-1.7476255088195387</v>
      </c>
      <c r="AK127" s="226">
        <v>-0.5650854925568467</v>
      </c>
      <c r="AL127" s="226">
        <v>-0.39598354786605228</v>
      </c>
      <c r="AM127" s="226">
        <v>0.46106089655802407</v>
      </c>
      <c r="AN127" s="226">
        <v>-1.362408336549592</v>
      </c>
      <c r="AO127" s="226">
        <v>0.17800401373597197</v>
      </c>
      <c r="AP127" s="226">
        <v>4.753649938476201E-2</v>
      </c>
      <c r="AQ127" s="226">
        <v>4.7724919841995757</v>
      </c>
      <c r="AR127" s="226">
        <v>-3.2189274939317158</v>
      </c>
      <c r="AS127" s="226">
        <v>4.4373326540767266</v>
      </c>
      <c r="AT127" s="226">
        <v>-3.1368826502857701</v>
      </c>
      <c r="AU127" s="226">
        <v>2.0228750024991626</v>
      </c>
      <c r="AV127" s="226">
        <v>0.2254166451623405</v>
      </c>
      <c r="AW127" s="226">
        <v>-3.4187667085076043</v>
      </c>
      <c r="AX127" s="226">
        <v>2.9247834359446898</v>
      </c>
      <c r="AY127" s="226">
        <v>-3.6013779748548131</v>
      </c>
      <c r="AZ127" s="226">
        <v>2.5715917023688917E-2</v>
      </c>
      <c r="BA127" s="226">
        <v>-3.970220746689975</v>
      </c>
      <c r="BB127" s="226">
        <v>-1.8324856628840962</v>
      </c>
      <c r="BC127" s="226">
        <v>-3.6051617188759906</v>
      </c>
      <c r="BD127" s="226">
        <v>-1.4471333693052486</v>
      </c>
      <c r="BE127" s="226">
        <v>3.2569596429123209</v>
      </c>
      <c r="BF127" s="226">
        <v>3.9089150783135267</v>
      </c>
      <c r="BG127" s="226">
        <v>0.62582084994819809</v>
      </c>
      <c r="BH127" s="226">
        <v>1.7025360744974449</v>
      </c>
      <c r="BI127" s="226">
        <v>1.2834439100743964</v>
      </c>
    </row>
    <row r="128" spans="1:61" ht="15">
      <c r="A128" s="226" t="s">
        <v>312</v>
      </c>
      <c r="B128" s="226" t="s">
        <v>313</v>
      </c>
      <c r="C128" s="226" t="s">
        <v>758</v>
      </c>
      <c r="D128" s="226" t="s">
        <v>759</v>
      </c>
      <c r="E128" s="226"/>
      <c r="F128" s="226"/>
      <c r="G128" s="226"/>
      <c r="H128" s="226"/>
      <c r="I128" s="226"/>
      <c r="J128" s="226"/>
      <c r="K128" s="226"/>
      <c r="L128" s="226"/>
      <c r="M128" s="226"/>
      <c r="N128" s="226"/>
      <c r="O128" s="226"/>
      <c r="P128" s="226"/>
      <c r="Q128" s="226"/>
      <c r="R128" s="226"/>
      <c r="S128" s="226"/>
      <c r="T128" s="226"/>
      <c r="U128" s="226"/>
      <c r="V128" s="226"/>
      <c r="W128" s="226">
        <v>4.9511736297928053</v>
      </c>
      <c r="X128" s="226">
        <v>8.0826925077121672</v>
      </c>
      <c r="Y128" s="226">
        <v>8.8990029540975399</v>
      </c>
      <c r="Z128" s="226">
        <v>1.6773830430908845</v>
      </c>
      <c r="AA128" s="226">
        <v>0.97709914594841507</v>
      </c>
      <c r="AB128" s="226">
        <v>1.7694597496441702</v>
      </c>
      <c r="AC128" s="226">
        <v>9.2591077440345089</v>
      </c>
      <c r="AD128" s="226">
        <v>9.340640583898562</v>
      </c>
      <c r="AE128" s="226">
        <v>11.421642258620651</v>
      </c>
      <c r="AF128" s="226">
        <v>7.2392289074184788</v>
      </c>
      <c r="AG128" s="226">
        <v>10.32006901657634</v>
      </c>
      <c r="AH128" s="226">
        <v>6.150192713914592</v>
      </c>
      <c r="AI128" s="226">
        <v>4.9370556729547985</v>
      </c>
      <c r="AJ128" s="226">
        <v>-2.5754302109802296</v>
      </c>
      <c r="AK128" s="226">
        <v>3.3999169036317483</v>
      </c>
      <c r="AL128" s="226">
        <v>5.765168184522679</v>
      </c>
      <c r="AM128" s="226">
        <v>4.0033570794189188</v>
      </c>
      <c r="AN128" s="226">
        <v>4.4756326772254766</v>
      </c>
      <c r="AO128" s="226">
        <v>4.7094569409751301</v>
      </c>
      <c r="AP128" s="226">
        <v>5.7431617299003221</v>
      </c>
      <c r="AQ128" s="226">
        <v>-1.7230190366098839</v>
      </c>
      <c r="AR128" s="226">
        <v>2.2190824031998346</v>
      </c>
      <c r="AS128" s="226">
        <v>9.3525439219872055</v>
      </c>
      <c r="AT128" s="226">
        <v>4.0511720929613944</v>
      </c>
      <c r="AU128" s="226">
        <v>1.1503624995332444</v>
      </c>
      <c r="AV128" s="226">
        <v>-4.9701214662740369</v>
      </c>
      <c r="AW128" s="226">
        <v>2.1704249355648813</v>
      </c>
      <c r="AX128" s="226">
        <v>7.3393795728046598</v>
      </c>
      <c r="AY128" s="226">
        <v>0.57274053062911889</v>
      </c>
      <c r="AZ128" s="226">
        <v>-1.3255024252526226</v>
      </c>
      <c r="BA128" s="226">
        <v>5.1325283174912215</v>
      </c>
      <c r="BB128" s="226">
        <v>-4.0758702205038304</v>
      </c>
      <c r="BC128" s="226">
        <v>-3.3112617216388287</v>
      </c>
      <c r="BD128" s="226">
        <v>1.2941333150587582</v>
      </c>
      <c r="BE128" s="226">
        <v>-1.70622777117498</v>
      </c>
      <c r="BF128" s="226">
        <v>5.0651784005364675</v>
      </c>
      <c r="BG128" s="226">
        <v>4.8391252912714577</v>
      </c>
      <c r="BH128" s="226">
        <v>2.7135850242611355</v>
      </c>
      <c r="BI128" s="226">
        <v>2.5623542687823146</v>
      </c>
    </row>
    <row r="129" spans="1:61" ht="15">
      <c r="A129" s="226" t="s">
        <v>314</v>
      </c>
      <c r="B129" s="226" t="s">
        <v>315</v>
      </c>
      <c r="C129" s="226" t="s">
        <v>758</v>
      </c>
      <c r="D129" s="226" t="s">
        <v>759</v>
      </c>
      <c r="E129" s="226"/>
      <c r="F129" s="226">
        <v>3.7575313910129751</v>
      </c>
      <c r="G129" s="226">
        <v>0.91187956992679631</v>
      </c>
      <c r="H129" s="226">
        <v>6.1915806275236775</v>
      </c>
      <c r="I129" s="226">
        <v>6.6336640971804002</v>
      </c>
      <c r="J129" s="226">
        <v>4.4932699226703647</v>
      </c>
      <c r="K129" s="226">
        <v>9.2029339990875627</v>
      </c>
      <c r="L129" s="226">
        <v>6.5985155824986634</v>
      </c>
      <c r="M129" s="226">
        <v>10.59249152776988</v>
      </c>
      <c r="N129" s="226">
        <v>11.977790070322627</v>
      </c>
      <c r="O129" s="226">
        <v>7.6209196495848062</v>
      </c>
      <c r="P129" s="226">
        <v>8.2985954315594626</v>
      </c>
      <c r="Q129" s="226">
        <v>5.1593058565635204</v>
      </c>
      <c r="R129" s="226">
        <v>12.814914189696765</v>
      </c>
      <c r="S129" s="226">
        <v>7.6020942922766324</v>
      </c>
      <c r="T129" s="226">
        <v>6.0644201069546995</v>
      </c>
      <c r="U129" s="226">
        <v>11.323549156544274</v>
      </c>
      <c r="V129" s="226">
        <v>10.54078275402199</v>
      </c>
      <c r="W129" s="226">
        <v>9.1043275914885129</v>
      </c>
      <c r="X129" s="226">
        <v>6.9903514093879977</v>
      </c>
      <c r="Y129" s="226">
        <v>-3.221349795006617</v>
      </c>
      <c r="Z129" s="226">
        <v>5.5212537858417789</v>
      </c>
      <c r="AA129" s="226">
        <v>6.6046824824999675</v>
      </c>
      <c r="AB129" s="226">
        <v>11.584872937038753</v>
      </c>
      <c r="AC129" s="226">
        <v>9.0884000115463834</v>
      </c>
      <c r="AD129" s="226">
        <v>6.6939854169755648</v>
      </c>
      <c r="AE129" s="226">
        <v>10.123198362606331</v>
      </c>
      <c r="AF129" s="226">
        <v>11.364753300001411</v>
      </c>
      <c r="AG129" s="226">
        <v>10.814306973933753</v>
      </c>
      <c r="AH129" s="226">
        <v>5.9763045281018776</v>
      </c>
      <c r="AI129" s="226">
        <v>8.7347568108845621</v>
      </c>
      <c r="AJ129" s="226">
        <v>9.2670711812805422</v>
      </c>
      <c r="AK129" s="226">
        <v>5.0778837709908515</v>
      </c>
      <c r="AL129" s="226">
        <v>5.7668658893577316</v>
      </c>
      <c r="AM129" s="226">
        <v>8.1128652723755152</v>
      </c>
      <c r="AN129" s="226">
        <v>8.4736319041235788</v>
      </c>
      <c r="AO129" s="226">
        <v>6.5742389279618578</v>
      </c>
      <c r="AP129" s="226">
        <v>4.9335808895438049</v>
      </c>
      <c r="AQ129" s="226">
        <v>-6.1511324777149383</v>
      </c>
      <c r="AR129" s="226">
        <v>10.52025099709644</v>
      </c>
      <c r="AS129" s="226">
        <v>8.0174182248424586</v>
      </c>
      <c r="AT129" s="226">
        <v>3.7264135849816711</v>
      </c>
      <c r="AU129" s="226">
        <v>6.8133109017539937</v>
      </c>
      <c r="AV129" s="226">
        <v>2.4010732525346725</v>
      </c>
      <c r="AW129" s="226">
        <v>4.4849121944015025</v>
      </c>
      <c r="AX129" s="226">
        <v>3.7035948665509011</v>
      </c>
      <c r="AY129" s="226">
        <v>4.6252167479726296</v>
      </c>
      <c r="AZ129" s="226">
        <v>4.9319031951810643</v>
      </c>
      <c r="BA129" s="226">
        <v>2.05138060949443</v>
      </c>
      <c r="BB129" s="226">
        <v>0.19051726421676562</v>
      </c>
      <c r="BC129" s="226">
        <v>5.9675194289751374</v>
      </c>
      <c r="BD129" s="226">
        <v>2.8874632629986507</v>
      </c>
      <c r="BE129" s="226">
        <v>1.7560438155168328</v>
      </c>
      <c r="BF129" s="226">
        <v>2.4288667609348522</v>
      </c>
      <c r="BG129" s="226">
        <v>2.6943431215774325</v>
      </c>
      <c r="BH129" s="226">
        <v>2.2496615218213094</v>
      </c>
      <c r="BI129" s="226">
        <v>2.3646879098939024</v>
      </c>
    </row>
    <row r="130" spans="1:61" ht="15">
      <c r="A130" s="226" t="s">
        <v>316</v>
      </c>
      <c r="B130" s="226" t="s">
        <v>317</v>
      </c>
      <c r="C130" s="226" t="s">
        <v>758</v>
      </c>
      <c r="D130" s="226" t="s">
        <v>759</v>
      </c>
      <c r="E130" s="226"/>
      <c r="F130" s="226"/>
      <c r="G130" s="226"/>
      <c r="H130" s="226"/>
      <c r="I130" s="226"/>
      <c r="J130" s="226"/>
      <c r="K130" s="226">
        <v>1.3372872396727189</v>
      </c>
      <c r="L130" s="226">
        <v>-7.1944876068035057</v>
      </c>
      <c r="M130" s="226">
        <v>-0.27110788555066279</v>
      </c>
      <c r="N130" s="226">
        <v>-5.6233943521264251</v>
      </c>
      <c r="O130" s="226">
        <v>-4.5058238711449121</v>
      </c>
      <c r="P130" s="226">
        <v>0.36354707078980653</v>
      </c>
      <c r="Q130" s="226">
        <v>-2.1299579344929924</v>
      </c>
      <c r="R130" s="226">
        <v>-10.459744351602083</v>
      </c>
      <c r="S130" s="226">
        <v>-14.831814494373418</v>
      </c>
      <c r="T130" s="226">
        <v>-13.395278962493151</v>
      </c>
      <c r="U130" s="226">
        <v>2.6607221632425393</v>
      </c>
      <c r="V130" s="226">
        <v>-5.9592006724797102</v>
      </c>
      <c r="W130" s="226">
        <v>1.1878404621006098</v>
      </c>
      <c r="X130" s="226">
        <v>7.5963081246410979</v>
      </c>
      <c r="Y130" s="226">
        <v>-24.817241813171151</v>
      </c>
      <c r="Z130" s="226">
        <v>-22.995364495570954</v>
      </c>
      <c r="AA130" s="226">
        <v>-16.27887990948534</v>
      </c>
      <c r="AB130" s="226">
        <v>5.5716165373411712</v>
      </c>
      <c r="AC130" s="226">
        <v>0.46072619008543825</v>
      </c>
      <c r="AD130" s="226">
        <v>-8.8362416892255595</v>
      </c>
      <c r="AE130" s="226">
        <v>2.8232533852571322</v>
      </c>
      <c r="AF130" s="226">
        <v>2.2030400648950632</v>
      </c>
      <c r="AG130" s="226">
        <v>-14.288247134876499</v>
      </c>
      <c r="AH130" s="226">
        <v>22.410163115632869</v>
      </c>
      <c r="AI130" s="226"/>
      <c r="AJ130" s="226"/>
      <c r="AK130" s="226"/>
      <c r="AL130" s="226"/>
      <c r="AM130" s="226"/>
      <c r="AN130" s="226"/>
      <c r="AO130" s="226">
        <v>-0.69511786637383466</v>
      </c>
      <c r="AP130" s="226">
        <v>-2.5194082612003825</v>
      </c>
      <c r="AQ130" s="226">
        <v>-3.1705917181837577</v>
      </c>
      <c r="AR130" s="226">
        <v>-7.8467220292044857</v>
      </c>
      <c r="AS130" s="226">
        <v>-8.7721076426319655E-2</v>
      </c>
      <c r="AT130" s="226">
        <v>-2.0699956354622344</v>
      </c>
      <c r="AU130" s="226">
        <v>1.3435118406651725</v>
      </c>
      <c r="AV130" s="226">
        <v>15.952423232676296</v>
      </c>
      <c r="AW130" s="226">
        <v>8.8147224067325283</v>
      </c>
      <c r="AX130" s="226">
        <v>6.7550425157569975</v>
      </c>
      <c r="AY130" s="226">
        <v>2.9686606849103327</v>
      </c>
      <c r="AZ130" s="226">
        <v>0.65052253977688679</v>
      </c>
      <c r="BA130" s="226">
        <v>-3.2744422473274426</v>
      </c>
      <c r="BB130" s="226">
        <v>-12.567895230128627</v>
      </c>
      <c r="BC130" s="226">
        <v>-8.2009081233514678</v>
      </c>
      <c r="BD130" s="226">
        <v>2.9990277604535294</v>
      </c>
      <c r="BE130" s="226">
        <v>0.2045739524078698</v>
      </c>
      <c r="BF130" s="226">
        <v>-4.5523962135539335</v>
      </c>
      <c r="BG130" s="226">
        <v>-4.3905172269364812</v>
      </c>
      <c r="BH130" s="226">
        <v>-2.1211012671455336</v>
      </c>
      <c r="BI130" s="226"/>
    </row>
    <row r="131" spans="1:61" ht="15">
      <c r="A131" s="226" t="s">
        <v>318</v>
      </c>
      <c r="B131" s="226" t="s">
        <v>319</v>
      </c>
      <c r="C131" s="226" t="s">
        <v>758</v>
      </c>
      <c r="D131" s="226" t="s">
        <v>759</v>
      </c>
      <c r="E131" s="226"/>
      <c r="F131" s="226">
        <v>3.687646483081835</v>
      </c>
      <c r="G131" s="226">
        <v>1.9644535137009171</v>
      </c>
      <c r="H131" s="226">
        <v>-0.53921892980353903</v>
      </c>
      <c r="I131" s="226">
        <v>4.7642661926078631</v>
      </c>
      <c r="J131" s="226">
        <v>2.4984826129565363</v>
      </c>
      <c r="K131" s="226">
        <v>0.98403900324809968</v>
      </c>
      <c r="L131" s="226">
        <v>1.7681563743635849</v>
      </c>
      <c r="M131" s="226">
        <v>5.3425244058060457</v>
      </c>
      <c r="N131" s="226">
        <v>3.6136193890440325</v>
      </c>
      <c r="O131" s="226">
        <v>4.1675183374294704</v>
      </c>
      <c r="P131" s="226">
        <v>4.0373749671621226</v>
      </c>
      <c r="Q131" s="226">
        <v>4.9246460937695957</v>
      </c>
      <c r="R131" s="226">
        <v>6.5668765282397885</v>
      </c>
      <c r="S131" s="226">
        <v>4.0836197432624317</v>
      </c>
      <c r="T131" s="226">
        <v>1.8013744912473157</v>
      </c>
      <c r="U131" s="226">
        <v>3.7397995833119637</v>
      </c>
      <c r="V131" s="226">
        <v>2.2779212132421094</v>
      </c>
      <c r="W131" s="226">
        <v>1.281914935890498</v>
      </c>
      <c r="X131" s="226">
        <v>4.0599785999712878</v>
      </c>
      <c r="Y131" s="226">
        <v>3.8917201852451342</v>
      </c>
      <c r="Z131" s="226">
        <v>-2.1100140147381836</v>
      </c>
      <c r="AA131" s="226">
        <v>-2.6413794873196679</v>
      </c>
      <c r="AB131" s="226">
        <v>-4.7140002522072706</v>
      </c>
      <c r="AC131" s="226">
        <v>1.7343263582309021</v>
      </c>
      <c r="AD131" s="226">
        <v>1.4735343770538663</v>
      </c>
      <c r="AE131" s="226">
        <v>2.4184109311377284</v>
      </c>
      <c r="AF131" s="226">
        <v>1.2587883450965194</v>
      </c>
      <c r="AG131" s="226">
        <v>-1.3076283042476007</v>
      </c>
      <c r="AH131" s="226">
        <v>-0.86900716020990387</v>
      </c>
      <c r="AI131" s="226">
        <v>-1.522088518366715</v>
      </c>
      <c r="AJ131" s="226">
        <v>1.771572682963594</v>
      </c>
      <c r="AK131" s="226">
        <v>0.70765006426707089</v>
      </c>
      <c r="AL131" s="226">
        <v>2.009248130800529</v>
      </c>
      <c r="AM131" s="226">
        <v>2.7281237636402835</v>
      </c>
      <c r="AN131" s="226">
        <v>-0.33417911901111097</v>
      </c>
      <c r="AO131" s="226">
        <v>1.4995597788342678</v>
      </c>
      <c r="AP131" s="226">
        <v>3.3489605246092395</v>
      </c>
      <c r="AQ131" s="226">
        <v>0.31358759263748937</v>
      </c>
      <c r="AR131" s="226">
        <v>-1.5386947258256924</v>
      </c>
      <c r="AS131" s="226">
        <v>2.3164638218286626</v>
      </c>
      <c r="AT131" s="226">
        <v>-0.77818732098616294</v>
      </c>
      <c r="AU131" s="226">
        <v>-1.1147042773675366</v>
      </c>
      <c r="AV131" s="226">
        <v>0.11726779198382076</v>
      </c>
      <c r="AW131" s="226">
        <v>4.984318784190279</v>
      </c>
      <c r="AX131" s="226">
        <v>3.1689294552240739</v>
      </c>
      <c r="AY131" s="226">
        <v>4.1365203290877162</v>
      </c>
      <c r="AZ131" s="226">
        <v>4.6250505199490988</v>
      </c>
      <c r="BA131" s="226">
        <v>2.8282236245044317</v>
      </c>
      <c r="BB131" s="226">
        <v>-2.9768102249817332</v>
      </c>
      <c r="BC131" s="226">
        <v>4.6825793631680455</v>
      </c>
      <c r="BD131" s="226">
        <v>3.229149128463277</v>
      </c>
      <c r="BE131" s="226">
        <v>1.6144762538616817</v>
      </c>
      <c r="BF131" s="226">
        <v>1.602514091460904</v>
      </c>
      <c r="BG131" s="226">
        <v>-0.26610744227976113</v>
      </c>
      <c r="BH131" s="226">
        <v>-1.3686143604741545</v>
      </c>
      <c r="BI131" s="226">
        <v>-1.8485355595240378</v>
      </c>
    </row>
    <row r="132" spans="1:61" ht="15">
      <c r="A132" s="226" t="s">
        <v>320</v>
      </c>
      <c r="B132" s="226" t="s">
        <v>321</v>
      </c>
      <c r="C132" s="226" t="s">
        <v>758</v>
      </c>
      <c r="D132" s="226" t="s">
        <v>759</v>
      </c>
      <c r="E132" s="226"/>
      <c r="F132" s="226"/>
      <c r="G132" s="226"/>
      <c r="H132" s="226"/>
      <c r="I132" s="226"/>
      <c r="J132" s="226"/>
      <c r="K132" s="226"/>
      <c r="L132" s="226"/>
      <c r="M132" s="226"/>
      <c r="N132" s="226"/>
      <c r="O132" s="226"/>
      <c r="P132" s="226"/>
      <c r="Q132" s="226"/>
      <c r="R132" s="226"/>
      <c r="S132" s="226"/>
      <c r="T132" s="226"/>
      <c r="U132" s="226"/>
      <c r="V132" s="226"/>
      <c r="W132" s="226"/>
      <c r="X132" s="226"/>
      <c r="Y132" s="226"/>
      <c r="Z132" s="226"/>
      <c r="AA132" s="226"/>
      <c r="AB132" s="226"/>
      <c r="AC132" s="226"/>
      <c r="AD132" s="226">
        <v>2.1776964474883727</v>
      </c>
      <c r="AE132" s="226">
        <v>1.9507879014862652</v>
      </c>
      <c r="AF132" s="226">
        <v>-4.2306857883801001</v>
      </c>
      <c r="AG132" s="226">
        <v>-4.8164034636790944</v>
      </c>
      <c r="AH132" s="226">
        <v>10.931557615429057</v>
      </c>
      <c r="AI132" s="226">
        <v>3.6961337488687178</v>
      </c>
      <c r="AJ132" s="226">
        <v>1.401048786414691</v>
      </c>
      <c r="AK132" s="226">
        <v>2.6927155569014047</v>
      </c>
      <c r="AL132" s="226">
        <v>3.1425256255636356</v>
      </c>
      <c r="AM132" s="226">
        <v>5.4872029652166532</v>
      </c>
      <c r="AN132" s="226">
        <v>4.5706655669569329</v>
      </c>
      <c r="AO132" s="226">
        <v>4.6578888063716164</v>
      </c>
      <c r="AP132" s="226">
        <v>4.7725111716683273</v>
      </c>
      <c r="AQ132" s="226">
        <v>2.0653028877890591</v>
      </c>
      <c r="AR132" s="226">
        <v>5.4531125469058566</v>
      </c>
      <c r="AS132" s="226">
        <v>4.0513855140370509</v>
      </c>
      <c r="AT132" s="226">
        <v>4.0861298034634359</v>
      </c>
      <c r="AU132" s="226">
        <v>4.3252245503748128</v>
      </c>
      <c r="AV132" s="226">
        <v>4.5009348167040599</v>
      </c>
      <c r="AW132" s="226">
        <v>4.7627069728534792</v>
      </c>
      <c r="AX132" s="226">
        <v>5.4430527984905979</v>
      </c>
      <c r="AY132" s="226">
        <v>6.8490414782219204</v>
      </c>
      <c r="AZ132" s="226">
        <v>5.7806197306783531</v>
      </c>
      <c r="BA132" s="226">
        <v>6.000506384125643</v>
      </c>
      <c r="BB132" s="226">
        <v>5.757048090860664</v>
      </c>
      <c r="BC132" s="226">
        <v>6.8895520289927248</v>
      </c>
      <c r="BD132" s="226">
        <v>6.5509453536475348</v>
      </c>
      <c r="BE132" s="226">
        <v>6.6508241338937495</v>
      </c>
      <c r="BF132" s="226">
        <v>6.7042816654645065</v>
      </c>
      <c r="BG132" s="226">
        <v>6.2743196307831965</v>
      </c>
      <c r="BH132" s="226">
        <v>5.8612977089151883</v>
      </c>
      <c r="BI132" s="226">
        <v>5.5281056176426091</v>
      </c>
    </row>
    <row r="133" spans="1:61" ht="15">
      <c r="A133" s="226" t="s">
        <v>322</v>
      </c>
      <c r="B133" s="226" t="s">
        <v>323</v>
      </c>
      <c r="C133" s="226" t="s">
        <v>758</v>
      </c>
      <c r="D133" s="226" t="s">
        <v>759</v>
      </c>
      <c r="E133" s="226"/>
      <c r="F133" s="226"/>
      <c r="G133" s="226"/>
      <c r="H133" s="226"/>
      <c r="I133" s="226"/>
      <c r="J133" s="226"/>
      <c r="K133" s="226"/>
      <c r="L133" s="226"/>
      <c r="M133" s="226"/>
      <c r="N133" s="226"/>
      <c r="O133" s="226"/>
      <c r="P133" s="226"/>
      <c r="Q133" s="226"/>
      <c r="R133" s="226"/>
      <c r="S133" s="226"/>
      <c r="T133" s="226"/>
      <c r="U133" s="226"/>
      <c r="V133" s="226"/>
      <c r="W133" s="226"/>
      <c r="X133" s="226"/>
      <c r="Y133" s="226"/>
      <c r="Z133" s="226"/>
      <c r="AA133" s="226"/>
      <c r="AB133" s="226"/>
      <c r="AC133" s="226"/>
      <c r="AD133" s="226"/>
      <c r="AE133" s="226"/>
      <c r="AF133" s="226"/>
      <c r="AG133" s="226"/>
      <c r="AH133" s="226">
        <v>-42.623553830755554</v>
      </c>
      <c r="AI133" s="226">
        <v>25.296812512140463</v>
      </c>
      <c r="AJ133" s="226">
        <v>35.718032769997649</v>
      </c>
      <c r="AK133" s="226">
        <v>1.9298978731964809</v>
      </c>
      <c r="AL133" s="226">
        <v>4.084347114781778</v>
      </c>
      <c r="AM133" s="226">
        <v>5.3241279707191325</v>
      </c>
      <c r="AN133" s="226">
        <v>4.4714635389527331</v>
      </c>
      <c r="AO133" s="226">
        <v>3.8504050971114054</v>
      </c>
      <c r="AP133" s="226">
        <v>-2.9727156935024794</v>
      </c>
      <c r="AQ133" s="226">
        <v>2.8846825629024693</v>
      </c>
      <c r="AR133" s="226">
        <v>-1.7994894150337331</v>
      </c>
      <c r="AS133" s="226">
        <v>-1.1217456589287451</v>
      </c>
      <c r="AT133" s="226">
        <v>2.2512856935293257E-2</v>
      </c>
      <c r="AU133" s="226">
        <v>-1.3692173475875506</v>
      </c>
      <c r="AV133" s="226">
        <v>-1.758884991295389</v>
      </c>
      <c r="AW133" s="226">
        <v>1.4778431867357398</v>
      </c>
      <c r="AX133" s="226">
        <v>-0.45222692437529588</v>
      </c>
      <c r="AY133" s="226">
        <v>-0.20810343077491211</v>
      </c>
      <c r="AZ133" s="226">
        <v>8.5703894377850105</v>
      </c>
      <c r="BA133" s="226">
        <v>8.4736719379915542</v>
      </c>
      <c r="BB133" s="226">
        <v>8.4026357311485071</v>
      </c>
      <c r="BC133" s="226">
        <v>4.1274273828342984</v>
      </c>
      <c r="BD133" s="226">
        <v>-3.6013043886211307</v>
      </c>
      <c r="BE133" s="226">
        <v>-4.61906515412484</v>
      </c>
      <c r="BF133" s="226">
        <v>-5.9788526453810107</v>
      </c>
      <c r="BG133" s="226">
        <v>-4.1441299639077442</v>
      </c>
      <c r="BH133" s="226">
        <v>-2.9968042779744195</v>
      </c>
      <c r="BI133" s="226">
        <v>-0.86496017759506572</v>
      </c>
    </row>
    <row r="134" spans="1:61" ht="15">
      <c r="A134" s="226" t="s">
        <v>324</v>
      </c>
      <c r="B134" s="226" t="s">
        <v>325</v>
      </c>
      <c r="C134" s="226" t="s">
        <v>758</v>
      </c>
      <c r="D134" s="226" t="s">
        <v>759</v>
      </c>
      <c r="E134" s="226"/>
      <c r="F134" s="226">
        <v>0.23253331217291873</v>
      </c>
      <c r="G134" s="226">
        <v>-0.86276131655954202</v>
      </c>
      <c r="H134" s="226">
        <v>1.772150050818766E-2</v>
      </c>
      <c r="I134" s="226">
        <v>2.7940929908339314</v>
      </c>
      <c r="J134" s="226">
        <v>2.399449840405012</v>
      </c>
      <c r="K134" s="226">
        <v>5.1971776653813748</v>
      </c>
      <c r="L134" s="226">
        <v>4.2170043818963165</v>
      </c>
      <c r="M134" s="226">
        <v>2.236194698987191</v>
      </c>
      <c r="N134" s="226">
        <v>4.6350078348866361</v>
      </c>
      <c r="O134" s="226">
        <v>3.9605616212966765</v>
      </c>
      <c r="P134" s="226">
        <v>2.1874148623384855</v>
      </c>
      <c r="Q134" s="226">
        <v>1.3856766675017838</v>
      </c>
      <c r="R134" s="226">
        <v>-4.8993179318207893</v>
      </c>
      <c r="S134" s="226">
        <v>1.852463531444684</v>
      </c>
      <c r="T134" s="226">
        <v>-6.2047727068899405</v>
      </c>
      <c r="U134" s="226">
        <v>2.3329019373183684</v>
      </c>
      <c r="V134" s="226">
        <v>-1.2573828773291069</v>
      </c>
      <c r="W134" s="226">
        <v>1.8120218719723198</v>
      </c>
      <c r="X134" s="226">
        <v>0.1206052636211723</v>
      </c>
      <c r="Y134" s="226">
        <v>-7.2183564017380917</v>
      </c>
      <c r="Z134" s="226">
        <v>-5.5935127821570347</v>
      </c>
      <c r="AA134" s="226">
        <v>-6.0052501965573697</v>
      </c>
      <c r="AB134" s="226">
        <v>-5.2119278432120382</v>
      </c>
      <c r="AC134" s="226">
        <v>-4.6544155270276946</v>
      </c>
      <c r="AD134" s="226">
        <v>-2.3567933126205389</v>
      </c>
      <c r="AE134" s="226">
        <v>-2.0929010772996719</v>
      </c>
      <c r="AF134" s="226">
        <v>-0.51316558119080469</v>
      </c>
      <c r="AG134" s="226">
        <v>-0.86857629507166223</v>
      </c>
      <c r="AH134" s="226">
        <v>-25.513701678876629</v>
      </c>
      <c r="AI134" s="226">
        <v>-50.23014354816727</v>
      </c>
      <c r="AJ134" s="226">
        <v>-12.68625343580419</v>
      </c>
      <c r="AK134" s="226">
        <v>-33.880994896754629</v>
      </c>
      <c r="AL134" s="226">
        <v>-32.222094795815792</v>
      </c>
      <c r="AM134" s="226">
        <v>-22.25352996431306</v>
      </c>
      <c r="AN134" s="226">
        <v>-7.0640079560420048</v>
      </c>
      <c r="AO134" s="226">
        <v>6.0987327605435979</v>
      </c>
      <c r="AP134" s="226">
        <v>91.648050531522841</v>
      </c>
      <c r="AQ134" s="226">
        <v>20.378038856533394</v>
      </c>
      <c r="AR134" s="226">
        <v>13.573939364943925</v>
      </c>
      <c r="AS134" s="226">
        <v>21.927509941422031</v>
      </c>
      <c r="AT134" s="226">
        <v>-0.74951414412204542</v>
      </c>
      <c r="AU134" s="226">
        <v>1.3326834394435423</v>
      </c>
      <c r="AV134" s="226">
        <v>-31.341586683605314</v>
      </c>
      <c r="AW134" s="226">
        <v>0.67633393461494506</v>
      </c>
      <c r="AX134" s="226">
        <v>2.543868925681565</v>
      </c>
      <c r="AY134" s="226">
        <v>4.375151083218114</v>
      </c>
      <c r="AZ134" s="226">
        <v>5.260236644006028</v>
      </c>
      <c r="BA134" s="226">
        <v>2.7574750256362535</v>
      </c>
      <c r="BB134" s="226">
        <v>1.1965610143622314</v>
      </c>
      <c r="BC134" s="226">
        <v>2.4291049532203317</v>
      </c>
      <c r="BD134" s="226">
        <v>4.9556732389810065</v>
      </c>
      <c r="BE134" s="226">
        <v>5.1175007393458714</v>
      </c>
      <c r="BF134" s="226">
        <v>6.0478865579887753</v>
      </c>
      <c r="BG134" s="226">
        <v>-1.6943175864655444</v>
      </c>
      <c r="BH134" s="226">
        <v>-2.4198482494414577</v>
      </c>
      <c r="BI134" s="226">
        <v>-4.03561072889012</v>
      </c>
    </row>
    <row r="135" spans="1:61" ht="15">
      <c r="A135" s="226" t="s">
        <v>326</v>
      </c>
      <c r="B135" s="226" t="s">
        <v>327</v>
      </c>
      <c r="C135" s="226" t="s">
        <v>758</v>
      </c>
      <c r="D135" s="226" t="s">
        <v>759</v>
      </c>
      <c r="E135" s="226"/>
      <c r="F135" s="226"/>
      <c r="G135" s="226"/>
      <c r="H135" s="226"/>
      <c r="I135" s="226"/>
      <c r="J135" s="226"/>
      <c r="K135" s="226"/>
      <c r="L135" s="226"/>
      <c r="M135" s="226"/>
      <c r="N135" s="226"/>
      <c r="O135" s="226"/>
      <c r="P135" s="226"/>
      <c r="Q135" s="226"/>
      <c r="R135" s="226"/>
      <c r="S135" s="226"/>
      <c r="T135" s="226"/>
      <c r="U135" s="226"/>
      <c r="V135" s="226"/>
      <c r="W135" s="226"/>
      <c r="X135" s="226"/>
      <c r="Y135" s="226"/>
      <c r="Z135" s="226"/>
      <c r="AA135" s="226"/>
      <c r="AB135" s="226"/>
      <c r="AC135" s="226"/>
      <c r="AD135" s="226"/>
      <c r="AE135" s="226"/>
      <c r="AF135" s="226"/>
      <c r="AG135" s="226"/>
      <c r="AH135" s="226"/>
      <c r="AI135" s="226"/>
      <c r="AJ135" s="226"/>
      <c r="AK135" s="226"/>
      <c r="AL135" s="226"/>
      <c r="AM135" s="226"/>
      <c r="AN135" s="226"/>
      <c r="AO135" s="226"/>
      <c r="AP135" s="226"/>
      <c r="AQ135" s="226"/>
      <c r="AR135" s="226"/>
      <c r="AS135" s="226">
        <v>2.0997934028595466</v>
      </c>
      <c r="AT135" s="226">
        <v>-3.2943330737080316</v>
      </c>
      <c r="AU135" s="226">
        <v>-2.5167879851962454</v>
      </c>
      <c r="AV135" s="226">
        <v>11.236285706495025</v>
      </c>
      <c r="AW135" s="226">
        <v>2.8354571720794439</v>
      </c>
      <c r="AX135" s="226">
        <v>10.172608588011187</v>
      </c>
      <c r="AY135" s="226">
        <v>4.8935237599394981</v>
      </c>
      <c r="AZ135" s="226">
        <v>4.7682267008978272</v>
      </c>
      <c r="BA135" s="226">
        <v>1.2643946844313376</v>
      </c>
      <c r="BB135" s="226">
        <v>-1.8918787563927282</v>
      </c>
      <c r="BC135" s="226">
        <v>4.2026734067993203</v>
      </c>
      <c r="BD135" s="226">
        <v>-62.225086998127658</v>
      </c>
      <c r="BE135" s="226"/>
      <c r="BF135" s="226"/>
      <c r="BG135" s="226"/>
      <c r="BH135" s="226"/>
      <c r="BI135" s="226"/>
    </row>
    <row r="136" spans="1:61" ht="15">
      <c r="A136" s="226" t="s">
        <v>328</v>
      </c>
      <c r="B136" s="226" t="s">
        <v>329</v>
      </c>
      <c r="C136" s="226" t="s">
        <v>758</v>
      </c>
      <c r="D136" s="226" t="s">
        <v>759</v>
      </c>
      <c r="E136" s="226"/>
      <c r="F136" s="226"/>
      <c r="G136" s="226"/>
      <c r="H136" s="226"/>
      <c r="I136" s="226"/>
      <c r="J136" s="226"/>
      <c r="K136" s="226"/>
      <c r="L136" s="226"/>
      <c r="M136" s="226"/>
      <c r="N136" s="226"/>
      <c r="O136" s="226"/>
      <c r="P136" s="226"/>
      <c r="Q136" s="226"/>
      <c r="R136" s="226"/>
      <c r="S136" s="226"/>
      <c r="T136" s="226"/>
      <c r="U136" s="226"/>
      <c r="V136" s="226"/>
      <c r="W136" s="226">
        <v>9.3969097227074769</v>
      </c>
      <c r="X136" s="226">
        <v>2.1658511556099427</v>
      </c>
      <c r="Y136" s="226">
        <v>-3.7815460234000824</v>
      </c>
      <c r="Z136" s="226">
        <v>4.9364958369550607</v>
      </c>
      <c r="AA136" s="226">
        <v>0.60438068826071856</v>
      </c>
      <c r="AB136" s="226">
        <v>3.3836646508666774</v>
      </c>
      <c r="AC136" s="226">
        <v>6.1762623759666724</v>
      </c>
      <c r="AD136" s="226">
        <v>6.9798346971812606</v>
      </c>
      <c r="AE136" s="226">
        <v>13.183915253234744</v>
      </c>
      <c r="AF136" s="226">
        <v>2.1570780387676081</v>
      </c>
      <c r="AG136" s="226">
        <v>12.130317378053462</v>
      </c>
      <c r="AH136" s="226">
        <v>7.2618140824099555</v>
      </c>
      <c r="AI136" s="226">
        <v>6.0210616163757038</v>
      </c>
      <c r="AJ136" s="226">
        <v>-1.0341974436593375</v>
      </c>
      <c r="AK136" s="226">
        <v>6.6861009831628451</v>
      </c>
      <c r="AL136" s="226">
        <v>-0.83617528240176853</v>
      </c>
      <c r="AM136" s="226">
        <v>0.41780679057961834</v>
      </c>
      <c r="AN136" s="226">
        <v>0.4542236281198484</v>
      </c>
      <c r="AO136" s="226">
        <v>1.5441183177668023</v>
      </c>
      <c r="AP136" s="226">
        <v>-2.1983825259865313</v>
      </c>
      <c r="AQ136" s="226">
        <v>4.9167971182386054</v>
      </c>
      <c r="AR136" s="226">
        <v>1.3566949924689311</v>
      </c>
      <c r="AS136" s="226">
        <v>-1.3447290176326305</v>
      </c>
      <c r="AT136" s="226">
        <v>-4.7023955561966204</v>
      </c>
      <c r="AU136" s="226">
        <v>-0.50352939478108283</v>
      </c>
      <c r="AV136" s="226">
        <v>3.9155959087612047</v>
      </c>
      <c r="AW136" s="226">
        <v>6.8007915938214722</v>
      </c>
      <c r="AX136" s="226">
        <v>-1.3783114527633415</v>
      </c>
      <c r="AY136" s="226">
        <v>5.7394573294648836</v>
      </c>
      <c r="AZ136" s="226">
        <v>-0.17483847822659015</v>
      </c>
      <c r="BA136" s="226">
        <v>2.9878504857591963</v>
      </c>
      <c r="BB136" s="226">
        <v>-1.4081139635886899</v>
      </c>
      <c r="BC136" s="226">
        <v>-2.5860596366704414</v>
      </c>
      <c r="BD136" s="226">
        <v>-0.48358195307760354</v>
      </c>
      <c r="BE136" s="226">
        <v>-2.0139620710577475</v>
      </c>
      <c r="BF136" s="226">
        <v>-0.40743765993687475</v>
      </c>
      <c r="BG136" s="226">
        <v>-6.1183300506030491E-2</v>
      </c>
      <c r="BH136" s="226">
        <v>1.4732348970055682</v>
      </c>
      <c r="BI136" s="226">
        <v>0.24078895672417389</v>
      </c>
    </row>
    <row r="137" spans="1:61" ht="15">
      <c r="A137" s="226" t="s">
        <v>330</v>
      </c>
      <c r="B137" s="226" t="s">
        <v>331</v>
      </c>
      <c r="C137" s="226" t="s">
        <v>758</v>
      </c>
      <c r="D137" s="226" t="s">
        <v>759</v>
      </c>
      <c r="E137" s="226"/>
      <c r="F137" s="226">
        <v>3.6758982722064246</v>
      </c>
      <c r="G137" s="226">
        <v>1.9416648263982808</v>
      </c>
      <c r="H137" s="226">
        <v>-0.23374399264847057</v>
      </c>
      <c r="I137" s="226">
        <v>4.5394592687165556</v>
      </c>
      <c r="J137" s="226">
        <v>2.3999253360694723</v>
      </c>
      <c r="K137" s="226">
        <v>1.3837712910431605</v>
      </c>
      <c r="L137" s="226">
        <v>1.7230052394096305</v>
      </c>
      <c r="M137" s="226">
        <v>5.0872773527829764</v>
      </c>
      <c r="N137" s="226">
        <v>3.643107427052044</v>
      </c>
      <c r="O137" s="226">
        <v>3.9874019701073422</v>
      </c>
      <c r="P137" s="226">
        <v>4.0570212229414011</v>
      </c>
      <c r="Q137" s="226">
        <v>4.5660840410972838</v>
      </c>
      <c r="R137" s="226">
        <v>6.0061709014535722</v>
      </c>
      <c r="S137" s="226">
        <v>3.853972612590681</v>
      </c>
      <c r="T137" s="226">
        <v>1.2929851682394968</v>
      </c>
      <c r="U137" s="226">
        <v>3.7255310500383843</v>
      </c>
      <c r="V137" s="226">
        <v>2.4757393724305814</v>
      </c>
      <c r="W137" s="226">
        <v>1.5475097430496731</v>
      </c>
      <c r="X137" s="226">
        <v>4.2041726044746781</v>
      </c>
      <c r="Y137" s="226">
        <v>3.9078077685972517</v>
      </c>
      <c r="Z137" s="226">
        <v>-1.8782827224201242</v>
      </c>
      <c r="AA137" s="226">
        <v>-2.9384567270098074</v>
      </c>
      <c r="AB137" s="226">
        <v>-4.7977052838851364</v>
      </c>
      <c r="AC137" s="226">
        <v>1.7649815528674679</v>
      </c>
      <c r="AD137" s="226">
        <v>1.4686280176644146</v>
      </c>
      <c r="AE137" s="226">
        <v>2.4834524881971305</v>
      </c>
      <c r="AF137" s="226">
        <v>1.4234065886486746</v>
      </c>
      <c r="AG137" s="226">
        <v>-1.0075600168350007</v>
      </c>
      <c r="AH137" s="226">
        <v>-0.53688114744365123</v>
      </c>
      <c r="AI137" s="226">
        <v>-1.3706724597522566</v>
      </c>
      <c r="AJ137" s="226">
        <v>1.8159382152122134</v>
      </c>
      <c r="AK137" s="226">
        <v>1.0204645268304375</v>
      </c>
      <c r="AL137" s="226">
        <v>2.0874736747460361</v>
      </c>
      <c r="AM137" s="226">
        <v>2.7700791949761623</v>
      </c>
      <c r="AN137" s="226">
        <v>-1.81255550305508E-2</v>
      </c>
      <c r="AO137" s="226">
        <v>1.6689102753726814</v>
      </c>
      <c r="AP137" s="226">
        <v>3.4414854985679568</v>
      </c>
      <c r="AQ137" s="226">
        <v>0.5777789898953074</v>
      </c>
      <c r="AR137" s="226">
        <v>-1.4535558633849348</v>
      </c>
      <c r="AS137" s="226">
        <v>2.3078058771146175</v>
      </c>
      <c r="AT137" s="226">
        <v>-0.45261855156752517</v>
      </c>
      <c r="AU137" s="226">
        <v>-0.96788464155807219</v>
      </c>
      <c r="AV137" s="226">
        <v>0.27245065957788484</v>
      </c>
      <c r="AW137" s="226">
        <v>4.8987418252247892</v>
      </c>
      <c r="AX137" s="226">
        <v>3.1667178702021346</v>
      </c>
      <c r="AY137" s="226">
        <v>4.0571844944370099</v>
      </c>
      <c r="AZ137" s="226">
        <v>4.3790984586578077</v>
      </c>
      <c r="BA137" s="226">
        <v>2.7040870478423784</v>
      </c>
      <c r="BB137" s="226">
        <v>-2.93863577979306</v>
      </c>
      <c r="BC137" s="226">
        <v>4.5159560134390091</v>
      </c>
      <c r="BD137" s="226">
        <v>3.1742057041751508</v>
      </c>
      <c r="BE137" s="226">
        <v>1.6355227262866805</v>
      </c>
      <c r="BF137" s="226">
        <v>1.6314153724504905</v>
      </c>
      <c r="BG137" s="226">
        <v>-0.18035012413342599</v>
      </c>
      <c r="BH137" s="226">
        <v>-1.2148004912459811</v>
      </c>
      <c r="BI137" s="226">
        <v>-1.6964472000219928</v>
      </c>
    </row>
    <row r="138" spans="1:61" ht="15">
      <c r="A138" s="226" t="s">
        <v>332</v>
      </c>
      <c r="B138" s="226" t="s">
        <v>333</v>
      </c>
      <c r="C138" s="226" t="s">
        <v>758</v>
      </c>
      <c r="D138" s="226" t="s">
        <v>759</v>
      </c>
      <c r="E138" s="226"/>
      <c r="F138" s="226"/>
      <c r="G138" s="226"/>
      <c r="H138" s="226"/>
      <c r="I138" s="226"/>
      <c r="J138" s="226"/>
      <c r="K138" s="226"/>
      <c r="L138" s="226"/>
      <c r="M138" s="226"/>
      <c r="N138" s="226"/>
      <c r="O138" s="226"/>
      <c r="P138" s="226"/>
      <c r="Q138" s="226"/>
      <c r="R138" s="226"/>
      <c r="S138" s="226"/>
      <c r="T138" s="226"/>
      <c r="U138" s="226"/>
      <c r="V138" s="226"/>
      <c r="W138" s="226"/>
      <c r="X138" s="226"/>
      <c r="Y138" s="226"/>
      <c r="Z138" s="226"/>
      <c r="AA138" s="226"/>
      <c r="AB138" s="226">
        <v>-0.85963787836924155</v>
      </c>
      <c r="AC138" s="226">
        <v>-0.84272992024779114</v>
      </c>
      <c r="AD138" s="226">
        <v>-1.1174131594375325</v>
      </c>
      <c r="AE138" s="226">
        <v>0.77669407710718019</v>
      </c>
      <c r="AF138" s="226">
        <v>1.9020154877860165</v>
      </c>
      <c r="AG138" s="226">
        <v>-0.17037610839540207</v>
      </c>
      <c r="AH138" s="226">
        <v>-0.48810629398518302</v>
      </c>
      <c r="AI138" s="226">
        <v>-2.2087894691161409</v>
      </c>
      <c r="AJ138" s="226">
        <v>-1.3861603187927045</v>
      </c>
      <c r="AK138" s="226">
        <v>-2.5535326463638199</v>
      </c>
      <c r="AL138" s="226">
        <v>-3.7320645452309407</v>
      </c>
      <c r="AM138" s="226">
        <v>-0.63603183137352914</v>
      </c>
      <c r="AN138" s="226">
        <v>2.6653288060453235</v>
      </c>
      <c r="AO138" s="226">
        <v>3.1217606708972454</v>
      </c>
      <c r="AP138" s="226">
        <v>2.3575923536127021</v>
      </c>
      <c r="AQ138" s="226">
        <v>1.6296946072795464</v>
      </c>
      <c r="AR138" s="226">
        <v>1.6509251693395584</v>
      </c>
      <c r="AS138" s="226">
        <v>1.705165522482389</v>
      </c>
      <c r="AT138" s="226">
        <v>2.6780596900843676</v>
      </c>
      <c r="AU138" s="226">
        <v>0.61450972526189673</v>
      </c>
      <c r="AV138" s="226">
        <v>3.0579722304282768</v>
      </c>
      <c r="AW138" s="226">
        <v>4.0051121604387703</v>
      </c>
      <c r="AX138" s="226">
        <v>5.74030255460886</v>
      </c>
      <c r="AY138" s="226">
        <v>5.8381462549161398</v>
      </c>
      <c r="AZ138" s="226">
        <v>6.8466498440397316</v>
      </c>
      <c r="BA138" s="226">
        <v>4.9693009223409206</v>
      </c>
      <c r="BB138" s="226">
        <v>2.5147868134557854</v>
      </c>
      <c r="BC138" s="226">
        <v>3.5122285368767194</v>
      </c>
      <c r="BD138" s="226">
        <v>1.4703661514122217</v>
      </c>
      <c r="BE138" s="226">
        <v>1.9947421529553395</v>
      </c>
      <c r="BF138" s="226">
        <v>3.4659221440079193</v>
      </c>
      <c r="BG138" s="226">
        <v>3.044074317363183</v>
      </c>
      <c r="BH138" s="226">
        <v>1.4429204746456463</v>
      </c>
      <c r="BI138" s="226">
        <v>1.7485433905593908</v>
      </c>
    </row>
    <row r="139" spans="1:61" ht="15">
      <c r="A139" s="226" t="s">
        <v>334</v>
      </c>
      <c r="B139" s="226" t="s">
        <v>335</v>
      </c>
      <c r="C139" s="226" t="s">
        <v>758</v>
      </c>
      <c r="D139" s="226" t="s">
        <v>759</v>
      </c>
      <c r="E139" s="226"/>
      <c r="F139" s="226"/>
      <c r="G139" s="226"/>
      <c r="H139" s="226"/>
      <c r="I139" s="226"/>
      <c r="J139" s="226"/>
      <c r="K139" s="226"/>
      <c r="L139" s="226"/>
      <c r="M139" s="226"/>
      <c r="N139" s="226"/>
      <c r="O139" s="226"/>
      <c r="P139" s="226"/>
      <c r="Q139" s="226"/>
      <c r="R139" s="226"/>
      <c r="S139" s="226"/>
      <c r="T139" s="226"/>
      <c r="U139" s="226"/>
      <c r="V139" s="226"/>
      <c r="W139" s="226"/>
      <c r="X139" s="226"/>
      <c r="Y139" s="226"/>
      <c r="Z139" s="226"/>
      <c r="AA139" s="226"/>
      <c r="AB139" s="226">
        <v>-1.5006546572039383</v>
      </c>
      <c r="AC139" s="226">
        <v>-0.893134513838163</v>
      </c>
      <c r="AD139" s="226">
        <v>0.11701759846489779</v>
      </c>
      <c r="AE139" s="226">
        <v>0.88621579240111714</v>
      </c>
      <c r="AF139" s="226">
        <v>0.46369256351070476</v>
      </c>
      <c r="AG139" s="226">
        <v>0.90824206743637603</v>
      </c>
      <c r="AH139" s="226">
        <v>-1.11012882897559</v>
      </c>
      <c r="AI139" s="226">
        <v>-2.3080989819884081</v>
      </c>
      <c r="AJ139" s="226">
        <v>-2.3935977372442068</v>
      </c>
      <c r="AK139" s="226">
        <v>-6.3883912195220205</v>
      </c>
      <c r="AL139" s="226">
        <v>-2.9918734557525113</v>
      </c>
      <c r="AM139" s="226">
        <v>-1.2227678415456751</v>
      </c>
      <c r="AN139" s="226">
        <v>0.9867096342213415</v>
      </c>
      <c r="AO139" s="226">
        <v>3.1155013452161597</v>
      </c>
      <c r="AP139" s="226">
        <v>0.68101290992747465</v>
      </c>
      <c r="AQ139" s="226">
        <v>0.37961615511167679</v>
      </c>
      <c r="AR139" s="226">
        <v>0.4013979921446662</v>
      </c>
      <c r="AS139" s="226">
        <v>-0.93559399318763781</v>
      </c>
      <c r="AT139" s="226">
        <v>1.774055320812721</v>
      </c>
      <c r="AU139" s="226">
        <v>-0.70700045727556926</v>
      </c>
      <c r="AV139" s="226">
        <v>0.18130819934425801</v>
      </c>
      <c r="AW139" s="226">
        <v>2.7463157826564526</v>
      </c>
      <c r="AX139" s="226">
        <v>3.1924023723894095</v>
      </c>
      <c r="AY139" s="226">
        <v>2.2455205024406837</v>
      </c>
      <c r="AZ139" s="226">
        <v>3.4381995242691801</v>
      </c>
      <c r="BA139" s="226">
        <v>2.2217081320526688</v>
      </c>
      <c r="BB139" s="226">
        <v>2.6061953200327821</v>
      </c>
      <c r="BC139" s="226">
        <v>3.8279830853104215</v>
      </c>
      <c r="BD139" s="226">
        <v>2.9881818924868639</v>
      </c>
      <c r="BE139" s="226">
        <v>1.0413479332032267</v>
      </c>
      <c r="BF139" s="226">
        <v>2.8757598085404226</v>
      </c>
      <c r="BG139" s="226">
        <v>3.2171637182432278</v>
      </c>
      <c r="BH139" s="226">
        <v>1.8016519728619471</v>
      </c>
      <c r="BI139" s="226">
        <v>1.3492671678296801</v>
      </c>
    </row>
    <row r="140" spans="1:61" ht="15">
      <c r="A140" s="226" t="s">
        <v>336</v>
      </c>
      <c r="B140" s="226" t="s">
        <v>337</v>
      </c>
      <c r="C140" s="226" t="s">
        <v>758</v>
      </c>
      <c r="D140" s="226" t="s">
        <v>759</v>
      </c>
      <c r="E140" s="226"/>
      <c r="F140" s="226"/>
      <c r="G140" s="226"/>
      <c r="H140" s="226"/>
      <c r="I140" s="226"/>
      <c r="J140" s="226"/>
      <c r="K140" s="226"/>
      <c r="L140" s="226"/>
      <c r="M140" s="226"/>
      <c r="N140" s="226"/>
      <c r="O140" s="226"/>
      <c r="P140" s="226">
        <v>-0.48807852323113821</v>
      </c>
      <c r="Q140" s="226">
        <v>-0.28145617660175049</v>
      </c>
      <c r="R140" s="226">
        <v>-0.18725270417915851</v>
      </c>
      <c r="S140" s="226">
        <v>-0.18003274886577003</v>
      </c>
      <c r="T140" s="226">
        <v>-0.28761407683423101</v>
      </c>
      <c r="U140" s="226">
        <v>2.5957202724292188</v>
      </c>
      <c r="V140" s="226">
        <v>2.5554872377197029</v>
      </c>
      <c r="W140" s="226">
        <v>2.5679858125942587</v>
      </c>
      <c r="X140" s="226">
        <v>2.7620527961650652</v>
      </c>
      <c r="Y140" s="226">
        <v>3.0617002901870478</v>
      </c>
      <c r="Z140" s="226">
        <v>3.383928449755615</v>
      </c>
      <c r="AA140" s="226">
        <v>-2.670147571198541</v>
      </c>
      <c r="AB140" s="226">
        <v>-0.40048655123737831</v>
      </c>
      <c r="AC140" s="226">
        <v>3.3359376783983237</v>
      </c>
      <c r="AD140" s="226">
        <v>6.0546720957137552</v>
      </c>
      <c r="AE140" s="226">
        <v>2.9911350094462961</v>
      </c>
      <c r="AF140" s="226">
        <v>8.138538879947447</v>
      </c>
      <c r="AG140" s="226">
        <v>4.5321537847443807</v>
      </c>
      <c r="AH140" s="226">
        <v>3.3443280580747654</v>
      </c>
      <c r="AI140" s="226">
        <v>1.043493431005686</v>
      </c>
      <c r="AJ140" s="226">
        <v>0.53862184220079712</v>
      </c>
      <c r="AK140" s="226">
        <v>2.2419303624760829</v>
      </c>
      <c r="AL140" s="226">
        <v>2.8605220832082807</v>
      </c>
      <c r="AM140" s="226">
        <v>5.2964999529021952</v>
      </c>
      <c r="AN140" s="226">
        <v>4.2685156333583905</v>
      </c>
      <c r="AO140" s="226">
        <v>5.2262134884995817</v>
      </c>
      <c r="AP140" s="226">
        <v>5.4974356127633683</v>
      </c>
      <c r="AQ140" s="226">
        <v>6.0393467406617134</v>
      </c>
      <c r="AR140" s="226">
        <v>8.773687697333358</v>
      </c>
      <c r="AS140" s="226">
        <v>1.8433429301216506</v>
      </c>
      <c r="AT140" s="226">
        <v>-1.8681263672474131</v>
      </c>
      <c r="AU140" s="226">
        <v>-2.0038290980356521</v>
      </c>
      <c r="AV140" s="226">
        <v>-2.8033020169840057</v>
      </c>
      <c r="AW140" s="226">
        <v>2.2201258559891812</v>
      </c>
      <c r="AX140" s="226">
        <v>4.0580764673561021</v>
      </c>
      <c r="AY140" s="226">
        <v>7.8927052030596911</v>
      </c>
      <c r="AZ140" s="226">
        <v>2.6619293909231061</v>
      </c>
      <c r="BA140" s="226">
        <v>1.1708183016968547</v>
      </c>
      <c r="BB140" s="226">
        <v>-1.779289309686348</v>
      </c>
      <c r="BC140" s="226"/>
      <c r="BD140" s="226"/>
      <c r="BE140" s="226"/>
      <c r="BF140" s="226"/>
      <c r="BG140" s="226"/>
      <c r="BH140" s="226"/>
      <c r="BI140" s="226"/>
    </row>
    <row r="141" spans="1:61" ht="15">
      <c r="A141" s="226" t="s">
        <v>338</v>
      </c>
      <c r="B141" s="226" t="s">
        <v>339</v>
      </c>
      <c r="C141" s="226" t="s">
        <v>758</v>
      </c>
      <c r="D141" s="226" t="s">
        <v>759</v>
      </c>
      <c r="E141" s="226"/>
      <c r="F141" s="226"/>
      <c r="G141" s="226">
        <v>1.0841351016182159</v>
      </c>
      <c r="H141" s="226">
        <v>1.1701384964991632</v>
      </c>
      <c r="I141" s="226">
        <v>0.84727898758103493</v>
      </c>
      <c r="J141" s="226">
        <v>0.1397710936722234</v>
      </c>
      <c r="K141" s="226">
        <v>2.4989584067693897</v>
      </c>
      <c r="L141" s="226">
        <v>4.0379390245853415</v>
      </c>
      <c r="M141" s="226">
        <v>3.2513513233279951</v>
      </c>
      <c r="N141" s="226">
        <v>5.4309583247269586</v>
      </c>
      <c r="O141" s="226">
        <v>1.6724395826434204</v>
      </c>
      <c r="P141" s="226">
        <v>-9.813915425883124E-2</v>
      </c>
      <c r="Q141" s="226">
        <v>-1.7346232852675456</v>
      </c>
      <c r="R141" s="226">
        <v>5.1764729737668631</v>
      </c>
      <c r="S141" s="226">
        <v>2.3370800571015593</v>
      </c>
      <c r="T141" s="226">
        <v>4.4591642936286036</v>
      </c>
      <c r="U141" s="226">
        <v>1.6702340097843376</v>
      </c>
      <c r="V141" s="226">
        <v>3.404446754436492</v>
      </c>
      <c r="W141" s="226">
        <v>3.8073145504427828</v>
      </c>
      <c r="X141" s="226">
        <v>4.330187450152593</v>
      </c>
      <c r="Y141" s="226">
        <v>3.8722245705558009</v>
      </c>
      <c r="Z141" s="226">
        <v>4.9875996317952627</v>
      </c>
      <c r="AA141" s="226">
        <v>2.4237405068753759</v>
      </c>
      <c r="AB141" s="226">
        <v>3.1535307175773966</v>
      </c>
      <c r="AC141" s="226">
        <v>3.4534947732681474</v>
      </c>
      <c r="AD141" s="226">
        <v>3.3545416867949456</v>
      </c>
      <c r="AE141" s="226">
        <v>2.7204292256498519</v>
      </c>
      <c r="AF141" s="226">
        <v>0.13177041274798285</v>
      </c>
      <c r="AG141" s="226">
        <v>0.90406803056586682</v>
      </c>
      <c r="AH141" s="226">
        <v>0.7928453375087372</v>
      </c>
      <c r="AI141" s="226">
        <v>4.923429033276733</v>
      </c>
      <c r="AJ141" s="226">
        <v>3.2219220000077513</v>
      </c>
      <c r="AK141" s="226">
        <v>3.1012467818205067</v>
      </c>
      <c r="AL141" s="226">
        <v>5.6699406829627179</v>
      </c>
      <c r="AM141" s="226">
        <v>4.5151495754823827</v>
      </c>
      <c r="AN141" s="226">
        <v>4.5544719860861136</v>
      </c>
      <c r="AO141" s="226">
        <v>3.0247450448842557</v>
      </c>
      <c r="AP141" s="226">
        <v>5.7491856407590802</v>
      </c>
      <c r="AQ141" s="226">
        <v>4.1188171221774326</v>
      </c>
      <c r="AR141" s="226">
        <v>3.6983303838897825</v>
      </c>
      <c r="AS141" s="226">
        <v>5.3011318426045904</v>
      </c>
      <c r="AT141" s="226">
        <v>-2.2891732054285399</v>
      </c>
      <c r="AU141" s="226">
        <v>3.1851739196033861</v>
      </c>
      <c r="AV141" s="226">
        <v>5.1408455725387512</v>
      </c>
      <c r="AW141" s="226">
        <v>4.6498910113459146</v>
      </c>
      <c r="AX141" s="226">
        <v>5.4465664276350338</v>
      </c>
      <c r="AY141" s="226">
        <v>6.8574702346763985</v>
      </c>
      <c r="AZ141" s="226">
        <v>5.9931892333771657</v>
      </c>
      <c r="BA141" s="226">
        <v>5.1534709409801565</v>
      </c>
      <c r="BB141" s="226">
        <v>2.7559405125265073</v>
      </c>
      <c r="BC141" s="226">
        <v>7.2052625592447868</v>
      </c>
      <c r="BD141" s="226">
        <v>7.5918763978184813</v>
      </c>
      <c r="BE141" s="226">
        <v>8.3216533055939408</v>
      </c>
      <c r="BF141" s="226">
        <v>2.592050935546979</v>
      </c>
      <c r="BG141" s="226">
        <v>4.0208177203339801</v>
      </c>
      <c r="BH141" s="226">
        <v>3.8632858236080239</v>
      </c>
      <c r="BI141" s="226">
        <v>3.2129623808538952</v>
      </c>
    </row>
    <row r="142" spans="1:61" ht="15">
      <c r="A142" s="226" t="s">
        <v>340</v>
      </c>
      <c r="B142" s="226" t="s">
        <v>341</v>
      </c>
      <c r="C142" s="226" t="s">
        <v>758</v>
      </c>
      <c r="D142" s="226" t="s">
        <v>759</v>
      </c>
      <c r="E142" s="226"/>
      <c r="F142" s="226">
        <v>1.3726757507456711</v>
      </c>
      <c r="G142" s="226">
        <v>1.3461566456177678</v>
      </c>
      <c r="H142" s="226">
        <v>2.617335387037528</v>
      </c>
      <c r="I142" s="226">
        <v>3.6280058426473261</v>
      </c>
      <c r="J142" s="226">
        <v>-0.4628780500311791</v>
      </c>
      <c r="K142" s="226">
        <v>-1.2039703576396619</v>
      </c>
      <c r="L142" s="226">
        <v>-0.40769777054468648</v>
      </c>
      <c r="M142" s="226">
        <v>2.3238550287381798</v>
      </c>
      <c r="N142" s="226">
        <v>5.2476058372560743</v>
      </c>
      <c r="O142" s="226">
        <v>5.6008482107209261</v>
      </c>
      <c r="P142" s="226">
        <v>2.5525813029380515</v>
      </c>
      <c r="Q142" s="226">
        <v>-7.2604342540373068E-2</v>
      </c>
      <c r="R142" s="226">
        <v>2.5754480487741489</v>
      </c>
      <c r="S142" s="226">
        <v>2.9989119173878294</v>
      </c>
      <c r="T142" s="226">
        <v>1.8113996682691607</v>
      </c>
      <c r="U142" s="226">
        <v>3.5285075055001727</v>
      </c>
      <c r="V142" s="226">
        <v>4.3390992623977098</v>
      </c>
      <c r="W142" s="226">
        <v>1.704955359709885</v>
      </c>
      <c r="X142" s="226">
        <v>-0.30520396881065892</v>
      </c>
      <c r="Y142" s="226">
        <v>3.2795888768370816</v>
      </c>
      <c r="Z142" s="226">
        <v>0.4162137293012762</v>
      </c>
      <c r="AA142" s="226">
        <v>0.42181650538243787</v>
      </c>
      <c r="AB142" s="226">
        <v>1.0487093635628213</v>
      </c>
      <c r="AC142" s="226">
        <v>0.55363280975946338</v>
      </c>
      <c r="AD142" s="226">
        <v>1.3704177980824284</v>
      </c>
      <c r="AE142" s="226">
        <v>0.55106585421663112</v>
      </c>
      <c r="AF142" s="226">
        <v>0.34728868556881309</v>
      </c>
      <c r="AG142" s="226">
        <v>3.5709583124480275</v>
      </c>
      <c r="AH142" s="226">
        <v>2.5971215533956666</v>
      </c>
      <c r="AI142" s="226">
        <v>1.3294828280670004</v>
      </c>
      <c r="AJ142" s="226">
        <v>-1.0298284058677609</v>
      </c>
      <c r="AK142" s="226">
        <v>4.1347038314910378E-2</v>
      </c>
      <c r="AL142" s="226">
        <v>-0.29640662234690751</v>
      </c>
      <c r="AM142" s="226">
        <v>1.0182611859776074</v>
      </c>
      <c r="AN142" s="226">
        <v>2.7842792696075662</v>
      </c>
      <c r="AO142" s="226">
        <v>3.8712387207517907</v>
      </c>
      <c r="AP142" s="226">
        <v>2.0084145370369697</v>
      </c>
      <c r="AQ142" s="226">
        <v>-1.2816884578099064</v>
      </c>
      <c r="AR142" s="226">
        <v>2.6140064985164031</v>
      </c>
      <c r="AS142" s="226">
        <v>2.5549277571430338</v>
      </c>
      <c r="AT142" s="226">
        <v>2.5205471430699049</v>
      </c>
      <c r="AU142" s="226">
        <v>1.9620744328924218</v>
      </c>
      <c r="AV142" s="226">
        <v>4.5598019653001955</v>
      </c>
      <c r="AW142" s="226">
        <v>6.6647894701984427</v>
      </c>
      <c r="AX142" s="226">
        <v>5.034711014070254</v>
      </c>
      <c r="AY142" s="226">
        <v>5.8660176661573047</v>
      </c>
      <c r="AZ142" s="226">
        <v>6.2004777387790568</v>
      </c>
      <c r="BA142" s="226">
        <v>3.3427848005090084</v>
      </c>
      <c r="BB142" s="226">
        <v>3.2883182349649189</v>
      </c>
      <c r="BC142" s="226">
        <v>5.6687404556194281</v>
      </c>
      <c r="BD142" s="226">
        <v>3.7701623615857613</v>
      </c>
      <c r="BE142" s="226">
        <v>3.5280636480392644</v>
      </c>
      <c r="BF142" s="226">
        <v>3.9756102284681987</v>
      </c>
      <c r="BG142" s="226">
        <v>4.1015982011821706</v>
      </c>
      <c r="BH142" s="226">
        <v>3.9011218769783369</v>
      </c>
      <c r="BI142" s="226">
        <v>3.6269662984762761</v>
      </c>
    </row>
    <row r="143" spans="1:61" ht="15">
      <c r="A143" s="226" t="s">
        <v>342</v>
      </c>
      <c r="B143" s="226" t="s">
        <v>343</v>
      </c>
      <c r="C143" s="226" t="s">
        <v>758</v>
      </c>
      <c r="D143" s="226" t="s">
        <v>759</v>
      </c>
      <c r="E143" s="226"/>
      <c r="F143" s="226">
        <v>0.84551807387298084</v>
      </c>
      <c r="G143" s="226">
        <v>2.0333758063060543</v>
      </c>
      <c r="H143" s="226">
        <v>2.3272910869389847</v>
      </c>
      <c r="I143" s="226">
        <v>5.1196992477205754</v>
      </c>
      <c r="J143" s="226">
        <v>3.1321989646108079</v>
      </c>
      <c r="K143" s="226">
        <v>1.8578602194632339</v>
      </c>
      <c r="L143" s="226">
        <v>1.234451896726668</v>
      </c>
      <c r="M143" s="226">
        <v>4.0508239559064378</v>
      </c>
      <c r="N143" s="226">
        <v>5.0563960632450176</v>
      </c>
      <c r="O143" s="226">
        <v>5.41772694295544</v>
      </c>
      <c r="P143" s="226">
        <v>3.7244778973294217</v>
      </c>
      <c r="Q143" s="226">
        <v>3.8853486385334435</v>
      </c>
      <c r="R143" s="226">
        <v>4.9203570727830055</v>
      </c>
      <c r="S143" s="226">
        <v>3.7159779211199009</v>
      </c>
      <c r="T143" s="226">
        <v>2.1009455955288701</v>
      </c>
      <c r="U143" s="226">
        <v>4.4848442421874921</v>
      </c>
      <c r="V143" s="226">
        <v>2.3971100986203595</v>
      </c>
      <c r="W143" s="226">
        <v>1.1334759369161702</v>
      </c>
      <c r="X143" s="226">
        <v>2.1032664783475497</v>
      </c>
      <c r="Y143" s="226">
        <v>2.4954969263141038</v>
      </c>
      <c r="Z143" s="226">
        <v>-0.34764947004116209</v>
      </c>
      <c r="AA143" s="226">
        <v>0.33414201336708516</v>
      </c>
      <c r="AB143" s="226">
        <v>-0.81197346777713619</v>
      </c>
      <c r="AC143" s="226">
        <v>2.3988791851862175</v>
      </c>
      <c r="AD143" s="226">
        <v>2.2753430518730227</v>
      </c>
      <c r="AE143" s="226">
        <v>1.8874987423280913</v>
      </c>
      <c r="AF143" s="226">
        <v>2.2544954541918116</v>
      </c>
      <c r="AG143" s="226">
        <v>1.6203841984365113</v>
      </c>
      <c r="AH143" s="226">
        <v>0.79396087258479042</v>
      </c>
      <c r="AI143" s="226">
        <v>0.13258775972178682</v>
      </c>
      <c r="AJ143" s="226">
        <v>-0.70333478475336619</v>
      </c>
      <c r="AK143" s="226">
        <v>-1.013968491709349</v>
      </c>
      <c r="AL143" s="226">
        <v>0.99285481516837137</v>
      </c>
      <c r="AM143" s="226">
        <v>0.72796044932941584</v>
      </c>
      <c r="AN143" s="226">
        <v>1.9380612882117418</v>
      </c>
      <c r="AO143" s="226">
        <v>3.1104187212416434</v>
      </c>
      <c r="AP143" s="226">
        <v>3.222946023939727</v>
      </c>
      <c r="AQ143" s="226">
        <v>0.34208468309398654</v>
      </c>
      <c r="AR143" s="226">
        <v>1.6686046678600093</v>
      </c>
      <c r="AS143" s="226">
        <v>4.0594889216199164</v>
      </c>
      <c r="AT143" s="226">
        <v>1.9796787501153261</v>
      </c>
      <c r="AU143" s="226">
        <v>2.6778127224827557</v>
      </c>
      <c r="AV143" s="226">
        <v>3.9976042399943168</v>
      </c>
      <c r="AW143" s="226">
        <v>6.6238686530607964</v>
      </c>
      <c r="AX143" s="226">
        <v>5.6812687146890823</v>
      </c>
      <c r="AY143" s="226">
        <v>6.6538172525850712</v>
      </c>
      <c r="AZ143" s="226">
        <v>7.3478445734274516</v>
      </c>
      <c r="BA143" s="226">
        <v>4.3048831030090895</v>
      </c>
      <c r="BB143" s="226">
        <v>1.0128606850873751</v>
      </c>
      <c r="BC143" s="226">
        <v>6.1069225678649985</v>
      </c>
      <c r="BD143" s="226">
        <v>4.6963197147749156</v>
      </c>
      <c r="BE143" s="226">
        <v>3.5866144777463376</v>
      </c>
      <c r="BF143" s="226">
        <v>3.726274266757116</v>
      </c>
      <c r="BG143" s="226">
        <v>3.101808991953007</v>
      </c>
      <c r="BH143" s="226">
        <v>2.5049841678570886</v>
      </c>
      <c r="BI143" s="226">
        <v>2.5419893820159274</v>
      </c>
    </row>
    <row r="144" spans="1:61" ht="15">
      <c r="A144" s="226" t="s">
        <v>344</v>
      </c>
      <c r="B144" s="226" t="s">
        <v>345</v>
      </c>
      <c r="C144" s="226" t="s">
        <v>758</v>
      </c>
      <c r="D144" s="226" t="s">
        <v>759</v>
      </c>
      <c r="E144" s="226"/>
      <c r="F144" s="226">
        <v>0.11649995069377894</v>
      </c>
      <c r="G144" s="226">
        <v>13.278205451386512</v>
      </c>
      <c r="H144" s="226">
        <v>8.5869048662275702</v>
      </c>
      <c r="I144" s="226">
        <v>6.2210151637108737</v>
      </c>
      <c r="J144" s="226">
        <v>0.20294141921752384</v>
      </c>
      <c r="K144" s="226">
        <v>-2.3458338568118364</v>
      </c>
      <c r="L144" s="226">
        <v>8.7080040707188573</v>
      </c>
      <c r="M144" s="226">
        <v>-2.3747684293854832</v>
      </c>
      <c r="N144" s="226">
        <v>-0.51188104561387604</v>
      </c>
      <c r="O144" s="226">
        <v>9.6538092934466135E-2</v>
      </c>
      <c r="P144" s="226">
        <v>2.9801480793329631</v>
      </c>
      <c r="Q144" s="226">
        <v>-2.2320516045619172</v>
      </c>
      <c r="R144" s="226">
        <v>23.77210485880326</v>
      </c>
      <c r="S144" s="226">
        <v>8.5488769240768363</v>
      </c>
      <c r="T144" s="226">
        <v>-15.526393511519473</v>
      </c>
      <c r="U144" s="226">
        <v>8.3110312635492392</v>
      </c>
      <c r="V144" s="226">
        <v>18.682721207968839</v>
      </c>
      <c r="W144" s="226">
        <v>15.219144537414138</v>
      </c>
      <c r="X144" s="226">
        <v>0.20918574466861628</v>
      </c>
      <c r="Y144" s="226">
        <v>-5.2282756963402335</v>
      </c>
      <c r="Z144" s="226">
        <v>-1.8212102958432581</v>
      </c>
      <c r="AA144" s="226">
        <v>1.9047507626832214</v>
      </c>
      <c r="AB144" s="226">
        <v>-0.40672754453778737</v>
      </c>
      <c r="AC144" s="226">
        <v>3.2098862842451297</v>
      </c>
      <c r="AD144" s="226">
        <v>0.5206742540761411</v>
      </c>
      <c r="AE144" s="226">
        <v>2.7536600078171318</v>
      </c>
      <c r="AF144" s="226">
        <v>-0.96063427358659226</v>
      </c>
      <c r="AG144" s="226">
        <v>6.8644427080017039</v>
      </c>
      <c r="AH144" s="226">
        <v>4.066025949037666</v>
      </c>
      <c r="AI144" s="226">
        <v>4.1997885087225626</v>
      </c>
      <c r="AJ144" s="226">
        <v>4.9654457407739727</v>
      </c>
      <c r="AK144" s="226">
        <v>4.8646120661681778</v>
      </c>
      <c r="AL144" s="226">
        <v>1.4862154155018743</v>
      </c>
      <c r="AM144" s="226">
        <v>4.0285306400400032</v>
      </c>
      <c r="AN144" s="226">
        <v>1.5843170256304262</v>
      </c>
      <c r="AO144" s="226">
        <v>4.0659644490438609</v>
      </c>
      <c r="AP144" s="226">
        <v>2.3758426101308459</v>
      </c>
      <c r="AQ144" s="226">
        <v>0.3818895488281413</v>
      </c>
      <c r="AR144" s="226">
        <v>-0.5680307065532304</v>
      </c>
      <c r="AS144" s="226">
        <v>2.8654179422118489</v>
      </c>
      <c r="AT144" s="226">
        <v>2.6140206428518553</v>
      </c>
      <c r="AU144" s="226">
        <v>-0.14223656279641261</v>
      </c>
      <c r="AV144" s="226">
        <v>3.6993009755115054</v>
      </c>
      <c r="AW144" s="226">
        <v>0.87035886296746412</v>
      </c>
      <c r="AX144" s="226">
        <v>2.6267892870500731</v>
      </c>
      <c r="AY144" s="226">
        <v>3.3753779333746081</v>
      </c>
      <c r="AZ144" s="226">
        <v>3.9302048852684663</v>
      </c>
      <c r="BA144" s="226">
        <v>5.7184247266715857</v>
      </c>
      <c r="BB144" s="226">
        <v>1.1759651160145665</v>
      </c>
      <c r="BC144" s="226">
        <v>5.4220517161772221</v>
      </c>
      <c r="BD144" s="226">
        <v>5.4104228167209953</v>
      </c>
      <c r="BE144" s="226">
        <v>4.595676292550948</v>
      </c>
      <c r="BF144" s="226">
        <v>0.82905280833472261</v>
      </c>
      <c r="BG144" s="226">
        <v>0.92266304300288482</v>
      </c>
      <c r="BH144" s="226">
        <v>4.212212028580069</v>
      </c>
      <c r="BI144" s="226">
        <v>1.1430204630959082</v>
      </c>
    </row>
    <row r="145" spans="1:61" ht="15">
      <c r="A145" s="226" t="s">
        <v>346</v>
      </c>
      <c r="B145" s="226" t="s">
        <v>347</v>
      </c>
      <c r="C145" s="226" t="s">
        <v>758</v>
      </c>
      <c r="D145" s="226" t="s">
        <v>759</v>
      </c>
      <c r="E145" s="226"/>
      <c r="F145" s="226">
        <v>-0.61004156385074282</v>
      </c>
      <c r="G145" s="226">
        <v>1.8909208177247052</v>
      </c>
      <c r="H145" s="226">
        <v>1.3473069909889261</v>
      </c>
      <c r="I145" s="226">
        <v>4.3162982473691187</v>
      </c>
      <c r="J145" s="226">
        <v>3.8516643355771549</v>
      </c>
      <c r="K145" s="226">
        <v>4.0171661838239316</v>
      </c>
      <c r="L145" s="226">
        <v>0.34913497958888229</v>
      </c>
      <c r="M145" s="226">
        <v>4.4131085111962989</v>
      </c>
      <c r="N145" s="226">
        <v>7.3581817071534488</v>
      </c>
      <c r="O145" s="226">
        <v>7.4327546603986576</v>
      </c>
      <c r="P145" s="226">
        <v>5.9630071118359496</v>
      </c>
      <c r="Q145" s="226">
        <v>5.9390388079701495</v>
      </c>
      <c r="R145" s="226">
        <v>7.4588993401660559</v>
      </c>
      <c r="S145" s="226">
        <v>4.4192132590410154</v>
      </c>
      <c r="T145" s="226">
        <v>2.9572983061178633</v>
      </c>
      <c r="U145" s="226">
        <v>5.426755710530017</v>
      </c>
      <c r="V145" s="226">
        <v>4.8260713294001647</v>
      </c>
      <c r="W145" s="226">
        <v>3.9003978657904383</v>
      </c>
      <c r="X145" s="226">
        <v>5.9223455254442143</v>
      </c>
      <c r="Y145" s="226">
        <v>6.8052583976549528</v>
      </c>
      <c r="Z145" s="226">
        <v>-1.4967305238611317</v>
      </c>
      <c r="AA145" s="226">
        <v>0.18480491709875935</v>
      </c>
      <c r="AB145" s="226">
        <v>-0.90877933790683585</v>
      </c>
      <c r="AC145" s="226">
        <v>5.6851614956461987</v>
      </c>
      <c r="AD145" s="226">
        <v>5.737682415058714</v>
      </c>
      <c r="AE145" s="226">
        <v>4.3831378462164423</v>
      </c>
      <c r="AF145" s="226">
        <v>4.2808031559769688</v>
      </c>
      <c r="AG145" s="226">
        <v>2.8820459875843198</v>
      </c>
      <c r="AH145" s="226">
        <v>2.8052593781065553</v>
      </c>
      <c r="AI145" s="226">
        <v>-1.018785090905709</v>
      </c>
      <c r="AJ145" s="226">
        <v>-0.83837842631670867</v>
      </c>
      <c r="AK145" s="226">
        <v>-1.7598710959450585</v>
      </c>
      <c r="AL145" s="226">
        <v>2.1254583817545267</v>
      </c>
      <c r="AM145" s="226">
        <v>2.2919215396514261</v>
      </c>
      <c r="AN145" s="226">
        <v>3.8662751327763942</v>
      </c>
      <c r="AO145" s="226">
        <v>3.3600112895865237</v>
      </c>
      <c r="AP145" s="226">
        <v>3.9667162223476993</v>
      </c>
      <c r="AQ145" s="226">
        <v>1.152571698944115</v>
      </c>
      <c r="AR145" s="226">
        <v>3.204243357104545</v>
      </c>
      <c r="AS145" s="226">
        <v>5.9225854247645202</v>
      </c>
      <c r="AT145" s="226">
        <v>4.0167874428805703</v>
      </c>
      <c r="AU145" s="226">
        <v>4.8233879077979083</v>
      </c>
      <c r="AV145" s="226">
        <v>5.6667267387216782</v>
      </c>
      <c r="AW145" s="226">
        <v>7.0733521558514525</v>
      </c>
      <c r="AX145" s="226">
        <v>6.4970561301590948</v>
      </c>
      <c r="AY145" s="226">
        <v>8.0626166324708066</v>
      </c>
      <c r="AZ145" s="226">
        <v>8.9486617806041124</v>
      </c>
      <c r="BA145" s="226">
        <v>5.82984798446833</v>
      </c>
      <c r="BB145" s="226">
        <v>1.9770034816186239</v>
      </c>
      <c r="BC145" s="226">
        <v>6.9931139702120504</v>
      </c>
      <c r="BD145" s="226">
        <v>6.0003552951779113</v>
      </c>
      <c r="BE145" s="226">
        <v>4.6756306058119605</v>
      </c>
      <c r="BF145" s="226">
        <v>4.5246006858869379</v>
      </c>
      <c r="BG145" s="226">
        <v>3.9528627419035587</v>
      </c>
      <c r="BH145" s="226">
        <v>3.174116994182512</v>
      </c>
      <c r="BI145" s="226">
        <v>3.0735610378505669</v>
      </c>
    </row>
    <row r="146" spans="1:61" ht="15">
      <c r="A146" s="226" t="s">
        <v>348</v>
      </c>
      <c r="B146" s="226" t="s">
        <v>349</v>
      </c>
      <c r="C146" s="226" t="s">
        <v>758</v>
      </c>
      <c r="D146" s="226" t="s">
        <v>759</v>
      </c>
      <c r="E146" s="226"/>
      <c r="F146" s="226"/>
      <c r="G146" s="226"/>
      <c r="H146" s="226"/>
      <c r="I146" s="226"/>
      <c r="J146" s="226"/>
      <c r="K146" s="226"/>
      <c r="L146" s="226"/>
      <c r="M146" s="226"/>
      <c r="N146" s="226"/>
      <c r="O146" s="226"/>
      <c r="P146" s="226"/>
      <c r="Q146" s="226"/>
      <c r="R146" s="226"/>
      <c r="S146" s="226"/>
      <c r="T146" s="226"/>
      <c r="U146" s="226"/>
      <c r="V146" s="226"/>
      <c r="W146" s="226"/>
      <c r="X146" s="226"/>
      <c r="Y146" s="226"/>
      <c r="Z146" s="226"/>
      <c r="AA146" s="226"/>
      <c r="AB146" s="226"/>
      <c r="AC146" s="226"/>
      <c r="AD146" s="226"/>
      <c r="AE146" s="226"/>
      <c r="AF146" s="226"/>
      <c r="AG146" s="226"/>
      <c r="AH146" s="226"/>
      <c r="AI146" s="226"/>
      <c r="AJ146" s="226"/>
      <c r="AK146" s="226"/>
      <c r="AL146" s="226"/>
      <c r="AM146" s="226"/>
      <c r="AN146" s="226"/>
      <c r="AO146" s="226">
        <v>5.9525063975675323</v>
      </c>
      <c r="AP146" s="226">
        <v>9.09520400700832</v>
      </c>
      <c r="AQ146" s="226">
        <v>8.2485339392189445</v>
      </c>
      <c r="AR146" s="226">
        <v>-0.43070961715223177</v>
      </c>
      <c r="AS146" s="226">
        <v>4.5645785440554789</v>
      </c>
      <c r="AT146" s="226">
        <v>7.4058278849560963</v>
      </c>
      <c r="AU146" s="226">
        <v>7.6212374529130074</v>
      </c>
      <c r="AV146" s="226">
        <v>11.440101860532948</v>
      </c>
      <c r="AW146" s="226">
        <v>7.7533749491964556</v>
      </c>
      <c r="AX146" s="226">
        <v>9.4960030720345969</v>
      </c>
      <c r="AY146" s="226">
        <v>9.1348165195985587</v>
      </c>
      <c r="AZ146" s="226">
        <v>12.414479133042562</v>
      </c>
      <c r="BA146" s="226">
        <v>3.6890370162819579</v>
      </c>
      <c r="BB146" s="226">
        <v>-13.863035362747937</v>
      </c>
      <c r="BC146" s="226">
        <v>3.79365256550075</v>
      </c>
      <c r="BD146" s="226">
        <v>8.4716907042483598</v>
      </c>
      <c r="BE146" s="226">
        <v>5.2369185585196618</v>
      </c>
      <c r="BF146" s="226">
        <v>4.5596406830526774</v>
      </c>
      <c r="BG146" s="226">
        <v>4.388731309932183</v>
      </c>
      <c r="BH146" s="226">
        <v>2.7405799521939258</v>
      </c>
      <c r="BI146" s="226">
        <v>3.460341795367853</v>
      </c>
    </row>
    <row r="147" spans="1:61" ht="15">
      <c r="A147" s="226" t="s">
        <v>350</v>
      </c>
      <c r="B147" s="226" t="s">
        <v>351</v>
      </c>
      <c r="C147" s="226" t="s">
        <v>758</v>
      </c>
      <c r="D147" s="226" t="s">
        <v>759</v>
      </c>
      <c r="E147" s="226"/>
      <c r="F147" s="226">
        <v>2.8878467412547764</v>
      </c>
      <c r="G147" s="226">
        <v>0.124677245991478</v>
      </c>
      <c r="H147" s="226">
        <v>2.3699292327321331</v>
      </c>
      <c r="I147" s="226">
        <v>6.6645770259131467</v>
      </c>
      <c r="J147" s="226">
        <v>-1.8578415953805347</v>
      </c>
      <c r="K147" s="226">
        <v>0.38068019361492134</v>
      </c>
      <c r="L147" s="226">
        <v>-0.1123439623569169</v>
      </c>
      <c r="M147" s="226">
        <v>3.9186432741182671</v>
      </c>
      <c r="N147" s="226">
        <v>9.4352128600520473</v>
      </c>
      <c r="O147" s="226">
        <v>3.9921639483253131</v>
      </c>
      <c r="P147" s="226">
        <v>1.6927964809296583</v>
      </c>
      <c r="Q147" s="226">
        <v>5.3129251540122056</v>
      </c>
      <c r="R147" s="226">
        <v>7.1227672976244207</v>
      </c>
      <c r="S147" s="226">
        <v>2.86229900638142</v>
      </c>
      <c r="T147" s="226">
        <v>-7.5864752928111585</v>
      </c>
      <c r="U147" s="226">
        <v>2.0280997493649124</v>
      </c>
      <c r="V147" s="226">
        <v>1.3935403408835754</v>
      </c>
      <c r="W147" s="226">
        <v>3.8883880286995236</v>
      </c>
      <c r="X147" s="226">
        <v>2.1061435195074409</v>
      </c>
      <c r="Y147" s="226">
        <v>0.48254629610377719</v>
      </c>
      <c r="Z147" s="226">
        <v>-0.8436674503583248</v>
      </c>
      <c r="AA147" s="226">
        <v>1.0482943024314295</v>
      </c>
      <c r="AB147" s="226">
        <v>2.961753966957275</v>
      </c>
      <c r="AC147" s="226">
        <v>6.0778501688285189</v>
      </c>
      <c r="AD147" s="226">
        <v>2.5932463124545677</v>
      </c>
      <c r="AE147" s="226">
        <v>9.4915738788075288</v>
      </c>
      <c r="AF147" s="226">
        <v>3.2794672746250484</v>
      </c>
      <c r="AG147" s="226">
        <v>7.6791062348025463</v>
      </c>
      <c r="AH147" s="226">
        <v>8.735311911577611</v>
      </c>
      <c r="AI147" s="226">
        <v>4.0098112497513085</v>
      </c>
      <c r="AJ147" s="226">
        <v>7.1984082184393969</v>
      </c>
      <c r="AK147" s="226">
        <v>0.47607740120754727</v>
      </c>
      <c r="AL147" s="226">
        <v>2.8112188325659133</v>
      </c>
      <c r="AM147" s="226">
        <v>2.4166299526922757</v>
      </c>
      <c r="AN147" s="226">
        <v>1.7300206392704354E-2</v>
      </c>
      <c r="AO147" s="226">
        <v>1.7735615653265313E-2</v>
      </c>
      <c r="AP147" s="226">
        <v>4.3929134867216675</v>
      </c>
      <c r="AQ147" s="226">
        <v>4.7337627928248907</v>
      </c>
      <c r="AR147" s="226">
        <v>7.0256853468160045</v>
      </c>
      <c r="AS147" s="226">
        <v>6.7946997999272156</v>
      </c>
      <c r="AT147" s="226">
        <v>1.3186131225794213</v>
      </c>
      <c r="AU147" s="226">
        <v>2.7374716246318087</v>
      </c>
      <c r="AV147" s="226">
        <v>0.40176062189752315</v>
      </c>
      <c r="AW147" s="226">
        <v>2.1499194839952054</v>
      </c>
      <c r="AX147" s="226">
        <v>1.6058632845698213</v>
      </c>
      <c r="AY147" s="226">
        <v>3.5141433590103475</v>
      </c>
      <c r="AZ147" s="226">
        <v>6.6939954646600057</v>
      </c>
      <c r="BA147" s="226">
        <v>-3.0285319096891072</v>
      </c>
      <c r="BB147" s="226">
        <v>-6.1133733236190579</v>
      </c>
      <c r="BC147" s="226">
        <v>2.9681225771742277</v>
      </c>
      <c r="BD147" s="226">
        <v>0.28527746764697781</v>
      </c>
      <c r="BE147" s="226">
        <v>-2.717088654488208</v>
      </c>
      <c r="BF147" s="226">
        <v>1.6143556712278979</v>
      </c>
      <c r="BG147" s="226">
        <v>3.1664371105701861</v>
      </c>
      <c r="BH147" s="226">
        <v>1.5785426126134041</v>
      </c>
      <c r="BI147" s="226">
        <v>1.7915535216496323</v>
      </c>
    </row>
    <row r="148" spans="1:61" ht="15">
      <c r="A148" s="226" t="s">
        <v>352</v>
      </c>
      <c r="B148" s="226" t="s">
        <v>353</v>
      </c>
      <c r="C148" s="226" t="s">
        <v>758</v>
      </c>
      <c r="D148" s="226" t="s">
        <v>759</v>
      </c>
      <c r="E148" s="226"/>
      <c r="F148" s="226"/>
      <c r="G148" s="226"/>
      <c r="H148" s="226"/>
      <c r="I148" s="226"/>
      <c r="J148" s="226"/>
      <c r="K148" s="226"/>
      <c r="L148" s="226"/>
      <c r="M148" s="226"/>
      <c r="N148" s="226"/>
      <c r="O148" s="226"/>
      <c r="P148" s="226"/>
      <c r="Q148" s="226"/>
      <c r="R148" s="226"/>
      <c r="S148" s="226"/>
      <c r="T148" s="226"/>
      <c r="U148" s="226"/>
      <c r="V148" s="226"/>
      <c r="W148" s="226"/>
      <c r="X148" s="226"/>
      <c r="Y148" s="226"/>
      <c r="Z148" s="226"/>
      <c r="AA148" s="226"/>
      <c r="AB148" s="226"/>
      <c r="AC148" s="226"/>
      <c r="AD148" s="226"/>
      <c r="AE148" s="226"/>
      <c r="AF148" s="226"/>
      <c r="AG148" s="226"/>
      <c r="AH148" s="226"/>
      <c r="AI148" s="226"/>
      <c r="AJ148" s="226"/>
      <c r="AK148" s="226"/>
      <c r="AL148" s="226"/>
      <c r="AM148" s="226"/>
      <c r="AN148" s="226"/>
      <c r="AO148" s="226">
        <v>3.5184866878087462</v>
      </c>
      <c r="AP148" s="226">
        <v>10.065770695320623</v>
      </c>
      <c r="AQ148" s="226">
        <v>7.5309335396386246</v>
      </c>
      <c r="AR148" s="226">
        <v>3.4576354867563452</v>
      </c>
      <c r="AS148" s="226">
        <v>6.4278263434703433</v>
      </c>
      <c r="AT148" s="226">
        <v>7.8451644078475766</v>
      </c>
      <c r="AU148" s="226">
        <v>8.354646589642158</v>
      </c>
      <c r="AV148" s="226">
        <v>9.4836545387039877</v>
      </c>
      <c r="AW148" s="226">
        <v>9.5242991736425893</v>
      </c>
      <c r="AX148" s="226">
        <v>11.899680369695417</v>
      </c>
      <c r="AY148" s="226">
        <v>12.920440622944568</v>
      </c>
      <c r="AZ148" s="226">
        <v>10.85044327087563</v>
      </c>
      <c r="BA148" s="226">
        <v>-2.5905617691541778</v>
      </c>
      <c r="BB148" s="226">
        <v>-12.906107429322191</v>
      </c>
      <c r="BC148" s="226">
        <v>-1.7662353029255087</v>
      </c>
      <c r="BD148" s="226">
        <v>8.3362012217798309</v>
      </c>
      <c r="BE148" s="226">
        <v>5.3033419232934875</v>
      </c>
      <c r="BF148" s="226">
        <v>3.731630255544502</v>
      </c>
      <c r="BG148" s="226">
        <v>3.0861689849924829</v>
      </c>
      <c r="BH148" s="226">
        <v>3.5564078295870871</v>
      </c>
      <c r="BI148" s="226">
        <v>2.8397941702776848</v>
      </c>
    </row>
    <row r="149" spans="1:61" ht="15">
      <c r="A149" s="226" t="s">
        <v>354</v>
      </c>
      <c r="B149" s="226" t="s">
        <v>355</v>
      </c>
      <c r="C149" s="226" t="s">
        <v>758</v>
      </c>
      <c r="D149" s="226" t="s">
        <v>759</v>
      </c>
      <c r="E149" s="226"/>
      <c r="F149" s="226"/>
      <c r="G149" s="226"/>
      <c r="H149" s="226"/>
      <c r="I149" s="226"/>
      <c r="J149" s="226"/>
      <c r="K149" s="226"/>
      <c r="L149" s="226"/>
      <c r="M149" s="226"/>
      <c r="N149" s="226"/>
      <c r="O149" s="226"/>
      <c r="P149" s="226"/>
      <c r="Q149" s="226"/>
      <c r="R149" s="226"/>
      <c r="S149" s="226"/>
      <c r="T149" s="226"/>
      <c r="U149" s="226"/>
      <c r="V149" s="226"/>
      <c r="W149" s="226"/>
      <c r="X149" s="226"/>
      <c r="Y149" s="226"/>
      <c r="Z149" s="226"/>
      <c r="AA149" s="226"/>
      <c r="AB149" s="226">
        <v>5.9004813718561309</v>
      </c>
      <c r="AC149" s="226">
        <v>4.0757418832964305</v>
      </c>
      <c r="AD149" s="226">
        <v>-3.384620982454507</v>
      </c>
      <c r="AE149" s="226">
        <v>2.3290641216020163</v>
      </c>
      <c r="AF149" s="226">
        <v>9.6240314107425888</v>
      </c>
      <c r="AG149" s="226">
        <v>3.5772122791341019</v>
      </c>
      <c r="AH149" s="226">
        <v>1.2301443944835171</v>
      </c>
      <c r="AI149" s="226">
        <v>4.5164228083230569</v>
      </c>
      <c r="AJ149" s="226">
        <v>0.77932093233566491</v>
      </c>
      <c r="AK149" s="226">
        <v>10.581150474683938</v>
      </c>
      <c r="AL149" s="226">
        <v>2.9457854750481829</v>
      </c>
      <c r="AM149" s="226">
        <v>2.1525330450907916</v>
      </c>
      <c r="AN149" s="226">
        <v>1.2267981316176559</v>
      </c>
      <c r="AO149" s="226">
        <v>-2.412545212932443</v>
      </c>
      <c r="AP149" s="226">
        <v>-2.2657409993343833</v>
      </c>
      <c r="AQ149" s="226">
        <v>-6.4973448889971479</v>
      </c>
      <c r="AR149" s="226">
        <v>-4.4032884147212457</v>
      </c>
      <c r="AS149" s="226">
        <v>3.4303991568113616</v>
      </c>
      <c r="AT149" s="226">
        <v>0.51611373716720266</v>
      </c>
      <c r="AU149" s="226">
        <v>6.3220451146825951</v>
      </c>
      <c r="AV149" s="226">
        <v>8.9233363106969676</v>
      </c>
      <c r="AW149" s="226">
        <v>23.715785198771798</v>
      </c>
      <c r="AX149" s="226">
        <v>5.5727542388001297</v>
      </c>
      <c r="AY149" s="226">
        <v>10.842596621039306</v>
      </c>
      <c r="AZ149" s="226">
        <v>12.061608599014903</v>
      </c>
      <c r="BA149" s="226">
        <v>1.2777575564252288</v>
      </c>
      <c r="BB149" s="226">
        <v>-0.7936451469792587</v>
      </c>
      <c r="BC149" s="226">
        <v>22.544670449618096</v>
      </c>
      <c r="BD149" s="226">
        <v>18.911191317515545</v>
      </c>
      <c r="BE149" s="226">
        <v>6.6950142772323176</v>
      </c>
      <c r="BF149" s="226">
        <v>8.6297860711588328</v>
      </c>
      <c r="BG149" s="226">
        <v>-3.3725119507375609</v>
      </c>
      <c r="BH149" s="226">
        <v>-23.125170561283412</v>
      </c>
      <c r="BI149" s="226">
        <v>-3.9315628150603459</v>
      </c>
    </row>
    <row r="150" spans="1:61" ht="15">
      <c r="A150" s="226" t="s">
        <v>356</v>
      </c>
      <c r="B150" s="226" t="s">
        <v>357</v>
      </c>
      <c r="C150" s="226" t="s">
        <v>758</v>
      </c>
      <c r="D150" s="226" t="s">
        <v>759</v>
      </c>
      <c r="E150" s="226"/>
      <c r="F150" s="226"/>
      <c r="G150" s="226"/>
      <c r="H150" s="226"/>
      <c r="I150" s="226"/>
      <c r="J150" s="226"/>
      <c r="K150" s="226"/>
      <c r="L150" s="226"/>
      <c r="M150" s="226"/>
      <c r="N150" s="226"/>
      <c r="O150" s="226"/>
      <c r="P150" s="226"/>
      <c r="Q150" s="226"/>
      <c r="R150" s="226"/>
      <c r="S150" s="226"/>
      <c r="T150" s="226"/>
      <c r="U150" s="226"/>
      <c r="V150" s="226"/>
      <c r="W150" s="226"/>
      <c r="X150" s="226"/>
      <c r="Y150" s="226"/>
      <c r="Z150" s="226"/>
      <c r="AA150" s="226"/>
      <c r="AB150" s="226"/>
      <c r="AC150" s="226"/>
      <c r="AD150" s="226"/>
      <c r="AE150" s="226"/>
      <c r="AF150" s="226"/>
      <c r="AG150" s="226"/>
      <c r="AH150" s="226"/>
      <c r="AI150" s="226"/>
      <c r="AJ150" s="226"/>
      <c r="AK150" s="226"/>
      <c r="AL150" s="226"/>
      <c r="AM150" s="226"/>
      <c r="AN150" s="226"/>
      <c r="AO150" s="226"/>
      <c r="AP150" s="226"/>
      <c r="AQ150" s="226"/>
      <c r="AR150" s="226"/>
      <c r="AS150" s="226"/>
      <c r="AT150" s="226"/>
      <c r="AU150" s="226"/>
      <c r="AV150" s="226"/>
      <c r="AW150" s="226"/>
      <c r="AX150" s="226"/>
      <c r="AY150" s="226"/>
      <c r="AZ150" s="226"/>
      <c r="BA150" s="226"/>
      <c r="BB150" s="226"/>
      <c r="BC150" s="226"/>
      <c r="BD150" s="226"/>
      <c r="BE150" s="226"/>
      <c r="BF150" s="226"/>
      <c r="BG150" s="226"/>
      <c r="BH150" s="226"/>
      <c r="BI150" s="226"/>
    </row>
    <row r="151" spans="1:61" ht="15">
      <c r="A151" s="226" t="s">
        <v>358</v>
      </c>
      <c r="B151" s="226" t="s">
        <v>359</v>
      </c>
      <c r="C151" s="226" t="s">
        <v>758</v>
      </c>
      <c r="D151" s="226" t="s">
        <v>759</v>
      </c>
      <c r="E151" s="226"/>
      <c r="F151" s="226"/>
      <c r="G151" s="226"/>
      <c r="H151" s="226"/>
      <c r="I151" s="226"/>
      <c r="J151" s="226"/>
      <c r="K151" s="226"/>
      <c r="L151" s="226">
        <v>7.3611531457650585</v>
      </c>
      <c r="M151" s="226">
        <v>7.3289917758276601</v>
      </c>
      <c r="N151" s="226">
        <v>5.9240364291783578</v>
      </c>
      <c r="O151" s="226">
        <v>2.4297626914597998</v>
      </c>
      <c r="P151" s="226">
        <v>3.3678304366650025</v>
      </c>
      <c r="Q151" s="226">
        <v>0.33016323102832246</v>
      </c>
      <c r="R151" s="226">
        <v>1.4355595618842756</v>
      </c>
      <c r="S151" s="226">
        <v>3.3762605896298368</v>
      </c>
      <c r="T151" s="226">
        <v>5.2030964465063647</v>
      </c>
      <c r="U151" s="226">
        <v>8.2828358824959452</v>
      </c>
      <c r="V151" s="226">
        <v>3.5586088096015089</v>
      </c>
      <c r="W151" s="226">
        <v>-0.23188783788718581</v>
      </c>
      <c r="X151" s="226">
        <v>2.2431826748185841</v>
      </c>
      <c r="Y151" s="226">
        <v>1.1209399853768076</v>
      </c>
      <c r="Z151" s="226">
        <v>-4.1291363765726885</v>
      </c>
      <c r="AA151" s="226">
        <v>6.3229746159341431</v>
      </c>
      <c r="AB151" s="226">
        <v>-1.0265923551275904</v>
      </c>
      <c r="AC151" s="226">
        <v>3.9586116472499953</v>
      </c>
      <c r="AD151" s="226">
        <v>3.6517882564902351</v>
      </c>
      <c r="AE151" s="226">
        <v>6.9515451645274453</v>
      </c>
      <c r="AF151" s="226">
        <v>-2.3470979730223434</v>
      </c>
      <c r="AG151" s="226">
        <v>9.6930514893194015</v>
      </c>
      <c r="AH151" s="226">
        <v>0.89742397787655648</v>
      </c>
      <c r="AI151" s="226">
        <v>1.4952335999924173</v>
      </c>
      <c r="AJ151" s="226">
        <v>5.2662807166392867</v>
      </c>
      <c r="AK151" s="226">
        <v>-3.8357440236969325</v>
      </c>
      <c r="AL151" s="226">
        <v>-2.4408241583862775</v>
      </c>
      <c r="AM151" s="226">
        <v>8.7901172723959604</v>
      </c>
      <c r="AN151" s="226">
        <v>-6.8472024471655288</v>
      </c>
      <c r="AO151" s="226">
        <v>10.776556824492985</v>
      </c>
      <c r="AP151" s="226">
        <v>-2.8710546774645138</v>
      </c>
      <c r="AQ151" s="226">
        <v>5.8834662155506692</v>
      </c>
      <c r="AR151" s="226">
        <v>-0.15700305945841819</v>
      </c>
      <c r="AS151" s="226">
        <v>0.68130757979234602</v>
      </c>
      <c r="AT151" s="226">
        <v>6.0302292744175361</v>
      </c>
      <c r="AU151" s="226">
        <v>1.888807858258275</v>
      </c>
      <c r="AV151" s="226">
        <v>4.7012362274533928</v>
      </c>
      <c r="AW151" s="226">
        <v>3.5606045594310132</v>
      </c>
      <c r="AX151" s="226">
        <v>2.0821680866998946</v>
      </c>
      <c r="AY151" s="226">
        <v>6.3275238228666524</v>
      </c>
      <c r="AZ151" s="226">
        <v>2.3345150521570872</v>
      </c>
      <c r="BA151" s="226">
        <v>4.6765963630939922</v>
      </c>
      <c r="BB151" s="226">
        <v>2.9642996654690705</v>
      </c>
      <c r="BC151" s="226">
        <v>2.4711540380950083</v>
      </c>
      <c r="BD151" s="226">
        <v>3.8047391559854873</v>
      </c>
      <c r="BE151" s="226">
        <v>1.5389702796232001</v>
      </c>
      <c r="BF151" s="226">
        <v>3.0127073234495327</v>
      </c>
      <c r="BG151" s="226">
        <v>1.0689190047641972</v>
      </c>
      <c r="BH151" s="226">
        <v>3.0398151234116426</v>
      </c>
      <c r="BI151" s="226">
        <v>-0.27188777888342486</v>
      </c>
    </row>
    <row r="152" spans="1:61" ht="15">
      <c r="A152" s="226" t="s">
        <v>360</v>
      </c>
      <c r="B152" s="226" t="s">
        <v>361</v>
      </c>
      <c r="C152" s="226" t="s">
        <v>758</v>
      </c>
      <c r="D152" s="226" t="s">
        <v>759</v>
      </c>
      <c r="E152" s="226"/>
      <c r="F152" s="226"/>
      <c r="G152" s="226"/>
      <c r="H152" s="226"/>
      <c r="I152" s="226"/>
      <c r="J152" s="226"/>
      <c r="K152" s="226"/>
      <c r="L152" s="226"/>
      <c r="M152" s="226"/>
      <c r="N152" s="226"/>
      <c r="O152" s="226"/>
      <c r="P152" s="226">
        <v>4.1811029346690276</v>
      </c>
      <c r="Q152" s="226">
        <v>3.2080954675156335</v>
      </c>
      <c r="R152" s="226">
        <v>4.8620819937796256</v>
      </c>
      <c r="S152" s="226">
        <v>2.8087384523333583</v>
      </c>
      <c r="T152" s="226">
        <v>-2.3953427851424465</v>
      </c>
      <c r="U152" s="226">
        <v>3.0780006434513894</v>
      </c>
      <c r="V152" s="226">
        <v>2.4057206609331701</v>
      </c>
      <c r="W152" s="226">
        <v>2.8457548026419914</v>
      </c>
      <c r="X152" s="226">
        <v>2.3260770590731994</v>
      </c>
      <c r="Y152" s="226">
        <v>0.35474477310928876</v>
      </c>
      <c r="Z152" s="226">
        <v>-0.63433185520116808</v>
      </c>
      <c r="AA152" s="226">
        <v>0.72666621809645449</v>
      </c>
      <c r="AB152" s="226">
        <v>-0.50151472522962592</v>
      </c>
      <c r="AC152" s="226">
        <v>2.618803364384803E-4</v>
      </c>
      <c r="AD152" s="226">
        <v>0.56939293875221608</v>
      </c>
      <c r="AE152" s="226">
        <v>1.7256270657596247</v>
      </c>
      <c r="AF152" s="226">
        <v>2.0243561811090274</v>
      </c>
      <c r="AG152" s="226">
        <v>4.373196585988822</v>
      </c>
      <c r="AH152" s="226">
        <v>3.8900307007573076</v>
      </c>
      <c r="AI152" s="226">
        <v>2.2006497744491327</v>
      </c>
      <c r="AJ152" s="226">
        <v>0.38429684377496187</v>
      </c>
      <c r="AK152" s="226">
        <v>0.55537708767437266</v>
      </c>
      <c r="AL152" s="226">
        <v>-1.8180457051885099</v>
      </c>
      <c r="AM152" s="226">
        <v>1.2447654941783384</v>
      </c>
      <c r="AN152" s="226">
        <v>1.2387527398588247</v>
      </c>
      <c r="AO152" s="226">
        <v>0.20955943003609434</v>
      </c>
      <c r="AP152" s="226">
        <v>1.3081451686868917</v>
      </c>
      <c r="AQ152" s="226">
        <v>2.6101777838318867</v>
      </c>
      <c r="AR152" s="226">
        <v>2.4007222009949203</v>
      </c>
      <c r="AS152" s="226">
        <v>2.9968634987919103</v>
      </c>
      <c r="AT152" s="226">
        <v>1.3098496208654637</v>
      </c>
      <c r="AU152" s="226">
        <v>0.19361419612235409</v>
      </c>
      <c r="AV152" s="226">
        <v>0.15441033094403167</v>
      </c>
      <c r="AW152" s="226">
        <v>1.2985688438753158</v>
      </c>
      <c r="AX152" s="226">
        <v>0.45109385983323591</v>
      </c>
      <c r="AY152" s="226">
        <v>3.1717204199962765</v>
      </c>
      <c r="AZ152" s="226">
        <v>12.288247992538984</v>
      </c>
      <c r="BA152" s="226">
        <v>7.7234819959272016</v>
      </c>
      <c r="BB152" s="226"/>
      <c r="BC152" s="226"/>
      <c r="BD152" s="226"/>
      <c r="BE152" s="226"/>
      <c r="BF152" s="226"/>
      <c r="BG152" s="226"/>
      <c r="BH152" s="226"/>
      <c r="BI152" s="226"/>
    </row>
    <row r="153" spans="1:61" ht="15">
      <c r="A153" s="226" t="s">
        <v>362</v>
      </c>
      <c r="B153" s="226" t="s">
        <v>363</v>
      </c>
      <c r="C153" s="226" t="s">
        <v>758</v>
      </c>
      <c r="D153" s="226" t="s">
        <v>759</v>
      </c>
      <c r="E153" s="226"/>
      <c r="F153" s="226"/>
      <c r="G153" s="226"/>
      <c r="H153" s="226"/>
      <c r="I153" s="226"/>
      <c r="J153" s="226"/>
      <c r="K153" s="226"/>
      <c r="L153" s="226"/>
      <c r="M153" s="226"/>
      <c r="N153" s="226"/>
      <c r="O153" s="226"/>
      <c r="P153" s="226"/>
      <c r="Q153" s="226"/>
      <c r="R153" s="226"/>
      <c r="S153" s="226"/>
      <c r="T153" s="226"/>
      <c r="U153" s="226"/>
      <c r="V153" s="226"/>
      <c r="W153" s="226"/>
      <c r="X153" s="226"/>
      <c r="Y153" s="226"/>
      <c r="Z153" s="226"/>
      <c r="AA153" s="226"/>
      <c r="AB153" s="226"/>
      <c r="AC153" s="226"/>
      <c r="AD153" s="226"/>
      <c r="AE153" s="226"/>
      <c r="AF153" s="226"/>
      <c r="AG153" s="226"/>
      <c r="AH153" s="226"/>
      <c r="AI153" s="226"/>
      <c r="AJ153" s="226"/>
      <c r="AK153" s="226"/>
      <c r="AL153" s="226"/>
      <c r="AM153" s="226"/>
      <c r="AN153" s="226"/>
      <c r="AO153" s="226">
        <v>-5.6884164130412529</v>
      </c>
      <c r="AP153" s="226">
        <v>2.0236990912555513</v>
      </c>
      <c r="AQ153" s="226">
        <v>-6.5044274855569455</v>
      </c>
      <c r="AR153" s="226">
        <v>-3.2164045973959219</v>
      </c>
      <c r="AS153" s="226">
        <v>2.3155734350761605</v>
      </c>
      <c r="AT153" s="226">
        <v>6.3375335394906216</v>
      </c>
      <c r="AU153" s="226">
        <v>8.0499320261602634</v>
      </c>
      <c r="AV153" s="226">
        <v>6.9006029160966591</v>
      </c>
      <c r="AW153" s="226">
        <v>7.6660900826401814</v>
      </c>
      <c r="AX153" s="226">
        <v>7.761873817302714</v>
      </c>
      <c r="AY153" s="226">
        <v>5.0916688896213884</v>
      </c>
      <c r="AZ153" s="226">
        <v>3.238976578390691</v>
      </c>
      <c r="BA153" s="226">
        <v>8.0053876125164578</v>
      </c>
      <c r="BB153" s="226">
        <v>-5.8812613305244952</v>
      </c>
      <c r="BC153" s="226">
        <v>7.207008538518096</v>
      </c>
      <c r="BD153" s="226">
        <v>6.8617705307728585</v>
      </c>
      <c r="BE153" s="226">
        <v>-0.68697224121976319</v>
      </c>
      <c r="BF153" s="226">
        <v>9.4292979119130536</v>
      </c>
      <c r="BG153" s="226">
        <v>4.8639158981180799</v>
      </c>
      <c r="BH153" s="226">
        <v>-0.33585340135722674</v>
      </c>
      <c r="BI153" s="226">
        <v>4.1617801057242048</v>
      </c>
    </row>
    <row r="154" spans="1:61" ht="15">
      <c r="A154" s="226" t="s">
        <v>364</v>
      </c>
      <c r="B154" s="226" t="s">
        <v>365</v>
      </c>
      <c r="C154" s="226" t="s">
        <v>758</v>
      </c>
      <c r="D154" s="226" t="s">
        <v>759</v>
      </c>
      <c r="E154" s="226"/>
      <c r="F154" s="226">
        <v>-0.37766474216689971</v>
      </c>
      <c r="G154" s="226">
        <v>-0.19251049107025153</v>
      </c>
      <c r="H154" s="226">
        <v>-3.3458180210570134</v>
      </c>
      <c r="I154" s="226">
        <v>1.3964290538375224</v>
      </c>
      <c r="J154" s="226">
        <v>-2.9379028756602139</v>
      </c>
      <c r="K154" s="226">
        <v>-0.51141311279702961</v>
      </c>
      <c r="L154" s="226">
        <v>2.8366126657127779</v>
      </c>
      <c r="M154" s="226">
        <v>4.0710646254780158</v>
      </c>
      <c r="N154" s="226">
        <v>1.0081707291263626</v>
      </c>
      <c r="O154" s="226">
        <v>2.4848378763126391</v>
      </c>
      <c r="P154" s="226">
        <v>1.1373740026966033</v>
      </c>
      <c r="Q154" s="226">
        <v>-3.9554755279891793</v>
      </c>
      <c r="R154" s="226">
        <v>-5.2908088207074968</v>
      </c>
      <c r="S154" s="226">
        <v>-0.81419660811225469</v>
      </c>
      <c r="T154" s="226">
        <v>-1.5588257855643519</v>
      </c>
      <c r="U154" s="226">
        <v>-5.7800178266722781</v>
      </c>
      <c r="V154" s="226">
        <v>-0.51200047589877329</v>
      </c>
      <c r="W154" s="226">
        <v>-5.4062918677349217</v>
      </c>
      <c r="X154" s="226">
        <v>6.7488469686259265</v>
      </c>
      <c r="Y154" s="226">
        <v>-2.0493749612924574</v>
      </c>
      <c r="Z154" s="226">
        <v>-12.263401185339944</v>
      </c>
      <c r="AA154" s="226">
        <v>-4.6044706912161644</v>
      </c>
      <c r="AB154" s="226">
        <v>-1.9659597475448578</v>
      </c>
      <c r="AC154" s="226">
        <v>-1.1714040714210938</v>
      </c>
      <c r="AD154" s="226">
        <v>-1.6849825441678092</v>
      </c>
      <c r="AE154" s="226">
        <v>-0.88359185361531445</v>
      </c>
      <c r="AF154" s="226">
        <v>-1.6311155703244538</v>
      </c>
      <c r="AG154" s="226">
        <v>0.52724970911324931</v>
      </c>
      <c r="AH154" s="226">
        <v>1.1578437163326072</v>
      </c>
      <c r="AI154" s="226">
        <v>0.19603440789859405</v>
      </c>
      <c r="AJ154" s="226">
        <v>-9.0096462004870261</v>
      </c>
      <c r="AK154" s="226">
        <v>-1.7628733931828009</v>
      </c>
      <c r="AL154" s="226">
        <v>-0.91688295488373228</v>
      </c>
      <c r="AM154" s="226">
        <v>-3.0624754834415029</v>
      </c>
      <c r="AN154" s="226">
        <v>-1.3738362432964379</v>
      </c>
      <c r="AO154" s="226">
        <v>-0.99055018418587792</v>
      </c>
      <c r="AP154" s="226">
        <v>0.47622977866528515</v>
      </c>
      <c r="AQ154" s="226">
        <v>0.69734856550877566</v>
      </c>
      <c r="AR154" s="226">
        <v>1.4148758998818352</v>
      </c>
      <c r="AS154" s="226">
        <v>1.5423095099596793</v>
      </c>
      <c r="AT154" s="226">
        <v>2.7962277872876058</v>
      </c>
      <c r="AU154" s="226">
        <v>-15.299989082476444</v>
      </c>
      <c r="AV154" s="226">
        <v>6.5189850244393028</v>
      </c>
      <c r="AW154" s="226">
        <v>2.1597996401758763</v>
      </c>
      <c r="AX154" s="226">
        <v>1.5582235011487171</v>
      </c>
      <c r="AY154" s="226">
        <v>1.9991113665388127</v>
      </c>
      <c r="AZ154" s="226">
        <v>3.2160043051869422</v>
      </c>
      <c r="BA154" s="226">
        <v>4.1126026706212997</v>
      </c>
      <c r="BB154" s="226">
        <v>-6.6861505027066812</v>
      </c>
      <c r="BC154" s="226">
        <v>-2.4981486528999426</v>
      </c>
      <c r="BD154" s="226">
        <v>-1.3092433416670133</v>
      </c>
      <c r="BE154" s="226">
        <v>0.24914699700926235</v>
      </c>
      <c r="BF154" s="226">
        <v>-0.48173633339646926</v>
      </c>
      <c r="BG154" s="226">
        <v>0.56254443304962365</v>
      </c>
      <c r="BH154" s="226">
        <v>0.31436020160479927</v>
      </c>
      <c r="BI154" s="226">
        <v>1.4355297912382383</v>
      </c>
    </row>
    <row r="155" spans="1:61" ht="15">
      <c r="A155" s="226" t="s">
        <v>366</v>
      </c>
      <c r="B155" s="226" t="s">
        <v>367</v>
      </c>
      <c r="C155" s="226" t="s">
        <v>758</v>
      </c>
      <c r="D155" s="226" t="s">
        <v>759</v>
      </c>
      <c r="E155" s="226"/>
      <c r="F155" s="226"/>
      <c r="G155" s="226"/>
      <c r="H155" s="226"/>
      <c r="I155" s="226"/>
      <c r="J155" s="226"/>
      <c r="K155" s="226"/>
      <c r="L155" s="226"/>
      <c r="M155" s="226"/>
      <c r="N155" s="226"/>
      <c r="O155" s="226"/>
      <c r="P155" s="226"/>
      <c r="Q155" s="226"/>
      <c r="R155" s="226"/>
      <c r="S155" s="226"/>
      <c r="T155" s="226"/>
      <c r="U155" s="226"/>
      <c r="V155" s="226"/>
      <c r="W155" s="226"/>
      <c r="X155" s="226"/>
      <c r="Y155" s="226"/>
      <c r="Z155" s="226"/>
      <c r="AA155" s="226"/>
      <c r="AB155" s="226"/>
      <c r="AC155" s="226"/>
      <c r="AD155" s="226"/>
      <c r="AE155" s="226"/>
      <c r="AF155" s="226"/>
      <c r="AG155" s="226"/>
      <c r="AH155" s="226"/>
      <c r="AI155" s="226"/>
      <c r="AJ155" s="226"/>
      <c r="AK155" s="226"/>
      <c r="AL155" s="226"/>
      <c r="AM155" s="226"/>
      <c r="AN155" s="226"/>
      <c r="AO155" s="226"/>
      <c r="AP155" s="226"/>
      <c r="AQ155" s="226"/>
      <c r="AR155" s="226"/>
      <c r="AS155" s="226"/>
      <c r="AT155" s="226"/>
      <c r="AU155" s="226">
        <v>3.6187426408291543</v>
      </c>
      <c r="AV155" s="226">
        <v>11.912907931099895</v>
      </c>
      <c r="AW155" s="226">
        <v>10.258391497670274</v>
      </c>
      <c r="AX155" s="226">
        <v>-10.700681348612775</v>
      </c>
      <c r="AY155" s="226">
        <v>15.567791021511553</v>
      </c>
      <c r="AZ155" s="226">
        <v>5.1211213497953878</v>
      </c>
      <c r="BA155" s="226">
        <v>8.6255324532917115</v>
      </c>
      <c r="BB155" s="226">
        <v>-4.7977722931991309</v>
      </c>
      <c r="BC155" s="226">
        <v>5.122718590027219</v>
      </c>
      <c r="BD155" s="226">
        <v>5.8258020880592056</v>
      </c>
      <c r="BE155" s="226">
        <v>0.36669280175773622</v>
      </c>
      <c r="BF155" s="226">
        <v>2.5685001633287072</v>
      </c>
      <c r="BG155" s="226">
        <v>3.8826665443470318</v>
      </c>
      <c r="BH155" s="226">
        <v>0.79480315348912711</v>
      </c>
      <c r="BI155" s="226">
        <v>2.0146531512864385</v>
      </c>
    </row>
    <row r="156" spans="1:61" ht="15">
      <c r="A156" s="226" t="s">
        <v>368</v>
      </c>
      <c r="B156" s="226" t="s">
        <v>369</v>
      </c>
      <c r="C156" s="226" t="s">
        <v>758</v>
      </c>
      <c r="D156" s="226" t="s">
        <v>759</v>
      </c>
      <c r="E156" s="226"/>
      <c r="F156" s="226"/>
      <c r="G156" s="226"/>
      <c r="H156" s="226"/>
      <c r="I156" s="226"/>
      <c r="J156" s="226"/>
      <c r="K156" s="226"/>
      <c r="L156" s="226"/>
      <c r="M156" s="226"/>
      <c r="N156" s="226">
        <v>7.8707315383526719</v>
      </c>
      <c r="O156" s="226">
        <v>16.733924545834327</v>
      </c>
      <c r="P156" s="226">
        <v>8.7463125771893857</v>
      </c>
      <c r="Q156" s="226">
        <v>13.353339139411773</v>
      </c>
      <c r="R156" s="226">
        <v>8.4010317941276611</v>
      </c>
      <c r="S156" s="226">
        <v>7.0545959462560575</v>
      </c>
      <c r="T156" s="226">
        <v>-4.4422788085702649</v>
      </c>
      <c r="U156" s="226">
        <v>12.288483859741589</v>
      </c>
      <c r="V156" s="226">
        <v>1.3411943471123777</v>
      </c>
      <c r="W156" s="226">
        <v>-6.8139995521586059</v>
      </c>
      <c r="X156" s="226">
        <v>1.8672234050681311</v>
      </c>
      <c r="Y156" s="226">
        <v>-1.1477887428947895</v>
      </c>
      <c r="Z156" s="226">
        <v>-1.9403115401907058</v>
      </c>
      <c r="AA156" s="226">
        <v>-6.364815160417038</v>
      </c>
      <c r="AB156" s="226">
        <v>-5.5068170245313866</v>
      </c>
      <c r="AC156" s="226">
        <v>-3.9683481787009498</v>
      </c>
      <c r="AD156" s="226">
        <v>-3.8939628148210659</v>
      </c>
      <c r="AE156" s="226">
        <v>-1.9162058469246261</v>
      </c>
      <c r="AF156" s="226">
        <v>-3.1514716893286447</v>
      </c>
      <c r="AG156" s="226">
        <v>5.7624763618804309E-3</v>
      </c>
      <c r="AH156" s="226">
        <v>-0.26081306946947791</v>
      </c>
      <c r="AI156" s="226">
        <v>9.2098543649069597</v>
      </c>
      <c r="AJ156" s="226">
        <v>1.4064718418564723</v>
      </c>
      <c r="AK156" s="226">
        <v>2.8322073714762723</v>
      </c>
      <c r="AL156" s="226">
        <v>0.16611159640392259</v>
      </c>
      <c r="AM156" s="226">
        <v>0.46893833540542573</v>
      </c>
      <c r="AN156" s="226">
        <v>0.25150785984607182</v>
      </c>
      <c r="AO156" s="226">
        <v>2.7811075717908409</v>
      </c>
      <c r="AP156" s="226">
        <v>1.4779567357781787</v>
      </c>
      <c r="AQ156" s="226">
        <v>2.4525755469621942</v>
      </c>
      <c r="AR156" s="226">
        <v>2.0477200215580638E-2</v>
      </c>
      <c r="AS156" s="226">
        <v>3.7613946365724331</v>
      </c>
      <c r="AT156" s="226">
        <v>-0.39951264300373168</v>
      </c>
      <c r="AU156" s="226">
        <v>-0.25113001918633415</v>
      </c>
      <c r="AV156" s="226">
        <v>3.4802786216173445</v>
      </c>
      <c r="AW156" s="226">
        <v>6.0918115937511459</v>
      </c>
      <c r="AX156" s="226">
        <v>3.2072686687804435</v>
      </c>
      <c r="AY156" s="226">
        <v>4.0034641770389356</v>
      </c>
      <c r="AZ156" s="226">
        <v>3.0935555210805745</v>
      </c>
      <c r="BA156" s="226">
        <v>2.4190979106026873</v>
      </c>
      <c r="BB156" s="226">
        <v>-1.4245761565459532</v>
      </c>
      <c r="BC156" s="226">
        <v>2.9604136389664575</v>
      </c>
      <c r="BD156" s="226">
        <v>1.7120847994757753</v>
      </c>
      <c r="BE156" s="226">
        <v>0.85824266225861834</v>
      </c>
      <c r="BF156" s="226">
        <v>0.77360541388434001</v>
      </c>
      <c r="BG156" s="226">
        <v>1.1927154883578197</v>
      </c>
      <c r="BH156" s="226">
        <v>0.71705753764457825</v>
      </c>
      <c r="BI156" s="226">
        <v>1.4525049449748622</v>
      </c>
    </row>
    <row r="157" spans="1:61" ht="15">
      <c r="A157" s="226" t="s">
        <v>370</v>
      </c>
      <c r="B157" s="226" t="s">
        <v>371</v>
      </c>
      <c r="C157" s="226" t="s">
        <v>758</v>
      </c>
      <c r="D157" s="226" t="s">
        <v>759</v>
      </c>
      <c r="E157" s="226"/>
      <c r="F157" s="226">
        <v>1.7482088596888019</v>
      </c>
      <c r="G157" s="226">
        <v>1.4318555739126566</v>
      </c>
      <c r="H157" s="226">
        <v>4.7809486716092096</v>
      </c>
      <c r="I157" s="226">
        <v>8.4798661297690785</v>
      </c>
      <c r="J157" s="226">
        <v>3.8388065784943137</v>
      </c>
      <c r="K157" s="226">
        <v>2.895583148949882</v>
      </c>
      <c r="L157" s="226">
        <v>2.6884730437224817</v>
      </c>
      <c r="M157" s="226">
        <v>6.1464295413565537</v>
      </c>
      <c r="N157" s="226">
        <v>0.28169162861789232</v>
      </c>
      <c r="O157" s="226">
        <v>3.2143057254576632</v>
      </c>
      <c r="P157" s="226">
        <v>0.500279394403222</v>
      </c>
      <c r="Q157" s="226">
        <v>4.7964527300788689</v>
      </c>
      <c r="R157" s="226">
        <v>4.4670770337155119</v>
      </c>
      <c r="S157" s="226">
        <v>2.540938334665114</v>
      </c>
      <c r="T157" s="226">
        <v>2.6450516809376268</v>
      </c>
      <c r="U157" s="226">
        <v>1.4972594660046497</v>
      </c>
      <c r="V157" s="226">
        <v>0.62354442773036567</v>
      </c>
      <c r="W157" s="226">
        <v>6.1627063500045125</v>
      </c>
      <c r="X157" s="226">
        <v>6.9922354899867543</v>
      </c>
      <c r="Y157" s="226">
        <v>6.63288124348351</v>
      </c>
      <c r="Z157" s="226">
        <v>6.2731236274901221</v>
      </c>
      <c r="AA157" s="226">
        <v>-2.8319946430311944</v>
      </c>
      <c r="AB157" s="226">
        <v>-6.2545128176388545</v>
      </c>
      <c r="AC157" s="226">
        <v>1.4443967730787648</v>
      </c>
      <c r="AD157" s="226">
        <v>0.49790159108486876</v>
      </c>
      <c r="AE157" s="226">
        <v>-5.6724223651069821</v>
      </c>
      <c r="AF157" s="226">
        <v>-0.1293234817194957</v>
      </c>
      <c r="AG157" s="226">
        <v>-0.70446362631095383</v>
      </c>
      <c r="AH157" s="226">
        <v>2.1890057392564017</v>
      </c>
      <c r="AI157" s="226">
        <v>3.02500797238703</v>
      </c>
      <c r="AJ157" s="226">
        <v>2.171072262878269</v>
      </c>
      <c r="AK157" s="226">
        <v>1.57914746642696</v>
      </c>
      <c r="AL157" s="226">
        <v>2.0259865016205367</v>
      </c>
      <c r="AM157" s="226">
        <v>2.7442710327275819</v>
      </c>
      <c r="AN157" s="226">
        <v>-7.4586451918966929</v>
      </c>
      <c r="AO157" s="226">
        <v>4.0580925300698283</v>
      </c>
      <c r="AP157" s="226">
        <v>5.2099437486659923</v>
      </c>
      <c r="AQ157" s="226">
        <v>3.0705043116747532</v>
      </c>
      <c r="AR157" s="226">
        <v>1.1529925704600146</v>
      </c>
      <c r="AS157" s="226">
        <v>3.8274797900330384</v>
      </c>
      <c r="AT157" s="226">
        <v>-1.904876035900017</v>
      </c>
      <c r="AU157" s="226">
        <v>-1.1044704392811866</v>
      </c>
      <c r="AV157" s="226">
        <v>0.18912473316530054</v>
      </c>
      <c r="AW157" s="226">
        <v>2.974778869683135</v>
      </c>
      <c r="AX157" s="226">
        <v>1.6299793029961762</v>
      </c>
      <c r="AY157" s="226">
        <v>3.4001217389883323</v>
      </c>
      <c r="AZ157" s="226">
        <v>1.5947652860142512</v>
      </c>
      <c r="BA157" s="226">
        <v>-0.22824677772005941</v>
      </c>
      <c r="BB157" s="226">
        <v>-6.2212847895045513</v>
      </c>
      <c r="BC157" s="226">
        <v>3.4852287126099384</v>
      </c>
      <c r="BD157" s="226">
        <v>2.4972892314290505</v>
      </c>
      <c r="BE157" s="226">
        <v>2.5217219533776074</v>
      </c>
      <c r="BF157" s="226">
        <v>-5.2477499925146276E-2</v>
      </c>
      <c r="BG157" s="226">
        <v>0.8776395573361242</v>
      </c>
      <c r="BH157" s="226">
        <v>1.2685077933163598</v>
      </c>
      <c r="BI157" s="226">
        <v>0.97962962916291474</v>
      </c>
    </row>
    <row r="158" spans="1:61" ht="15">
      <c r="A158" s="226" t="s">
        <v>372</v>
      </c>
      <c r="B158" s="226" t="s">
        <v>373</v>
      </c>
      <c r="C158" s="226" t="s">
        <v>758</v>
      </c>
      <c r="D158" s="226" t="s">
        <v>759</v>
      </c>
      <c r="E158" s="226"/>
      <c r="F158" s="226"/>
      <c r="G158" s="226"/>
      <c r="H158" s="226"/>
      <c r="I158" s="226"/>
      <c r="J158" s="226"/>
      <c r="K158" s="226"/>
      <c r="L158" s="226"/>
      <c r="M158" s="226"/>
      <c r="N158" s="226"/>
      <c r="O158" s="226"/>
      <c r="P158" s="226"/>
      <c r="Q158" s="226"/>
      <c r="R158" s="226"/>
      <c r="S158" s="226"/>
      <c r="T158" s="226"/>
      <c r="U158" s="226"/>
      <c r="V158" s="226"/>
      <c r="W158" s="226"/>
      <c r="X158" s="226"/>
      <c r="Y158" s="226"/>
      <c r="Z158" s="226"/>
      <c r="AA158" s="226">
        <v>0.31150214353058914</v>
      </c>
      <c r="AB158" s="226">
        <v>10.337090473384805</v>
      </c>
      <c r="AC158" s="226">
        <v>-0.87543078609057545</v>
      </c>
      <c r="AD158" s="226">
        <v>-10.590688866985758</v>
      </c>
      <c r="AE158" s="226">
        <v>18.746583092128759</v>
      </c>
      <c r="AF158" s="226">
        <v>4.3071752196221809</v>
      </c>
      <c r="AG158" s="226">
        <v>3.1167121763703278</v>
      </c>
      <c r="AH158" s="226">
        <v>-5.4489317473810956</v>
      </c>
      <c r="AI158" s="226">
        <v>-0.54527558280172173</v>
      </c>
      <c r="AJ158" s="226">
        <v>-2.3423009374434116</v>
      </c>
      <c r="AK158" s="226">
        <v>5.1814638614181519</v>
      </c>
      <c r="AL158" s="226">
        <v>4.5871244488218537</v>
      </c>
      <c r="AM158" s="226">
        <v>4.7744523047322076</v>
      </c>
      <c r="AN158" s="226">
        <v>7.2798979293011712</v>
      </c>
      <c r="AO158" s="226">
        <v>-10.976520764396028</v>
      </c>
      <c r="AP158" s="226">
        <v>-6.9723347953378152</v>
      </c>
      <c r="AQ158" s="226">
        <v>-3.2801739192921247</v>
      </c>
      <c r="AR158" s="226">
        <v>-2.6857708868995047</v>
      </c>
      <c r="AS158" s="226">
        <v>5.7282821575219032</v>
      </c>
      <c r="AT158" s="226">
        <v>5.3149028024256211</v>
      </c>
      <c r="AU158" s="226">
        <v>2.6650386609307901</v>
      </c>
      <c r="AV158" s="226">
        <v>0.25085965382203312</v>
      </c>
      <c r="AW158" s="226">
        <v>2.5189340476131861E-2</v>
      </c>
      <c r="AX158" s="226">
        <v>2.7877126688010492</v>
      </c>
      <c r="AY158" s="226">
        <v>1.8784954382352339</v>
      </c>
      <c r="AZ158" s="226">
        <v>3.4374950037390022</v>
      </c>
      <c r="BA158" s="226">
        <v>-1.7884857942846253</v>
      </c>
      <c r="BB158" s="226">
        <v>-1.9010696432462737</v>
      </c>
      <c r="BC158" s="226">
        <v>6.2246464269846342</v>
      </c>
      <c r="BD158" s="226">
        <v>1.4505609192484599</v>
      </c>
      <c r="BE158" s="226">
        <v>3.4615216101312853</v>
      </c>
      <c r="BF158" s="226">
        <v>2.107045086335475</v>
      </c>
      <c r="BG158" s="226">
        <v>-1.1463012560653425</v>
      </c>
      <c r="BH158" s="226">
        <v>0.45216487882346712</v>
      </c>
      <c r="BI158" s="226">
        <v>2.7781437213142226</v>
      </c>
    </row>
    <row r="159" spans="1:61" ht="15">
      <c r="A159" s="226" t="s">
        <v>374</v>
      </c>
      <c r="B159" s="226" t="s">
        <v>375</v>
      </c>
      <c r="C159" s="226" t="s">
        <v>758</v>
      </c>
      <c r="D159" s="226" t="s">
        <v>759</v>
      </c>
      <c r="E159" s="226"/>
      <c r="F159" s="226">
        <v>1.0287863280321119</v>
      </c>
      <c r="G159" s="226">
        <v>1.9306470884971958</v>
      </c>
      <c r="H159" s="226">
        <v>2.3646776439170196</v>
      </c>
      <c r="I159" s="226">
        <v>5.3030019749041912</v>
      </c>
      <c r="J159" s="226">
        <v>3.212165679883654</v>
      </c>
      <c r="K159" s="226">
        <v>1.8585511178665399</v>
      </c>
      <c r="L159" s="226">
        <v>1.2897967685111098</v>
      </c>
      <c r="M159" s="226">
        <v>4.1387227793251498</v>
      </c>
      <c r="N159" s="226">
        <v>5.1161040903932502</v>
      </c>
      <c r="O159" s="226">
        <v>5.5092762463356166</v>
      </c>
      <c r="P159" s="226">
        <v>3.7831041897428577</v>
      </c>
      <c r="Q159" s="226">
        <v>3.9956183721359793</v>
      </c>
      <c r="R159" s="226">
        <v>5.0579917824427127</v>
      </c>
      <c r="S159" s="226">
        <v>3.780121422209632</v>
      </c>
      <c r="T159" s="226">
        <v>2.2280569215786556</v>
      </c>
      <c r="U159" s="226">
        <v>4.6304836150641222</v>
      </c>
      <c r="V159" s="226">
        <v>2.4968623732950022</v>
      </c>
      <c r="W159" s="226">
        <v>1.2327533719917199</v>
      </c>
      <c r="X159" s="226">
        <v>2.1636192344813878</v>
      </c>
      <c r="Y159" s="226">
        <v>2.5715567209047663</v>
      </c>
      <c r="Z159" s="226">
        <v>-0.33847730281833321</v>
      </c>
      <c r="AA159" s="226">
        <v>0.38517259720718755</v>
      </c>
      <c r="AB159" s="226">
        <v>-0.77689244330780127</v>
      </c>
      <c r="AC159" s="226">
        <v>2.488745807757681</v>
      </c>
      <c r="AD159" s="226">
        <v>2.3460059201917858</v>
      </c>
      <c r="AE159" s="226">
        <v>1.9389242150854784</v>
      </c>
      <c r="AF159" s="226">
        <v>2.3230386550812057</v>
      </c>
      <c r="AG159" s="226">
        <v>1.6738980361753448</v>
      </c>
      <c r="AH159" s="226">
        <v>0.8768880410184039</v>
      </c>
      <c r="AI159" s="226">
        <v>0.22433009220175393</v>
      </c>
      <c r="AJ159" s="226">
        <v>-0.60568925248043115</v>
      </c>
      <c r="AK159" s="226">
        <v>-0.86071455207267888</v>
      </c>
      <c r="AL159" s="226">
        <v>1.1265440753657856</v>
      </c>
      <c r="AM159" s="226">
        <v>0.83891102412776775</v>
      </c>
      <c r="AN159" s="226">
        <v>2.0366079768020313</v>
      </c>
      <c r="AO159" s="226">
        <v>3.2056971672164991</v>
      </c>
      <c r="AP159" s="226">
        <v>3.3502174667842723</v>
      </c>
      <c r="AQ159" s="226">
        <v>0.42897888512780469</v>
      </c>
      <c r="AR159" s="226">
        <v>1.7600910725467713</v>
      </c>
      <c r="AS159" s="226">
        <v>4.2269189259738482</v>
      </c>
      <c r="AT159" s="226">
        <v>2.0907387078986233</v>
      </c>
      <c r="AU159" s="226">
        <v>2.8443201641150608</v>
      </c>
      <c r="AV159" s="226">
        <v>4.1727213869058772</v>
      </c>
      <c r="AW159" s="226">
        <v>6.7880778110860973</v>
      </c>
      <c r="AX159" s="226">
        <v>5.8312989704990059</v>
      </c>
      <c r="AY159" s="226">
        <v>6.8313882742682353</v>
      </c>
      <c r="AZ159" s="226">
        <v>7.5203249412459741</v>
      </c>
      <c r="BA159" s="226">
        <v>4.4519827829255973</v>
      </c>
      <c r="BB159" s="226">
        <v>1.0884172958324712</v>
      </c>
      <c r="BC159" s="226">
        <v>6.2496058988066778</v>
      </c>
      <c r="BD159" s="226">
        <v>4.8458139859534981</v>
      </c>
      <c r="BE159" s="226">
        <v>3.7453207844137637</v>
      </c>
      <c r="BF159" s="226">
        <v>3.8683805738615007</v>
      </c>
      <c r="BG159" s="226">
        <v>3.235846224795452</v>
      </c>
      <c r="BH159" s="226">
        <v>2.6574781092847672</v>
      </c>
      <c r="BI159" s="226">
        <v>2.7052413817535665</v>
      </c>
    </row>
    <row r="160" spans="1:61" ht="15">
      <c r="A160" s="226" t="s">
        <v>376</v>
      </c>
      <c r="B160" s="226" t="s">
        <v>377</v>
      </c>
      <c r="C160" s="226" t="s">
        <v>758</v>
      </c>
      <c r="D160" s="226" t="s">
        <v>759</v>
      </c>
      <c r="E160" s="226"/>
      <c r="F160" s="226"/>
      <c r="G160" s="226"/>
      <c r="H160" s="226"/>
      <c r="I160" s="226"/>
      <c r="J160" s="226"/>
      <c r="K160" s="226"/>
      <c r="L160" s="226"/>
      <c r="M160" s="226"/>
      <c r="N160" s="226"/>
      <c r="O160" s="226"/>
      <c r="P160" s="226"/>
      <c r="Q160" s="226"/>
      <c r="R160" s="226"/>
      <c r="S160" s="226"/>
      <c r="T160" s="226"/>
      <c r="U160" s="226"/>
      <c r="V160" s="226"/>
      <c r="W160" s="226"/>
      <c r="X160" s="226"/>
      <c r="Y160" s="226"/>
      <c r="Z160" s="226"/>
      <c r="AA160" s="226"/>
      <c r="AB160" s="226"/>
      <c r="AC160" s="226"/>
      <c r="AD160" s="226"/>
      <c r="AE160" s="226"/>
      <c r="AF160" s="226"/>
      <c r="AG160" s="226"/>
      <c r="AH160" s="226"/>
      <c r="AI160" s="226"/>
      <c r="AJ160" s="226">
        <v>-6.0330342158865733</v>
      </c>
      <c r="AK160" s="226">
        <v>-6.3470527790110651</v>
      </c>
      <c r="AL160" s="226">
        <v>-7.2532916070931321</v>
      </c>
      <c r="AM160" s="226">
        <v>-1.642905573684132</v>
      </c>
      <c r="AN160" s="226">
        <v>-1.1919611147830977</v>
      </c>
      <c r="AO160" s="226">
        <v>0.87022332799327273</v>
      </c>
      <c r="AP160" s="226">
        <v>0.92476581540353209</v>
      </c>
      <c r="AQ160" s="226">
        <v>2.7386482445066918</v>
      </c>
      <c r="AR160" s="226">
        <v>3.7031682096614986</v>
      </c>
      <c r="AS160" s="226">
        <v>4.0134985837177624</v>
      </c>
      <c r="AT160" s="226">
        <v>-3.4479366249129129</v>
      </c>
      <c r="AU160" s="226">
        <v>1.1925575392496768</v>
      </c>
      <c r="AV160" s="226">
        <v>1.9983059206094111</v>
      </c>
      <c r="AW160" s="226">
        <v>4.4901709702163117</v>
      </c>
      <c r="AX160" s="226">
        <v>4.5594511658542132</v>
      </c>
      <c r="AY160" s="226">
        <v>4.9906182568874868</v>
      </c>
      <c r="AZ160" s="226">
        <v>6.3542526851987589</v>
      </c>
      <c r="BA160" s="226">
        <v>5.3737588665386085</v>
      </c>
      <c r="BB160" s="226">
        <v>-0.44120515684403472</v>
      </c>
      <c r="BC160" s="226">
        <v>3.2766017542811028</v>
      </c>
      <c r="BD160" s="226">
        <v>2.258707105816498</v>
      </c>
      <c r="BE160" s="226">
        <v>-0.53552051193221928</v>
      </c>
      <c r="BF160" s="226">
        <v>2.8408222731082731</v>
      </c>
      <c r="BG160" s="226">
        <v>3.5420484856399526</v>
      </c>
      <c r="BH160" s="226">
        <v>3.7510817309866127</v>
      </c>
      <c r="BI160" s="226">
        <v>2.3125270550954866</v>
      </c>
    </row>
    <row r="161" spans="1:61" ht="15">
      <c r="A161" s="226" t="s">
        <v>378</v>
      </c>
      <c r="B161" s="226" t="s">
        <v>379</v>
      </c>
      <c r="C161" s="226" t="s">
        <v>758</v>
      </c>
      <c r="D161" s="226" t="s">
        <v>759</v>
      </c>
      <c r="E161" s="226"/>
      <c r="F161" s="226"/>
      <c r="G161" s="226"/>
      <c r="H161" s="226"/>
      <c r="I161" s="226"/>
      <c r="J161" s="226"/>
      <c r="K161" s="226"/>
      <c r="L161" s="226"/>
      <c r="M161" s="226">
        <v>2.3694373831433495</v>
      </c>
      <c r="N161" s="226">
        <v>-1.1468790234556536</v>
      </c>
      <c r="O161" s="226">
        <v>4.5734938758844379</v>
      </c>
      <c r="P161" s="226">
        <v>0.94872106664527678</v>
      </c>
      <c r="Q161" s="226">
        <v>4.0718509402424274</v>
      </c>
      <c r="R161" s="226">
        <v>-3.1677702852391718</v>
      </c>
      <c r="S161" s="226">
        <v>-3.2631260080315343</v>
      </c>
      <c r="T161" s="226">
        <v>9.6631706360625174</v>
      </c>
      <c r="U161" s="226">
        <v>11.651365886188472</v>
      </c>
      <c r="V161" s="226">
        <v>4.5166825395984489</v>
      </c>
      <c r="W161" s="226">
        <v>-3.1784368841247783</v>
      </c>
      <c r="X161" s="226">
        <v>8.407514347261241</v>
      </c>
      <c r="Y161" s="226">
        <v>-6.1279230848694795</v>
      </c>
      <c r="Z161" s="226">
        <v>-0.5142288657211509</v>
      </c>
      <c r="AA161" s="226">
        <v>-9.3010719936605</v>
      </c>
      <c r="AB161" s="226">
        <v>-0.2858940118604778</v>
      </c>
      <c r="AC161" s="226">
        <v>-2.2300859135806519</v>
      </c>
      <c r="AD161" s="226">
        <v>18.163742333990072</v>
      </c>
      <c r="AE161" s="226">
        <v>1.1012730672364199</v>
      </c>
      <c r="AF161" s="226">
        <v>-1.5328266840129174</v>
      </c>
      <c r="AG161" s="226">
        <v>5.9067458388929879</v>
      </c>
      <c r="AH161" s="226">
        <v>2.5625725295186328</v>
      </c>
      <c r="AI161" s="226">
        <v>-4.2951709621328149</v>
      </c>
      <c r="AJ161" s="226">
        <v>9.3259321174434575</v>
      </c>
      <c r="AK161" s="226">
        <v>-5.5731795796607173</v>
      </c>
      <c r="AL161" s="226">
        <v>0.48440340891229994</v>
      </c>
      <c r="AM161" s="226">
        <v>1.0292299165835885</v>
      </c>
      <c r="AN161" s="226">
        <v>-1.7171022724640608</v>
      </c>
      <c r="AO161" s="226">
        <v>4.314878558542361</v>
      </c>
      <c r="AP161" s="226">
        <v>2.1623662384717193</v>
      </c>
      <c r="AQ161" s="226">
        <v>4.8075572193119029</v>
      </c>
      <c r="AR161" s="226">
        <v>2.8969015247731278</v>
      </c>
      <c r="AS161" s="226">
        <v>-2.8306258918813398</v>
      </c>
      <c r="AT161" s="226">
        <v>12.05011235377836</v>
      </c>
      <c r="AU161" s="226">
        <v>4.409688537556633E-2</v>
      </c>
      <c r="AV161" s="226">
        <v>5.7905240436917751</v>
      </c>
      <c r="AW161" s="226">
        <v>-1.6099070151475985</v>
      </c>
      <c r="AX161" s="226">
        <v>3.1481530347282245</v>
      </c>
      <c r="AY161" s="226">
        <v>1.2731566836188222</v>
      </c>
      <c r="AZ161" s="226">
        <v>9.9161466468601134E-2</v>
      </c>
      <c r="BA161" s="226">
        <v>1.345141526937212</v>
      </c>
      <c r="BB161" s="226">
        <v>1.322384778534186</v>
      </c>
      <c r="BC161" s="226">
        <v>2.1375212802531962</v>
      </c>
      <c r="BD161" s="226">
        <v>0.1452087822712258</v>
      </c>
      <c r="BE161" s="226">
        <v>-3.7211454070707077</v>
      </c>
      <c r="BF161" s="226">
        <v>-0.62156762142974742</v>
      </c>
      <c r="BG161" s="226">
        <v>3.9826065527608137</v>
      </c>
      <c r="BH161" s="226">
        <v>2.8988280668084627</v>
      </c>
      <c r="BI161" s="226">
        <v>2.2645794582249863</v>
      </c>
    </row>
    <row r="162" spans="1:61" ht="15">
      <c r="A162" s="226" t="s">
        <v>380</v>
      </c>
      <c r="B162" s="226" t="s">
        <v>381</v>
      </c>
      <c r="C162" s="226" t="s">
        <v>758</v>
      </c>
      <c r="D162" s="226" t="s">
        <v>759</v>
      </c>
      <c r="E162" s="226"/>
      <c r="F162" s="226"/>
      <c r="G162" s="226"/>
      <c r="H162" s="226"/>
      <c r="I162" s="226"/>
      <c r="J162" s="226"/>
      <c r="K162" s="226"/>
      <c r="L162" s="226"/>
      <c r="M162" s="226"/>
      <c r="N162" s="226"/>
      <c r="O162" s="226"/>
      <c r="P162" s="226">
        <v>2.437070256874847</v>
      </c>
      <c r="Q162" s="226">
        <v>5.9258111784693313</v>
      </c>
      <c r="R162" s="226">
        <v>4.2322950065931195</v>
      </c>
      <c r="S162" s="226">
        <v>10.110734170729074</v>
      </c>
      <c r="T162" s="226">
        <v>18.685256755925892</v>
      </c>
      <c r="U162" s="226">
        <v>16.42315246418282</v>
      </c>
      <c r="V162" s="226">
        <v>11.747083874101975</v>
      </c>
      <c r="W162" s="226">
        <v>10.01006096347858</v>
      </c>
      <c r="X162" s="226">
        <v>9.3764927863977334</v>
      </c>
      <c r="Y162" s="226">
        <v>5.9330499818581757</v>
      </c>
      <c r="Z162" s="226">
        <v>2.554855452836847</v>
      </c>
      <c r="AA162" s="226">
        <v>0.11383673827384655</v>
      </c>
      <c r="AB162" s="226">
        <v>-2.0034149239237991</v>
      </c>
      <c r="AC162" s="226">
        <v>0.92130266242322989</v>
      </c>
      <c r="AD162" s="226">
        <v>0.79885202272032529</v>
      </c>
      <c r="AE162" s="226">
        <v>2.1637956986659646</v>
      </c>
      <c r="AF162" s="226">
        <v>3.3960646030584769</v>
      </c>
      <c r="AG162" s="226">
        <v>7.5277569721097848</v>
      </c>
      <c r="AH162" s="226">
        <v>7.1313115402061413</v>
      </c>
      <c r="AI162" s="226">
        <v>5.2565977346500148</v>
      </c>
      <c r="AJ162" s="226">
        <v>3.4310264006065125</v>
      </c>
      <c r="AK162" s="226">
        <v>3.6164505280510895</v>
      </c>
      <c r="AL162" s="226">
        <v>3.4424362464507254</v>
      </c>
      <c r="AM162" s="226">
        <v>4.66759445198295</v>
      </c>
      <c r="AN162" s="226">
        <v>5.603712101535379</v>
      </c>
      <c r="AO162" s="226">
        <v>3.0982437340940834</v>
      </c>
      <c r="AP162" s="226">
        <v>4.4634096464567961</v>
      </c>
      <c r="AQ162" s="226">
        <v>4.4445673501522407</v>
      </c>
      <c r="AR162" s="226">
        <v>4.1009679665093444</v>
      </c>
      <c r="AS162" s="226">
        <v>6.0834588582462317</v>
      </c>
      <c r="AT162" s="226">
        <v>-0.14449127391252148</v>
      </c>
      <c r="AU162" s="226">
        <v>2.2179290317457401</v>
      </c>
      <c r="AV162" s="226">
        <v>1.8715182770560546</v>
      </c>
      <c r="AW162" s="226">
        <v>-0.22893364699231711</v>
      </c>
      <c r="AX162" s="226">
        <v>3.1242009699096656</v>
      </c>
      <c r="AY162" s="226">
        <v>1.4583922697249676</v>
      </c>
      <c r="AZ162" s="226">
        <v>3.6244223405008853</v>
      </c>
      <c r="BA162" s="226">
        <v>2.67626586640894</v>
      </c>
      <c r="BB162" s="226">
        <v>-3.1948564196742808</v>
      </c>
      <c r="BC162" s="226">
        <v>3.0353463479395089</v>
      </c>
      <c r="BD162" s="226">
        <v>0.9674772493961683</v>
      </c>
      <c r="BE162" s="226">
        <v>1.8020802538897556</v>
      </c>
      <c r="BF162" s="226">
        <v>3.5436848562835337</v>
      </c>
      <c r="BG162" s="226">
        <v>7.2944595554160827</v>
      </c>
      <c r="BH162" s="226">
        <v>6.3051015022459467</v>
      </c>
      <c r="BI162" s="226">
        <v>3.8219149494981082</v>
      </c>
    </row>
    <row r="163" spans="1:61" ht="15">
      <c r="A163" s="226" t="s">
        <v>382</v>
      </c>
      <c r="B163" s="226" t="s">
        <v>383</v>
      </c>
      <c r="C163" s="226" t="s">
        <v>758</v>
      </c>
      <c r="D163" s="226" t="s">
        <v>759</v>
      </c>
      <c r="E163" s="226"/>
      <c r="F163" s="226">
        <v>-1.6463252182212784</v>
      </c>
      <c r="G163" s="226">
        <v>1.9003990077716963</v>
      </c>
      <c r="H163" s="226">
        <v>10.948328278143123</v>
      </c>
      <c r="I163" s="226">
        <v>-7.9345096599435152</v>
      </c>
      <c r="J163" s="226">
        <v>8.2157730881224467</v>
      </c>
      <c r="K163" s="226">
        <v>-7.0493946031075154</v>
      </c>
      <c r="L163" s="226">
        <v>-8.1515244808566933</v>
      </c>
      <c r="M163" s="226">
        <v>9.3677165134333507</v>
      </c>
      <c r="N163" s="226">
        <v>0.80247151970962705</v>
      </c>
      <c r="O163" s="226">
        <v>2.4612844514903145</v>
      </c>
      <c r="P163" s="226">
        <v>1.6502847007519676</v>
      </c>
      <c r="Q163" s="226">
        <v>1.1296059828325156E-2</v>
      </c>
      <c r="R163" s="226">
        <v>-3.2989877808845023</v>
      </c>
      <c r="S163" s="226">
        <v>2.8732124028757937</v>
      </c>
      <c r="T163" s="226">
        <v>1.7199547296097109</v>
      </c>
      <c r="U163" s="226">
        <v>3.6188547747462678</v>
      </c>
      <c r="V163" s="226">
        <v>3.5154842136334423</v>
      </c>
      <c r="W163" s="226">
        <v>4.0851363433669547</v>
      </c>
      <c r="X163" s="226">
        <v>2.8089417657746196</v>
      </c>
      <c r="Y163" s="226">
        <v>5.4937301185606202</v>
      </c>
      <c r="Z163" s="226">
        <v>3.9587388504639875</v>
      </c>
      <c r="AA163" s="226">
        <v>3.2486198206971721</v>
      </c>
      <c r="AB163" s="226">
        <v>2.1100070996316447</v>
      </c>
      <c r="AC163" s="226">
        <v>2.7144711376055</v>
      </c>
      <c r="AD163" s="226">
        <v>0.76921661160163524</v>
      </c>
      <c r="AE163" s="226">
        <v>-2.9733530387201341</v>
      </c>
      <c r="AF163" s="226">
        <v>-5.782654615296309</v>
      </c>
      <c r="AG163" s="226">
        <v>-12.903914828760605</v>
      </c>
      <c r="AH163" s="226">
        <v>2.0038260256728364</v>
      </c>
      <c r="AI163" s="226">
        <v>1.2696322258936021</v>
      </c>
      <c r="AJ163" s="226">
        <v>-2.0107407503848833</v>
      </c>
      <c r="AK163" s="226">
        <v>8.290402333081289</v>
      </c>
      <c r="AL163" s="226">
        <v>4.7875482383741712</v>
      </c>
      <c r="AM163" s="226">
        <v>6.2136419874984767</v>
      </c>
      <c r="AN163" s="226">
        <v>5.6480641374407696</v>
      </c>
      <c r="AO163" s="226">
        <v>5.0924898367544813</v>
      </c>
      <c r="AP163" s="226">
        <v>4.2748141899602246</v>
      </c>
      <c r="AQ163" s="226">
        <v>4.4806965039797575</v>
      </c>
      <c r="AR163" s="226">
        <v>9.5333271603628873</v>
      </c>
      <c r="AS163" s="226">
        <v>12.373869060726946</v>
      </c>
      <c r="AT163" s="226">
        <v>10.072352369681184</v>
      </c>
      <c r="AU163" s="226">
        <v>10.808243326685243</v>
      </c>
      <c r="AV163" s="226">
        <v>12.685417401553252</v>
      </c>
      <c r="AW163" s="226">
        <v>12.504429326040253</v>
      </c>
      <c r="AX163" s="226">
        <v>12.611098643298106</v>
      </c>
      <c r="AY163" s="226">
        <v>12.233791446663318</v>
      </c>
      <c r="AZ163" s="226">
        <v>11.250971845008777</v>
      </c>
      <c r="BA163" s="226">
        <v>9.5686217484283702</v>
      </c>
      <c r="BB163" s="226">
        <v>9.8375752158585783</v>
      </c>
      <c r="BC163" s="226">
        <v>8.8580041014525221</v>
      </c>
      <c r="BD163" s="226">
        <v>4.7619757685080799</v>
      </c>
      <c r="BE163" s="226">
        <v>6.4201372234977043</v>
      </c>
      <c r="BF163" s="226">
        <v>7.4530158300909903</v>
      </c>
      <c r="BG163" s="226">
        <v>7.0012938060560685</v>
      </c>
      <c r="BH163" s="226">
        <v>6.3123049085397156</v>
      </c>
      <c r="BI163" s="226">
        <v>5.5302489411834301</v>
      </c>
    </row>
    <row r="164" spans="1:61" ht="15">
      <c r="A164" s="226" t="s">
        <v>384</v>
      </c>
      <c r="B164" s="226" t="s">
        <v>385</v>
      </c>
      <c r="C164" s="226" t="s">
        <v>758</v>
      </c>
      <c r="D164" s="226" t="s">
        <v>759</v>
      </c>
      <c r="E164" s="226"/>
      <c r="F164" s="226"/>
      <c r="G164" s="226"/>
      <c r="H164" s="226"/>
      <c r="I164" s="226"/>
      <c r="J164" s="226"/>
      <c r="K164" s="226">
        <v>3.4910429110460939</v>
      </c>
      <c r="L164" s="226">
        <v>6.0706040350593753</v>
      </c>
      <c r="M164" s="226">
        <v>8.8241911679422174</v>
      </c>
      <c r="N164" s="226">
        <v>8.9524828425777656</v>
      </c>
      <c r="O164" s="226">
        <v>6.2758029483122186</v>
      </c>
      <c r="P164" s="226">
        <v>5.150947344399782</v>
      </c>
      <c r="Q164" s="226">
        <v>10.717725304930198</v>
      </c>
      <c r="R164" s="226">
        <v>3.1088405550916605</v>
      </c>
      <c r="S164" s="226">
        <v>3.5644691481261077</v>
      </c>
      <c r="T164" s="226">
        <v>-0.24385214024171376</v>
      </c>
      <c r="U164" s="226">
        <v>12.828263503208248</v>
      </c>
      <c r="V164" s="226">
        <v>-2.1618060636296832</v>
      </c>
      <c r="W164" s="226">
        <v>-7.3381206575697462</v>
      </c>
      <c r="X164" s="226">
        <v>-5.7246118462093563</v>
      </c>
      <c r="Y164" s="226">
        <v>-9.6089832796898804</v>
      </c>
      <c r="Z164" s="226">
        <v>-4.3096958085432959</v>
      </c>
      <c r="AA164" s="226">
        <v>9.9760194745818183</v>
      </c>
      <c r="AB164" s="226">
        <v>2.5754792045190129</v>
      </c>
      <c r="AC164" s="226">
        <v>-3.9241273020895591</v>
      </c>
      <c r="AD164" s="226">
        <v>0.21833382461535678</v>
      </c>
      <c r="AE164" s="226">
        <v>-5.5146386335466531</v>
      </c>
      <c r="AF164" s="226">
        <v>-1.6099278260407175</v>
      </c>
      <c r="AG164" s="226">
        <v>-3.6386635676720829</v>
      </c>
      <c r="AH164" s="226">
        <v>-0.57631984739479947</v>
      </c>
      <c r="AI164" s="226">
        <v>9.0046114583556545</v>
      </c>
      <c r="AJ164" s="226">
        <v>-4.300268631886965</v>
      </c>
      <c r="AK164" s="226">
        <v>2.3113448315912706</v>
      </c>
      <c r="AL164" s="226">
        <v>-0.49188902199284712</v>
      </c>
      <c r="AM164" s="226">
        <v>-0.56937329678765991</v>
      </c>
      <c r="AN164" s="226">
        <v>0.51730113625529839</v>
      </c>
      <c r="AO164" s="226">
        <v>4.2434048788866363</v>
      </c>
      <c r="AP164" s="226">
        <v>1.5993601528496697</v>
      </c>
      <c r="AQ164" s="226">
        <v>4.6774552260821594</v>
      </c>
      <c r="AR164" s="226">
        <v>2.9017856159297537</v>
      </c>
      <c r="AS164" s="226">
        <v>2.3229128219868898</v>
      </c>
      <c r="AT164" s="226">
        <v>1.0167100431168308</v>
      </c>
      <c r="AU164" s="226">
        <v>1.6763204506522698</v>
      </c>
      <c r="AV164" s="226">
        <v>0.79587935367814566</v>
      </c>
      <c r="AW164" s="226">
        <v>6.2626613780902147</v>
      </c>
      <c r="AX164" s="226">
        <v>3.1345925878246419</v>
      </c>
      <c r="AY164" s="226">
        <v>3.8987853876515999</v>
      </c>
      <c r="AZ164" s="226">
        <v>4.4961061937960949</v>
      </c>
      <c r="BA164" s="226">
        <v>1.9867294376467299</v>
      </c>
      <c r="BB164" s="226">
        <v>1.2006779467184714</v>
      </c>
      <c r="BC164" s="226">
        <v>3.6187616599880528</v>
      </c>
      <c r="BD164" s="226">
        <v>-2.3644501030275222</v>
      </c>
      <c r="BE164" s="226">
        <v>-1.3037936110762871</v>
      </c>
      <c r="BF164" s="226">
        <v>-0.21105439729416275</v>
      </c>
      <c r="BG164" s="226">
        <v>1.2220266086357015</v>
      </c>
      <c r="BH164" s="226">
        <v>-0.3989447455725923</v>
      </c>
      <c r="BI164" s="226"/>
    </row>
    <row r="165" spans="1:61" ht="15">
      <c r="A165" s="226" t="s">
        <v>386</v>
      </c>
      <c r="B165" s="226" t="s">
        <v>387</v>
      </c>
      <c r="C165" s="226" t="s">
        <v>758</v>
      </c>
      <c r="D165" s="226" t="s">
        <v>759</v>
      </c>
      <c r="E165" s="226"/>
      <c r="F165" s="226"/>
      <c r="G165" s="226"/>
      <c r="H165" s="226"/>
      <c r="I165" s="226"/>
      <c r="J165" s="226"/>
      <c r="K165" s="226"/>
      <c r="L165" s="226"/>
      <c r="M165" s="226"/>
      <c r="N165" s="226"/>
      <c r="O165" s="226"/>
      <c r="P165" s="226"/>
      <c r="Q165" s="226"/>
      <c r="R165" s="226"/>
      <c r="S165" s="226"/>
      <c r="T165" s="226"/>
      <c r="U165" s="226"/>
      <c r="V165" s="226"/>
      <c r="W165" s="226"/>
      <c r="X165" s="226"/>
      <c r="Y165" s="226"/>
      <c r="Z165" s="226"/>
      <c r="AA165" s="226"/>
      <c r="AB165" s="226"/>
      <c r="AC165" s="226"/>
      <c r="AD165" s="226"/>
      <c r="AE165" s="226"/>
      <c r="AF165" s="226"/>
      <c r="AG165" s="226"/>
      <c r="AH165" s="226"/>
      <c r="AI165" s="226"/>
      <c r="AJ165" s="226"/>
      <c r="AK165" s="226"/>
      <c r="AL165" s="226"/>
      <c r="AM165" s="226"/>
      <c r="AN165" s="226"/>
      <c r="AO165" s="226"/>
      <c r="AP165" s="226"/>
      <c r="AQ165" s="226">
        <v>5.2207474243477066</v>
      </c>
      <c r="AR165" s="226">
        <v>-9.1516702085017556</v>
      </c>
      <c r="AS165" s="226">
        <v>3.2791165131993694</v>
      </c>
      <c r="AT165" s="226">
        <v>0.69402907267198088</v>
      </c>
      <c r="AU165" s="226">
        <v>1.4924509969959132</v>
      </c>
      <c r="AV165" s="226">
        <v>2.0916839025407512</v>
      </c>
      <c r="AW165" s="226">
        <v>4.2151533884917853</v>
      </c>
      <c r="AX165" s="226">
        <v>4.0389760487808246</v>
      </c>
      <c r="AY165" s="226">
        <v>8.4313789894647613</v>
      </c>
      <c r="AZ165" s="226">
        <v>10.505176806894355</v>
      </c>
      <c r="BA165" s="226">
        <v>6.7330040173835641</v>
      </c>
      <c r="BB165" s="226">
        <v>-5.859094099803869</v>
      </c>
      <c r="BC165" s="226">
        <v>2.2761498668813545</v>
      </c>
      <c r="BD165" s="226">
        <v>3.1200780543482836</v>
      </c>
      <c r="BE165" s="226">
        <v>-2.8055888672077742</v>
      </c>
      <c r="BF165" s="226">
        <v>3.4479999213543238</v>
      </c>
      <c r="BG165" s="226">
        <v>1.6850042531415284</v>
      </c>
      <c r="BH165" s="226">
        <v>3.3448529526945094</v>
      </c>
      <c r="BI165" s="226">
        <v>2.3976265885635257</v>
      </c>
    </row>
    <row r="166" spans="1:61" ht="15">
      <c r="A166" s="226" t="s">
        <v>388</v>
      </c>
      <c r="B166" s="226" t="s">
        <v>389</v>
      </c>
      <c r="C166" s="226" t="s">
        <v>758</v>
      </c>
      <c r="D166" s="226" t="s">
        <v>759</v>
      </c>
      <c r="E166" s="226"/>
      <c r="F166" s="226"/>
      <c r="G166" s="226"/>
      <c r="H166" s="226"/>
      <c r="I166" s="226"/>
      <c r="J166" s="226"/>
      <c r="K166" s="226"/>
      <c r="L166" s="226"/>
      <c r="M166" s="226"/>
      <c r="N166" s="226"/>
      <c r="O166" s="226"/>
      <c r="P166" s="226"/>
      <c r="Q166" s="226"/>
      <c r="R166" s="226"/>
      <c r="S166" s="226"/>
      <c r="T166" s="226"/>
      <c r="U166" s="226"/>
      <c r="V166" s="226"/>
      <c r="W166" s="226"/>
      <c r="X166" s="226"/>
      <c r="Y166" s="226"/>
      <c r="Z166" s="226"/>
      <c r="AA166" s="226">
        <v>5.6452337183568773</v>
      </c>
      <c r="AB166" s="226">
        <v>3.1934925924179396</v>
      </c>
      <c r="AC166" s="226">
        <v>3.2229904927795019</v>
      </c>
      <c r="AD166" s="226">
        <v>2.9191183840728598</v>
      </c>
      <c r="AE166" s="226">
        <v>6.362782251687932</v>
      </c>
      <c r="AF166" s="226">
        <v>0.5566980591157602</v>
      </c>
      <c r="AG166" s="226">
        <v>2.2726362289946564</v>
      </c>
      <c r="AH166" s="226">
        <v>1.6823076512948916</v>
      </c>
      <c r="AI166" s="226">
        <v>-5.0965731289973064</v>
      </c>
      <c r="AJ166" s="226">
        <v>-10.083899520049016</v>
      </c>
      <c r="AK166" s="226">
        <v>-10.291268697429615</v>
      </c>
      <c r="AL166" s="226">
        <v>-4.0115721884259585</v>
      </c>
      <c r="AM166" s="226">
        <v>1.359763364499571</v>
      </c>
      <c r="AN166" s="226">
        <v>5.5643598776867265</v>
      </c>
      <c r="AO166" s="226">
        <v>1.4174132760668385</v>
      </c>
      <c r="AP166" s="226">
        <v>3.0458591974931579</v>
      </c>
      <c r="AQ166" s="226">
        <v>2.4671412329368536</v>
      </c>
      <c r="AR166" s="226">
        <v>2.1780209151984025</v>
      </c>
      <c r="AS166" s="226">
        <v>0.24852771882987668</v>
      </c>
      <c r="AT166" s="226">
        <v>2.0022244027823888</v>
      </c>
      <c r="AU166" s="226">
        <v>3.7093750378271295</v>
      </c>
      <c r="AV166" s="226">
        <v>5.8941079826953455</v>
      </c>
      <c r="AW166" s="226">
        <v>9.4049444171160133</v>
      </c>
      <c r="AX166" s="226">
        <v>5.9964804275095958</v>
      </c>
      <c r="AY166" s="226">
        <v>7.2166452725886501</v>
      </c>
      <c r="AZ166" s="226">
        <v>8.8162261496726302</v>
      </c>
      <c r="BA166" s="226">
        <v>7.3895542478390723</v>
      </c>
      <c r="BB166" s="226">
        <v>-2.7545157976771293</v>
      </c>
      <c r="BC166" s="226">
        <v>4.6257316304879339</v>
      </c>
      <c r="BD166" s="226">
        <v>15.215275662120618</v>
      </c>
      <c r="BE166" s="226">
        <v>10.216087583236828</v>
      </c>
      <c r="BF166" s="226">
        <v>9.5132672986456583</v>
      </c>
      <c r="BG166" s="226">
        <v>5.8636342134286394</v>
      </c>
      <c r="BH166" s="226">
        <v>0.53546834854132896</v>
      </c>
      <c r="BI166" s="226">
        <v>-0.70941376000536138</v>
      </c>
    </row>
    <row r="167" spans="1:61" ht="15">
      <c r="A167" s="226" t="s">
        <v>390</v>
      </c>
      <c r="B167" s="226" t="s">
        <v>391</v>
      </c>
      <c r="C167" s="226" t="s">
        <v>758</v>
      </c>
      <c r="D167" s="226" t="s">
        <v>759</v>
      </c>
      <c r="E167" s="226"/>
      <c r="F167" s="226"/>
      <c r="G167" s="226"/>
      <c r="H167" s="226"/>
      <c r="I167" s="226"/>
      <c r="J167" s="226"/>
      <c r="K167" s="226"/>
      <c r="L167" s="226"/>
      <c r="M167" s="226"/>
      <c r="N167" s="226"/>
      <c r="O167" s="226"/>
      <c r="P167" s="226"/>
      <c r="Q167" s="226"/>
      <c r="R167" s="226"/>
      <c r="S167" s="226"/>
      <c r="T167" s="226"/>
      <c r="U167" s="226"/>
      <c r="V167" s="226"/>
      <c r="W167" s="226"/>
      <c r="X167" s="226"/>
      <c r="Y167" s="226"/>
      <c r="Z167" s="226"/>
      <c r="AA167" s="226"/>
      <c r="AB167" s="226"/>
      <c r="AC167" s="226"/>
      <c r="AD167" s="226"/>
      <c r="AE167" s="226"/>
      <c r="AF167" s="226"/>
      <c r="AG167" s="226"/>
      <c r="AH167" s="226"/>
      <c r="AI167" s="226"/>
      <c r="AJ167" s="226"/>
      <c r="AK167" s="226"/>
      <c r="AL167" s="226"/>
      <c r="AM167" s="226"/>
      <c r="AN167" s="226"/>
      <c r="AO167" s="226"/>
      <c r="AP167" s="226"/>
      <c r="AQ167" s="226"/>
      <c r="AR167" s="226"/>
      <c r="AS167" s="226"/>
      <c r="AT167" s="226"/>
      <c r="AU167" s="226"/>
      <c r="AV167" s="226">
        <v>2.4055298936164178</v>
      </c>
      <c r="AW167" s="226">
        <v>-0.52335745151734159</v>
      </c>
      <c r="AX167" s="226">
        <v>-10.037034070501733</v>
      </c>
      <c r="AY167" s="226">
        <v>-3.7877956565545787</v>
      </c>
      <c r="AZ167" s="226">
        <v>-3.3032225158112709</v>
      </c>
      <c r="BA167" s="226">
        <v>-7.8462067203249291</v>
      </c>
      <c r="BB167" s="226">
        <v>-14.928508312394158</v>
      </c>
      <c r="BC167" s="226">
        <v>3.7122079881517323</v>
      </c>
      <c r="BD167" s="226">
        <v>-6.5973702050004448</v>
      </c>
      <c r="BE167" s="226">
        <v>0.66490197514940519</v>
      </c>
      <c r="BF167" s="226">
        <v>1.67085579310762</v>
      </c>
      <c r="BG167" s="226">
        <v>2.0598818950360567</v>
      </c>
      <c r="BH167" s="226">
        <v>2.774118390571843</v>
      </c>
      <c r="BI167" s="226"/>
    </row>
    <row r="168" spans="1:61" ht="15">
      <c r="A168" s="226" t="s">
        <v>392</v>
      </c>
      <c r="B168" s="226" t="s">
        <v>393</v>
      </c>
      <c r="C168" s="226" t="s">
        <v>758</v>
      </c>
      <c r="D168" s="226" t="s">
        <v>759</v>
      </c>
      <c r="E168" s="226"/>
      <c r="F168" s="226"/>
      <c r="G168" s="226"/>
      <c r="H168" s="226"/>
      <c r="I168" s="226"/>
      <c r="J168" s="226"/>
      <c r="K168" s="226"/>
      <c r="L168" s="226"/>
      <c r="M168" s="226"/>
      <c r="N168" s="226"/>
      <c r="O168" s="226"/>
      <c r="P168" s="226"/>
      <c r="Q168" s="226"/>
      <c r="R168" s="226"/>
      <c r="S168" s="226"/>
      <c r="T168" s="226"/>
      <c r="U168" s="226"/>
      <c r="V168" s="226"/>
      <c r="W168" s="226"/>
      <c r="X168" s="226"/>
      <c r="Y168" s="226"/>
      <c r="Z168" s="226">
        <v>2.5358280964550772</v>
      </c>
      <c r="AA168" s="226">
        <v>-8.9719496828566747</v>
      </c>
      <c r="AB168" s="226">
        <v>-17.354772317174152</v>
      </c>
      <c r="AC168" s="226">
        <v>-7.9262520814208841</v>
      </c>
      <c r="AD168" s="226">
        <v>-1.6077914250644199E-2</v>
      </c>
      <c r="AE168" s="226">
        <v>-2.6746240734795634</v>
      </c>
      <c r="AF168" s="226">
        <v>14.819132545178746</v>
      </c>
      <c r="AG168" s="226">
        <v>8.3523441460062031</v>
      </c>
      <c r="AH168" s="226">
        <v>6.0346852301825749</v>
      </c>
      <c r="AI168" s="226">
        <v>-0.43359245074277908</v>
      </c>
      <c r="AJ168" s="226">
        <v>2.2426012338380161</v>
      </c>
      <c r="AK168" s="226">
        <v>-8.4591169342935189</v>
      </c>
      <c r="AL168" s="226">
        <v>4.5629637655644473</v>
      </c>
      <c r="AM168" s="226">
        <v>2.1122590783679556</v>
      </c>
      <c r="AN168" s="226">
        <v>-1.2794838318434927</v>
      </c>
      <c r="AO168" s="226">
        <v>23.027057441730349</v>
      </c>
      <c r="AP168" s="226">
        <v>7.8348120128678858</v>
      </c>
      <c r="AQ168" s="226">
        <v>9.0171550035800294</v>
      </c>
      <c r="AR168" s="226">
        <v>5.075481929747852</v>
      </c>
      <c r="AS168" s="226">
        <v>-1.0386246394586465</v>
      </c>
      <c r="AT168" s="226">
        <v>9.561226669378371</v>
      </c>
      <c r="AU168" s="226">
        <v>5.6626198971994484</v>
      </c>
      <c r="AV168" s="226">
        <v>3.3842242161961025</v>
      </c>
      <c r="AW168" s="226">
        <v>4.6473040590717005</v>
      </c>
      <c r="AX168" s="226">
        <v>5.5490830930980479</v>
      </c>
      <c r="AY168" s="226">
        <v>6.6678394139474335</v>
      </c>
      <c r="AZ168" s="226">
        <v>4.3229989827457018</v>
      </c>
      <c r="BA168" s="226">
        <v>3.7963726646396765</v>
      </c>
      <c r="BB168" s="226">
        <v>3.289389593042614</v>
      </c>
      <c r="BC168" s="226">
        <v>3.6161579128794159</v>
      </c>
      <c r="BD168" s="226">
        <v>4.0353828415391035</v>
      </c>
      <c r="BE168" s="226">
        <v>4.1187488837254733</v>
      </c>
      <c r="BF168" s="226">
        <v>4.0703667277647781</v>
      </c>
      <c r="BG168" s="226">
        <v>4.3719865351572622</v>
      </c>
      <c r="BH168" s="226">
        <v>3.5559582354275818</v>
      </c>
      <c r="BI168" s="226">
        <v>0.8996228156804591</v>
      </c>
    </row>
    <row r="169" spans="1:61" ht="15">
      <c r="A169" s="226" t="s">
        <v>394</v>
      </c>
      <c r="B169" s="226" t="s">
        <v>395</v>
      </c>
      <c r="C169" s="226" t="s">
        <v>758</v>
      </c>
      <c r="D169" s="226" t="s">
        <v>759</v>
      </c>
      <c r="E169" s="226"/>
      <c r="F169" s="226">
        <v>12.252850250586135</v>
      </c>
      <c r="G169" s="226">
        <v>-2.1487022533019058</v>
      </c>
      <c r="H169" s="226">
        <v>-4.7945653717392958</v>
      </c>
      <c r="I169" s="226">
        <v>24.016689733625057</v>
      </c>
      <c r="J169" s="226">
        <v>12.78888516682126</v>
      </c>
      <c r="K169" s="226">
        <v>-2.6640071628006581</v>
      </c>
      <c r="L169" s="226">
        <v>0.57473814033900794</v>
      </c>
      <c r="M169" s="226">
        <v>7.0136517692628786</v>
      </c>
      <c r="N169" s="226">
        <v>-1.6738052875390963</v>
      </c>
      <c r="O169" s="226">
        <v>8.7576708908239596</v>
      </c>
      <c r="P169" s="226">
        <v>-1.0882021019099142</v>
      </c>
      <c r="Q169" s="226">
        <v>-3.5844891454271846</v>
      </c>
      <c r="R169" s="226">
        <v>-7.3191273155407117</v>
      </c>
      <c r="S169" s="226">
        <v>8.9548119982974157</v>
      </c>
      <c r="T169" s="226">
        <v>-7.8400759792272794</v>
      </c>
      <c r="U169" s="226">
        <v>5.4603626857784491</v>
      </c>
      <c r="V169" s="226">
        <v>-4.6583966963732024</v>
      </c>
      <c r="W169" s="226">
        <v>-3.3195981380136885</v>
      </c>
      <c r="X169" s="226">
        <v>1.8241347698414643</v>
      </c>
      <c r="Y169" s="226">
        <v>0.44126372866328722</v>
      </c>
      <c r="Z169" s="226">
        <v>0.51156898502773629</v>
      </c>
      <c r="AA169" s="226">
        <v>-5.1154220317608576</v>
      </c>
      <c r="AB169" s="226">
        <v>0.79712834906679575</v>
      </c>
      <c r="AC169" s="226">
        <v>-5.9440066015044977</v>
      </c>
      <c r="AD169" s="226">
        <v>0.13583485408261708</v>
      </c>
      <c r="AE169" s="226">
        <v>2.8085897054533007</v>
      </c>
      <c r="AF169" s="226">
        <v>-0.87857166765604688</v>
      </c>
      <c r="AG169" s="226">
        <v>-1.0314982693596306</v>
      </c>
      <c r="AH169" s="226">
        <v>1.9658134335818431</v>
      </c>
      <c r="AI169" s="226">
        <v>-4.3894267871207546</v>
      </c>
      <c r="AJ169" s="226">
        <v>-0.89973672665534821</v>
      </c>
      <c r="AK169" s="226">
        <v>-0.80150035870440206</v>
      </c>
      <c r="AL169" s="226">
        <v>3.0655053698455106</v>
      </c>
      <c r="AM169" s="226">
        <v>-5.7018456807167155</v>
      </c>
      <c r="AN169" s="226">
        <v>6.7205939730161219</v>
      </c>
      <c r="AO169" s="226">
        <v>2.721393064010087</v>
      </c>
      <c r="AP169" s="226">
        <v>-6.9313168051162535</v>
      </c>
      <c r="AQ169" s="226">
        <v>-0.35182599399846026</v>
      </c>
      <c r="AR169" s="226">
        <v>4.4521068839138849</v>
      </c>
      <c r="AS169" s="226">
        <v>-3.3908585971370115</v>
      </c>
      <c r="AT169" s="226">
        <v>-0.96549968595425639</v>
      </c>
      <c r="AU169" s="226">
        <v>-2.2253902634806764</v>
      </c>
      <c r="AV169" s="226">
        <v>2.9718083223170453</v>
      </c>
      <c r="AW169" s="226">
        <v>2.7688774063990138</v>
      </c>
      <c r="AX169" s="226">
        <v>5.9100349203984734</v>
      </c>
      <c r="AY169" s="226">
        <v>15.549817591370399</v>
      </c>
      <c r="AZ169" s="226">
        <v>-3.8013365542354904E-2</v>
      </c>
      <c r="BA169" s="226">
        <v>-1.7343974922509915</v>
      </c>
      <c r="BB169" s="226">
        <v>-3.8290169353199701</v>
      </c>
      <c r="BC169" s="226">
        <v>1.7765288071013003</v>
      </c>
      <c r="BD169" s="226">
        <v>1.6587343961924859</v>
      </c>
      <c r="BE169" s="226">
        <v>2.6858636908554843</v>
      </c>
      <c r="BF169" s="226">
        <v>2.9735278806491294</v>
      </c>
      <c r="BG169" s="226">
        <v>2.5204306610601748</v>
      </c>
      <c r="BH169" s="226">
        <v>-1.4710928640203775</v>
      </c>
      <c r="BI169" s="226">
        <v>-0.81446252956864384</v>
      </c>
    </row>
    <row r="170" spans="1:61" ht="15">
      <c r="A170" s="226" t="s">
        <v>396</v>
      </c>
      <c r="B170" s="226" t="s">
        <v>397</v>
      </c>
      <c r="C170" s="226" t="s">
        <v>758</v>
      </c>
      <c r="D170" s="226" t="s">
        <v>759</v>
      </c>
      <c r="E170" s="226"/>
      <c r="F170" s="226"/>
      <c r="G170" s="226"/>
      <c r="H170" s="226"/>
      <c r="I170" s="226"/>
      <c r="J170" s="226"/>
      <c r="K170" s="226"/>
      <c r="L170" s="226"/>
      <c r="M170" s="226"/>
      <c r="N170" s="226"/>
      <c r="O170" s="226"/>
      <c r="P170" s="226"/>
      <c r="Q170" s="226"/>
      <c r="R170" s="226"/>
      <c r="S170" s="226"/>
      <c r="T170" s="226"/>
      <c r="U170" s="226"/>
      <c r="V170" s="226">
        <v>4.827831440421761</v>
      </c>
      <c r="W170" s="226">
        <v>2.4827281874099754</v>
      </c>
      <c r="X170" s="226">
        <v>1.730491666950897</v>
      </c>
      <c r="Y170" s="226">
        <v>-11.564925132265742</v>
      </c>
      <c r="Z170" s="226">
        <v>4.3247798630980867</v>
      </c>
      <c r="AA170" s="226">
        <v>4.2153002882286756</v>
      </c>
      <c r="AB170" s="226">
        <v>-0.5351701218495748</v>
      </c>
      <c r="AC170" s="226">
        <v>3.6092223904232981</v>
      </c>
      <c r="AD170" s="226">
        <v>6.0838762937974025</v>
      </c>
      <c r="AE170" s="226">
        <v>8.9062369026893009</v>
      </c>
      <c r="AF170" s="226">
        <v>8.079466408588388</v>
      </c>
      <c r="AG170" s="226">
        <v>6.0587191641397169</v>
      </c>
      <c r="AH170" s="226">
        <v>3.6680908346820189</v>
      </c>
      <c r="AI170" s="226">
        <v>6.4259440374121937</v>
      </c>
      <c r="AJ170" s="226">
        <v>3.3141663666766732</v>
      </c>
      <c r="AK170" s="226">
        <v>5.1204444353880376</v>
      </c>
      <c r="AL170" s="226">
        <v>3.8436279812399334</v>
      </c>
      <c r="AM170" s="226">
        <v>2.6883285640221288</v>
      </c>
      <c r="AN170" s="226">
        <v>3.3947764509286884</v>
      </c>
      <c r="AO170" s="226">
        <v>4.513432528823941</v>
      </c>
      <c r="AP170" s="226">
        <v>4.3724171660290096</v>
      </c>
      <c r="AQ170" s="226">
        <v>4.9612210878815119</v>
      </c>
      <c r="AR170" s="226">
        <v>1.3145977803294926</v>
      </c>
      <c r="AS170" s="226">
        <v>7.9604824380275119</v>
      </c>
      <c r="AT170" s="226">
        <v>1.76638305771219</v>
      </c>
      <c r="AU170" s="226">
        <v>1.406856775923913</v>
      </c>
      <c r="AV170" s="226">
        <v>2.9094390092253519</v>
      </c>
      <c r="AW170" s="226">
        <v>5.084706543430201</v>
      </c>
      <c r="AX170" s="226">
        <v>0.64370879974543982</v>
      </c>
      <c r="AY170" s="226">
        <v>8.0332080641952928</v>
      </c>
      <c r="AZ170" s="226">
        <v>5.2464969527598271</v>
      </c>
      <c r="BA170" s="226">
        <v>5.0065390726500141</v>
      </c>
      <c r="BB170" s="226">
        <v>3.0411004538563873</v>
      </c>
      <c r="BC170" s="226">
        <v>4.1291988641931994</v>
      </c>
      <c r="BD170" s="226">
        <v>3.9110012482050962</v>
      </c>
      <c r="BE170" s="226">
        <v>3.2094994517464954</v>
      </c>
      <c r="BF170" s="226">
        <v>3.1328519754742672</v>
      </c>
      <c r="BG170" s="226">
        <v>3.5569029316727949</v>
      </c>
      <c r="BH170" s="226">
        <v>3.3317280867560157</v>
      </c>
      <c r="BI170" s="226">
        <v>3.6287585884304576</v>
      </c>
    </row>
    <row r="171" spans="1:61" ht="15">
      <c r="A171" s="226" t="s">
        <v>398</v>
      </c>
      <c r="B171" s="226" t="s">
        <v>399</v>
      </c>
      <c r="C171" s="226" t="s">
        <v>758</v>
      </c>
      <c r="D171" s="226" t="s">
        <v>759</v>
      </c>
      <c r="E171" s="226"/>
      <c r="F171" s="226">
        <v>5.2707268581041973</v>
      </c>
      <c r="G171" s="226">
        <v>-1.577151878641871</v>
      </c>
      <c r="H171" s="226">
        <v>-3.6239473569490599</v>
      </c>
      <c r="I171" s="226">
        <v>0.29626099460256228</v>
      </c>
      <c r="J171" s="226">
        <v>10.949943861215147</v>
      </c>
      <c r="K171" s="226">
        <v>10.540427846417714</v>
      </c>
      <c r="L171" s="226">
        <v>4.6666973823974445</v>
      </c>
      <c r="M171" s="226">
        <v>-4.3610614053304886</v>
      </c>
      <c r="N171" s="226">
        <v>3.1956809458171733</v>
      </c>
      <c r="O171" s="226">
        <v>-2.1241541803302511</v>
      </c>
      <c r="P171" s="226">
        <v>13.146897663614453</v>
      </c>
      <c r="Q171" s="226">
        <v>3.3697145965096098</v>
      </c>
      <c r="R171" s="226">
        <v>-0.51084904408756415</v>
      </c>
      <c r="S171" s="226">
        <v>4.1686087501031466</v>
      </c>
      <c r="T171" s="226">
        <v>3.0480967276862287</v>
      </c>
      <c r="U171" s="226">
        <v>1.8813724852963816</v>
      </c>
      <c r="V171" s="226">
        <v>1.695878157683552</v>
      </c>
      <c r="W171" s="226">
        <v>6.3562040851398365</v>
      </c>
      <c r="X171" s="226">
        <v>1.2660646563671349</v>
      </c>
      <c r="Y171" s="226">
        <v>-2.4727702596511847</v>
      </c>
      <c r="Z171" s="226">
        <v>-7.7521601034627139</v>
      </c>
      <c r="AA171" s="226">
        <v>2.3514206626401801E-2</v>
      </c>
      <c r="AB171" s="226">
        <v>0.96424638093557746</v>
      </c>
      <c r="AC171" s="226">
        <v>1.7763968183523957</v>
      </c>
      <c r="AD171" s="226">
        <v>4.8048713570381096E-4</v>
      </c>
      <c r="AE171" s="226">
        <v>-5.6350485010958806</v>
      </c>
      <c r="AF171" s="226">
        <v>-4.5671712795147528</v>
      </c>
      <c r="AG171" s="226">
        <v>-2.996931125650633</v>
      </c>
      <c r="AH171" s="226">
        <v>-3.7560019934864073</v>
      </c>
      <c r="AI171" s="226">
        <v>1.8523176140929678</v>
      </c>
      <c r="AJ171" s="226">
        <v>6.4340878715266854</v>
      </c>
      <c r="AK171" s="226">
        <v>-8.1764725683496948</v>
      </c>
      <c r="AL171" s="226">
        <v>9.3979301884972841</v>
      </c>
      <c r="AM171" s="226">
        <v>-10.616913693559852</v>
      </c>
      <c r="AN171" s="226">
        <v>15.408140936604497</v>
      </c>
      <c r="AO171" s="226">
        <v>5.1862151586326064</v>
      </c>
      <c r="AP171" s="226">
        <v>1.0723757347268474</v>
      </c>
      <c r="AQ171" s="226">
        <v>0.76151149788282169</v>
      </c>
      <c r="AR171" s="226">
        <v>-0.12625379473432474</v>
      </c>
      <c r="AS171" s="226">
        <v>-1.3866558347248201</v>
      </c>
      <c r="AT171" s="226">
        <v>-7.5723479670976133</v>
      </c>
      <c r="AU171" s="226">
        <v>-0.99068745207677011</v>
      </c>
      <c r="AV171" s="226">
        <v>2.9382526501634061</v>
      </c>
      <c r="AW171" s="226">
        <v>2.5982790072822439</v>
      </c>
      <c r="AX171" s="226">
        <v>0.38859701736684826</v>
      </c>
      <c r="AY171" s="226">
        <v>1.6629016245288</v>
      </c>
      <c r="AZ171" s="226">
        <v>6.3398895868509015</v>
      </c>
      <c r="BA171" s="226">
        <v>4.3944945376505302</v>
      </c>
      <c r="BB171" s="226">
        <v>5.0640588532471185</v>
      </c>
      <c r="BC171" s="226">
        <v>3.6855996445622594</v>
      </c>
      <c r="BD171" s="226">
        <v>1.7641597697860334</v>
      </c>
      <c r="BE171" s="226">
        <v>-1.0870233045243225</v>
      </c>
      <c r="BF171" s="226">
        <v>2.1548814143669119</v>
      </c>
      <c r="BG171" s="226">
        <v>2.6551683226784633</v>
      </c>
      <c r="BH171" s="226">
        <v>-0.15273777415255552</v>
      </c>
      <c r="BI171" s="226">
        <v>-0.43461016866768887</v>
      </c>
    </row>
    <row r="172" spans="1:61" ht="15">
      <c r="A172" s="226" t="s">
        <v>400</v>
      </c>
      <c r="B172" s="226" t="s">
        <v>401</v>
      </c>
      <c r="C172" s="226" t="s">
        <v>758</v>
      </c>
      <c r="D172" s="226" t="s">
        <v>759</v>
      </c>
      <c r="E172" s="226"/>
      <c r="F172" s="226">
        <v>4.2575770910861337</v>
      </c>
      <c r="G172" s="226">
        <v>3.0622624460267645</v>
      </c>
      <c r="H172" s="226">
        <v>3.9745517627074634</v>
      </c>
      <c r="I172" s="226">
        <v>2.1724620361871558</v>
      </c>
      <c r="J172" s="226">
        <v>4.6034904986826888</v>
      </c>
      <c r="K172" s="226">
        <v>4.9156872857002867</v>
      </c>
      <c r="L172" s="226">
        <v>1.2086588534336897</v>
      </c>
      <c r="M172" s="226">
        <v>5.3395289328109783</v>
      </c>
      <c r="N172" s="226">
        <v>2.388672565780837</v>
      </c>
      <c r="O172" s="226">
        <v>3.4874329589379158</v>
      </c>
      <c r="P172" s="226">
        <v>3.2835720770788726</v>
      </c>
      <c r="Q172" s="226">
        <v>6.8520743348316984</v>
      </c>
      <c r="R172" s="226">
        <v>9.1272858850801128</v>
      </c>
      <c r="S172" s="226">
        <v>5.7683546135626642</v>
      </c>
      <c r="T172" s="226">
        <v>-1.6112641258440874</v>
      </c>
      <c r="U172" s="226">
        <v>8.8212517331579079</v>
      </c>
      <c r="V172" s="226">
        <v>5.0466452555101</v>
      </c>
      <c r="W172" s="226">
        <v>3.9495986876050324</v>
      </c>
      <c r="X172" s="226">
        <v>6.6102804074500199</v>
      </c>
      <c r="Y172" s="226">
        <v>4.8128627612030783</v>
      </c>
      <c r="Z172" s="226">
        <v>4.4018063526236375</v>
      </c>
      <c r="AA172" s="226">
        <v>3.4752321416863055</v>
      </c>
      <c r="AB172" s="226">
        <v>3.7551881496936659</v>
      </c>
      <c r="AC172" s="226">
        <v>5.1159898055989572</v>
      </c>
      <c r="AD172" s="226">
        <v>-3.7041280339755076</v>
      </c>
      <c r="AE172" s="226">
        <v>-1.659863073619718</v>
      </c>
      <c r="AF172" s="226">
        <v>2.3270629277716779</v>
      </c>
      <c r="AG172" s="226">
        <v>6.6934885686042378</v>
      </c>
      <c r="AH172" s="226">
        <v>5.8967811511658113</v>
      </c>
      <c r="AI172" s="226">
        <v>5.9738347239952674</v>
      </c>
      <c r="AJ172" s="226">
        <v>6.641904255173813</v>
      </c>
      <c r="AK172" s="226">
        <v>6.117447822252629</v>
      </c>
      <c r="AL172" s="226">
        <v>7.1764980690113447</v>
      </c>
      <c r="AM172" s="226">
        <v>6.5240637244544928</v>
      </c>
      <c r="AN172" s="226">
        <v>7.1031120705732747</v>
      </c>
      <c r="AO172" s="226">
        <v>7.2414310984767525</v>
      </c>
      <c r="AP172" s="226">
        <v>4.6253870824371859</v>
      </c>
      <c r="AQ172" s="226">
        <v>-9.6557502031077433</v>
      </c>
      <c r="AR172" s="226">
        <v>3.5946586861447258</v>
      </c>
      <c r="AS172" s="226">
        <v>6.3736456254318341</v>
      </c>
      <c r="AT172" s="226">
        <v>-1.6594555722145259</v>
      </c>
      <c r="AU172" s="226">
        <v>3.2137996900410997</v>
      </c>
      <c r="AV172" s="226">
        <v>3.6893635111099741</v>
      </c>
      <c r="AW172" s="226">
        <v>4.7244444382310604</v>
      </c>
      <c r="AX172" s="226">
        <v>3.3400420613340458</v>
      </c>
      <c r="AY172" s="226">
        <v>3.6294393023837728</v>
      </c>
      <c r="AZ172" s="226">
        <v>7.4455809666238224</v>
      </c>
      <c r="BA172" s="226">
        <v>1.470417935797272</v>
      </c>
      <c r="BB172" s="226">
        <v>-4.2712406703293908</v>
      </c>
      <c r="BC172" s="226">
        <v>5.0519324631077325</v>
      </c>
      <c r="BD172" s="226">
        <v>3.3712678135158285</v>
      </c>
      <c r="BE172" s="226">
        <v>3.5387492209694216</v>
      </c>
      <c r="BF172" s="226">
        <v>2.8029947909303417</v>
      </c>
      <c r="BG172" s="226">
        <v>4.1839486676919364</v>
      </c>
      <c r="BH172" s="226">
        <v>3.2770958574742224</v>
      </c>
      <c r="BI172" s="226">
        <v>2.6877304793572705</v>
      </c>
    </row>
    <row r="173" spans="1:61" ht="15">
      <c r="A173" s="226" t="s">
        <v>402</v>
      </c>
      <c r="B173" s="226" t="s">
        <v>403</v>
      </c>
      <c r="C173" s="226" t="s">
        <v>758</v>
      </c>
      <c r="D173" s="226" t="s">
        <v>759</v>
      </c>
      <c r="E173" s="226"/>
      <c r="F173" s="226">
        <v>0.6666772022457792</v>
      </c>
      <c r="G173" s="226">
        <v>4.5433774966977154</v>
      </c>
      <c r="H173" s="226">
        <v>2.9401813672391484</v>
      </c>
      <c r="I173" s="226">
        <v>4.3793787144352052</v>
      </c>
      <c r="J173" s="226">
        <v>5.0456889154693698</v>
      </c>
      <c r="K173" s="226">
        <v>5.2191617873313447</v>
      </c>
      <c r="L173" s="226">
        <v>1.3666268909926913</v>
      </c>
      <c r="M173" s="226">
        <v>3.745248837574195</v>
      </c>
      <c r="N173" s="226">
        <v>2.268248085308386</v>
      </c>
      <c r="O173" s="226">
        <v>1.9949842301327863</v>
      </c>
      <c r="P173" s="226">
        <v>2.0562398201147403</v>
      </c>
      <c r="Q173" s="226">
        <v>4.1076637095107458</v>
      </c>
      <c r="R173" s="226">
        <v>4.6951778789236016</v>
      </c>
      <c r="S173" s="226">
        <v>-1.0834626938055862</v>
      </c>
      <c r="T173" s="226">
        <v>-1.051885351291304</v>
      </c>
      <c r="U173" s="226">
        <v>4.3335604406456554</v>
      </c>
      <c r="V173" s="226">
        <v>3.4241024624071912</v>
      </c>
      <c r="W173" s="226">
        <v>4.2853542971337504</v>
      </c>
      <c r="X173" s="226">
        <v>2.1183145383710524</v>
      </c>
      <c r="Y173" s="226">
        <v>-0.97685048210470882</v>
      </c>
      <c r="Z173" s="226">
        <v>1.6628438250594542</v>
      </c>
      <c r="AA173" s="226">
        <v>-3.0046957060245774</v>
      </c>
      <c r="AB173" s="226">
        <v>3.4555211257814307</v>
      </c>
      <c r="AC173" s="226">
        <v>6.1832849644242174</v>
      </c>
      <c r="AD173" s="226">
        <v>3.3630060270141087</v>
      </c>
      <c r="AE173" s="226">
        <v>2.4136096353042831</v>
      </c>
      <c r="AF173" s="226">
        <v>2.5635289424472631</v>
      </c>
      <c r="AG173" s="226">
        <v>3.2459625444467406</v>
      </c>
      <c r="AH173" s="226">
        <v>2.4802432195297968</v>
      </c>
      <c r="AI173" s="226">
        <v>0.558959299535573</v>
      </c>
      <c r="AJ173" s="226">
        <v>-1.6073633290391172</v>
      </c>
      <c r="AK173" s="226">
        <v>1.8843493843166073</v>
      </c>
      <c r="AL173" s="226">
        <v>1.4142266073968557</v>
      </c>
      <c r="AM173" s="226">
        <v>2.8391036984443758</v>
      </c>
      <c r="AN173" s="226">
        <v>1.5363858722447361</v>
      </c>
      <c r="AO173" s="226">
        <v>2.3949637689167957</v>
      </c>
      <c r="AP173" s="226">
        <v>3.2323654328821902</v>
      </c>
      <c r="AQ173" s="226">
        <v>3.2167677921943039</v>
      </c>
      <c r="AR173" s="226">
        <v>3.5669261275845088</v>
      </c>
      <c r="AS173" s="226">
        <v>3.0673938078799665</v>
      </c>
      <c r="AT173" s="226">
        <v>5.6878032807958334E-2</v>
      </c>
      <c r="AU173" s="226">
        <v>0.96463590630322926</v>
      </c>
      <c r="AV173" s="226">
        <v>1.8166982497820356</v>
      </c>
      <c r="AW173" s="226">
        <v>2.7546274468663796</v>
      </c>
      <c r="AX173" s="226">
        <v>2.3763844160140906</v>
      </c>
      <c r="AY173" s="226">
        <v>1.6951681244663774</v>
      </c>
      <c r="AZ173" s="226">
        <v>0.84069647094399613</v>
      </c>
      <c r="BA173" s="226">
        <v>-1.1201512417471946</v>
      </c>
      <c r="BB173" s="226">
        <v>-3.6672134984705025</v>
      </c>
      <c r="BC173" s="226">
        <v>1.7015909290087876</v>
      </c>
      <c r="BD173" s="226">
        <v>0.9697941329400237</v>
      </c>
      <c r="BE173" s="226">
        <v>1.3710255622710292</v>
      </c>
      <c r="BF173" s="226">
        <v>0.9981929259038651</v>
      </c>
      <c r="BG173" s="226">
        <v>1.5953588376407879</v>
      </c>
      <c r="BH173" s="226">
        <v>1.6750736664444332</v>
      </c>
      <c r="BI173" s="226">
        <v>0.84691462379605298</v>
      </c>
    </row>
    <row r="174" spans="1:61" ht="15">
      <c r="A174" s="226" t="s">
        <v>404</v>
      </c>
      <c r="B174" s="226" t="s">
        <v>405</v>
      </c>
      <c r="C174" s="226" t="s">
        <v>758</v>
      </c>
      <c r="D174" s="226" t="s">
        <v>759</v>
      </c>
      <c r="E174" s="226"/>
      <c r="F174" s="226"/>
      <c r="G174" s="226"/>
      <c r="H174" s="226"/>
      <c r="I174" s="226"/>
      <c r="J174" s="226"/>
      <c r="K174" s="226"/>
      <c r="L174" s="226"/>
      <c r="M174" s="226"/>
      <c r="N174" s="226"/>
      <c r="O174" s="226"/>
      <c r="P174" s="226"/>
      <c r="Q174" s="226"/>
      <c r="R174" s="226"/>
      <c r="S174" s="226"/>
      <c r="T174" s="226"/>
      <c r="U174" s="226"/>
      <c r="V174" s="226"/>
      <c r="W174" s="226"/>
      <c r="X174" s="226"/>
      <c r="Y174" s="226"/>
      <c r="Z174" s="226">
        <v>-1.136498922317756</v>
      </c>
      <c r="AA174" s="226">
        <v>-2.4820289761517671</v>
      </c>
      <c r="AB174" s="226">
        <v>-4.0679016311267588</v>
      </c>
      <c r="AC174" s="226">
        <v>-2.9350238105296711</v>
      </c>
      <c r="AD174" s="226">
        <v>-2.7878070249094975</v>
      </c>
      <c r="AE174" s="226">
        <v>0.79195020780002778</v>
      </c>
      <c r="AF174" s="226">
        <v>-0.80100949615292905</v>
      </c>
      <c r="AG174" s="226">
        <v>-3.5785506443904183</v>
      </c>
      <c r="AH174" s="226">
        <v>-2.4249927765094981</v>
      </c>
      <c r="AI174" s="226">
        <v>-1.9025283307963292</v>
      </c>
      <c r="AJ174" s="226">
        <v>4.3984790288992457</v>
      </c>
      <c r="AK174" s="226">
        <v>3.7917205104546667</v>
      </c>
      <c r="AL174" s="226">
        <v>-4.4982423265332017</v>
      </c>
      <c r="AM174" s="226">
        <v>-1.2291624781297941</v>
      </c>
      <c r="AN174" s="226">
        <v>0.84604987893777661</v>
      </c>
      <c r="AO174" s="226">
        <v>9.9495095607693429E-2</v>
      </c>
      <c r="AP174" s="226">
        <v>1.1091877966423311</v>
      </c>
      <c r="AQ174" s="226">
        <v>0.34943727220695564</v>
      </c>
      <c r="AR174" s="226">
        <v>0.72802512879694348</v>
      </c>
      <c r="AS174" s="226">
        <v>1.2463416474635949</v>
      </c>
      <c r="AT174" s="226">
        <v>-0.61888439240867399</v>
      </c>
      <c r="AU174" s="226">
        <v>3.2638922320273167</v>
      </c>
      <c r="AV174" s="226">
        <v>2.9600785773652376</v>
      </c>
      <c r="AW174" s="226">
        <v>11.001532227856529</v>
      </c>
      <c r="AX174" s="226">
        <v>1.3704707820921129</v>
      </c>
      <c r="AY174" s="226">
        <v>5.8471955411825576</v>
      </c>
      <c r="AZ174" s="226">
        <v>5.377568818248335</v>
      </c>
      <c r="BA174" s="226">
        <v>1.3603388082203338</v>
      </c>
      <c r="BB174" s="226">
        <v>-1.1432046312691284</v>
      </c>
      <c r="BC174" s="226">
        <v>4.2762957149587493</v>
      </c>
      <c r="BD174" s="226">
        <v>3.0778023094703713</v>
      </c>
      <c r="BE174" s="226">
        <v>2.819635627151456</v>
      </c>
      <c r="BF174" s="226">
        <v>3.255961389863586</v>
      </c>
      <c r="BG174" s="226">
        <v>4.0129876645016509</v>
      </c>
      <c r="BH174" s="226">
        <v>2.9263456273776569</v>
      </c>
      <c r="BI174" s="226">
        <v>-1.0100067225521769</v>
      </c>
    </row>
    <row r="175" spans="1:61" ht="15">
      <c r="A175" s="226" t="s">
        <v>406</v>
      </c>
      <c r="B175" s="226" t="s">
        <v>407</v>
      </c>
      <c r="C175" s="226" t="s">
        <v>758</v>
      </c>
      <c r="D175" s="226" t="s">
        <v>759</v>
      </c>
      <c r="E175" s="226"/>
      <c r="F175" s="226"/>
      <c r="G175" s="226"/>
      <c r="H175" s="226"/>
      <c r="I175" s="226"/>
      <c r="J175" s="226"/>
      <c r="K175" s="226">
        <v>-6.933650074401541</v>
      </c>
      <c r="L175" s="226">
        <v>2.1240829002528727</v>
      </c>
      <c r="M175" s="226">
        <v>10.817452537588679</v>
      </c>
      <c r="N175" s="226">
        <v>10.709357516043454</v>
      </c>
      <c r="O175" s="226">
        <v>21.642197612426898</v>
      </c>
      <c r="P175" s="226">
        <v>-0.13406536770666833</v>
      </c>
      <c r="Q175" s="226">
        <v>-1.1329088018004967</v>
      </c>
      <c r="R175" s="226">
        <v>-13.272476518217985</v>
      </c>
      <c r="S175" s="226">
        <v>10.550330554672499</v>
      </c>
      <c r="T175" s="226">
        <v>5.2938174070040986</v>
      </c>
      <c r="U175" s="226">
        <v>1.1548489838307319</v>
      </c>
      <c r="V175" s="226">
        <v>0.40129745160959374</v>
      </c>
      <c r="W175" s="226">
        <v>8.6021889368708599</v>
      </c>
      <c r="X175" s="226">
        <v>-14.22383174822906</v>
      </c>
      <c r="Y175" s="226">
        <v>-1.5023152111458842</v>
      </c>
      <c r="Z175" s="226">
        <v>-8.6950572141150104</v>
      </c>
      <c r="AA175" s="226">
        <v>0.2564099414149581</v>
      </c>
      <c r="AB175" s="226">
        <v>-3.9771327900542133</v>
      </c>
      <c r="AC175" s="226">
        <v>-0.18028429929717049</v>
      </c>
      <c r="AD175" s="226">
        <v>2.6055362613774662</v>
      </c>
      <c r="AE175" s="226">
        <v>-2.8245982847507207</v>
      </c>
      <c r="AF175" s="226">
        <v>3.6255167156013783</v>
      </c>
      <c r="AG175" s="226">
        <v>32.00916653847321</v>
      </c>
      <c r="AH175" s="226">
        <v>8.839829799124189</v>
      </c>
      <c r="AI175" s="226">
        <v>1.1745710195532979</v>
      </c>
      <c r="AJ175" s="226">
        <v>2.230300229937157</v>
      </c>
      <c r="AK175" s="226">
        <v>-1.9605930241385465</v>
      </c>
      <c r="AL175" s="226">
        <v>-2.0295478029372589</v>
      </c>
      <c r="AM175" s="226">
        <v>-0.10935539445881659</v>
      </c>
      <c r="AN175" s="226">
        <v>3.5710621181350461</v>
      </c>
      <c r="AO175" s="226">
        <v>-1.4557623469900562</v>
      </c>
      <c r="AP175" s="226">
        <v>5.5313020992642237E-2</v>
      </c>
      <c r="AQ175" s="226">
        <v>-5.0209378060416441</v>
      </c>
      <c r="AR175" s="226">
        <v>-0.99760765958633613</v>
      </c>
      <c r="AS175" s="226">
        <v>0.17714285672387575</v>
      </c>
      <c r="AT175" s="226"/>
      <c r="AU175" s="226"/>
      <c r="AV175" s="226"/>
      <c r="AW175" s="226"/>
      <c r="AX175" s="226"/>
      <c r="AY175" s="226"/>
      <c r="AZ175" s="226"/>
      <c r="BA175" s="226"/>
      <c r="BB175" s="226"/>
      <c r="BC175" s="226"/>
      <c r="BD175" s="226"/>
      <c r="BE175" s="226"/>
      <c r="BF175" s="226"/>
      <c r="BG175" s="226"/>
      <c r="BH175" s="226"/>
      <c r="BI175" s="226"/>
    </row>
    <row r="176" spans="1:61" ht="15">
      <c r="A176" s="226" t="s">
        <v>408</v>
      </c>
      <c r="B176" s="226" t="s">
        <v>409</v>
      </c>
      <c r="C176" s="226" t="s">
        <v>758</v>
      </c>
      <c r="D176" s="226" t="s">
        <v>759</v>
      </c>
      <c r="E176" s="226"/>
      <c r="F176" s="226">
        <v>1.6216507931606969</v>
      </c>
      <c r="G176" s="226">
        <v>7.1481082376588745</v>
      </c>
      <c r="H176" s="226">
        <v>6.2966435727636707</v>
      </c>
      <c r="I176" s="226">
        <v>-2.7331948875385734</v>
      </c>
      <c r="J176" s="226">
        <v>3.8794632414275156</v>
      </c>
      <c r="K176" s="226">
        <v>-3.1976769184607008</v>
      </c>
      <c r="L176" s="226">
        <v>-2.6949204237869679</v>
      </c>
      <c r="M176" s="226">
        <v>-2.4264224617574257</v>
      </c>
      <c r="N176" s="226">
        <v>-8.115352927919588</v>
      </c>
      <c r="O176" s="226">
        <v>0.20614370537279569</v>
      </c>
      <c r="P176" s="226">
        <v>2.7774755164730465</v>
      </c>
      <c r="Q176" s="226">
        <v>-7.7568335760039702</v>
      </c>
      <c r="R176" s="226">
        <v>-19.313931516576545</v>
      </c>
      <c r="S176" s="226">
        <v>5.7832293207320902</v>
      </c>
      <c r="T176" s="226">
        <v>-5.4958661464246461</v>
      </c>
      <c r="U176" s="226">
        <v>-2.1545492431963282</v>
      </c>
      <c r="V176" s="226">
        <v>4.7028729014342474</v>
      </c>
      <c r="W176" s="226">
        <v>10.231779492840374</v>
      </c>
      <c r="X176" s="226">
        <v>4.0873480148406145</v>
      </c>
      <c r="Y176" s="226">
        <v>-5.0141549822579634</v>
      </c>
      <c r="Z176" s="226">
        <v>-2.2490998692990303</v>
      </c>
      <c r="AA176" s="226">
        <v>-1.2661262044832142</v>
      </c>
      <c r="AB176" s="226">
        <v>-7.4569355500657934</v>
      </c>
      <c r="AC176" s="226">
        <v>-19.182468134556544</v>
      </c>
      <c r="AD176" s="226">
        <v>4.6761412400289117</v>
      </c>
      <c r="AE176" s="226">
        <v>3.3588086207646484</v>
      </c>
      <c r="AF176" s="226">
        <v>-2.7569617361008056</v>
      </c>
      <c r="AG176" s="226">
        <v>3.8328360565642754</v>
      </c>
      <c r="AH176" s="226">
        <v>-2.0378617843698805</v>
      </c>
      <c r="AI176" s="226">
        <v>-4.2886991966134644</v>
      </c>
      <c r="AJ176" s="226">
        <v>-0.71868542186417983</v>
      </c>
      <c r="AK176" s="226">
        <v>-9.5392613341411447</v>
      </c>
      <c r="AL176" s="226">
        <v>-1.9120614717450763</v>
      </c>
      <c r="AM176" s="226">
        <v>0.48899829265545236</v>
      </c>
      <c r="AN176" s="226">
        <v>-0.91900748712521363</v>
      </c>
      <c r="AO176" s="226">
        <v>-0.18933024063282744</v>
      </c>
      <c r="AP176" s="226">
        <v>-0.88072720977790198</v>
      </c>
      <c r="AQ176" s="226">
        <v>6.4841709376653398</v>
      </c>
      <c r="AR176" s="226">
        <v>-4.1224726107340075</v>
      </c>
      <c r="AS176" s="226">
        <v>-4.9278252787343035</v>
      </c>
      <c r="AT176" s="226">
        <v>3.2921479921132573</v>
      </c>
      <c r="AU176" s="226">
        <v>-0.66336277639862828</v>
      </c>
      <c r="AV176" s="226">
        <v>1.5489619929264649</v>
      </c>
      <c r="AW176" s="226">
        <v>-3.4850667455336861</v>
      </c>
      <c r="AX176" s="226">
        <v>0.72900034296323213</v>
      </c>
      <c r="AY176" s="226">
        <v>1.9548102967022203</v>
      </c>
      <c r="AZ176" s="226">
        <v>-0.62446514314800083</v>
      </c>
      <c r="BA176" s="226">
        <v>5.5564495754048835</v>
      </c>
      <c r="BB176" s="226">
        <v>-4.3880177402360943</v>
      </c>
      <c r="BC176" s="226">
        <v>4.3337245148676402</v>
      </c>
      <c r="BD176" s="226">
        <v>-1.5200860655495916</v>
      </c>
      <c r="BE176" s="226">
        <v>7.607649899410788</v>
      </c>
      <c r="BF176" s="226">
        <v>1.2993965109005217</v>
      </c>
      <c r="BG176" s="226">
        <v>3.0142489761307161</v>
      </c>
      <c r="BH176" s="226">
        <v>-0.29348673539375625</v>
      </c>
      <c r="BI176" s="226">
        <v>1.0585052083858812</v>
      </c>
    </row>
    <row r="177" spans="1:61" ht="15">
      <c r="A177" s="226" t="s">
        <v>410</v>
      </c>
      <c r="B177" s="226" t="s">
        <v>411</v>
      </c>
      <c r="C177" s="226" t="s">
        <v>758</v>
      </c>
      <c r="D177" s="226" t="s">
        <v>759</v>
      </c>
      <c r="E177" s="226"/>
      <c r="F177" s="226">
        <v>-1.8203817421759112</v>
      </c>
      <c r="G177" s="226">
        <v>1.9641494156372232</v>
      </c>
      <c r="H177" s="226">
        <v>6.3110617441584367</v>
      </c>
      <c r="I177" s="226">
        <v>2.7392008209951513</v>
      </c>
      <c r="J177" s="226">
        <v>2.6646416401885631</v>
      </c>
      <c r="K177" s="226">
        <v>-6.2885111725771452</v>
      </c>
      <c r="L177" s="226">
        <v>-17.553732599161336</v>
      </c>
      <c r="M177" s="226">
        <v>-3.3969263166976447</v>
      </c>
      <c r="N177" s="226">
        <v>21.449178084755289</v>
      </c>
      <c r="O177" s="226">
        <v>22.18322745613861</v>
      </c>
      <c r="P177" s="226">
        <v>11.618003481551668</v>
      </c>
      <c r="Q177" s="226">
        <v>0.95489795293643454</v>
      </c>
      <c r="R177" s="226">
        <v>2.8542527275595546</v>
      </c>
      <c r="S177" s="226">
        <v>8.343289864273018</v>
      </c>
      <c r="T177" s="226">
        <v>-7.7700385499957747</v>
      </c>
      <c r="U177" s="226">
        <v>5.9451609325339234</v>
      </c>
      <c r="V177" s="226">
        <v>2.8858226150663313</v>
      </c>
      <c r="W177" s="226">
        <v>-8.5897900525994402</v>
      </c>
      <c r="X177" s="226">
        <v>3.6224442149054283</v>
      </c>
      <c r="Y177" s="226">
        <v>1.2693165488711458</v>
      </c>
      <c r="Z177" s="226">
        <v>-15.454782252443124</v>
      </c>
      <c r="AA177" s="226">
        <v>-3.5952267998275431</v>
      </c>
      <c r="AB177" s="226">
        <v>-7.4275511774184224</v>
      </c>
      <c r="AC177" s="226">
        <v>-4.4686169545418863</v>
      </c>
      <c r="AD177" s="226">
        <v>5.5820748929624955</v>
      </c>
      <c r="AE177" s="226">
        <v>-11.098840038409307</v>
      </c>
      <c r="AF177" s="226">
        <v>-13.064541780863763</v>
      </c>
      <c r="AG177" s="226">
        <v>4.7500479257475376</v>
      </c>
      <c r="AH177" s="226">
        <v>3.7218424719443419</v>
      </c>
      <c r="AI177" s="226">
        <v>9.8949142527013976</v>
      </c>
      <c r="AJ177" s="226">
        <v>-3.1158045121976556</v>
      </c>
      <c r="AK177" s="226">
        <v>-2.0667968997376533</v>
      </c>
      <c r="AL177" s="226">
        <v>-0.43320082814668126</v>
      </c>
      <c r="AM177" s="226">
        <v>-1.5748137851988133</v>
      </c>
      <c r="AN177" s="226">
        <v>-2.7586130232044042</v>
      </c>
      <c r="AO177" s="226">
        <v>2.4133165588769998</v>
      </c>
      <c r="AP177" s="226">
        <v>0.27590862283834383</v>
      </c>
      <c r="AQ177" s="226">
        <v>0.18887465933413239</v>
      </c>
      <c r="AR177" s="226">
        <v>-2.0023771479963415</v>
      </c>
      <c r="AS177" s="226">
        <v>2.7142906746505702</v>
      </c>
      <c r="AT177" s="226">
        <v>1.8217275044365806</v>
      </c>
      <c r="AU177" s="226">
        <v>1.2008339803379044</v>
      </c>
      <c r="AV177" s="226">
        <v>7.5898866217009981</v>
      </c>
      <c r="AW177" s="226">
        <v>30.356581828939255</v>
      </c>
      <c r="AX177" s="226">
        <v>0.80466471718767707</v>
      </c>
      <c r="AY177" s="226">
        <v>5.4227850114923086</v>
      </c>
      <c r="AZ177" s="226">
        <v>4.0537147092151145</v>
      </c>
      <c r="BA177" s="226">
        <v>3.4921573979961522</v>
      </c>
      <c r="BB177" s="226">
        <v>4.1261868403576329</v>
      </c>
      <c r="BC177" s="226">
        <v>4.9998333235261185</v>
      </c>
      <c r="BD177" s="226">
        <v>2.1190936020521605</v>
      </c>
      <c r="BE177" s="226">
        <v>1.5240855690166484</v>
      </c>
      <c r="BF177" s="226">
        <v>2.6146256181809093</v>
      </c>
      <c r="BG177" s="226">
        <v>3.5196238388568446</v>
      </c>
      <c r="BH177" s="226">
        <v>-2.2234865039976626E-2</v>
      </c>
      <c r="BI177" s="226">
        <v>-4.0862540215838123</v>
      </c>
    </row>
    <row r="178" spans="1:61" ht="15">
      <c r="A178" s="226" t="s">
        <v>412</v>
      </c>
      <c r="B178" s="226" t="s">
        <v>413</v>
      </c>
      <c r="C178" s="226" t="s">
        <v>758</v>
      </c>
      <c r="D178" s="226" t="s">
        <v>759</v>
      </c>
      <c r="E178" s="226"/>
      <c r="F178" s="226">
        <v>4.1319103425196744</v>
      </c>
      <c r="G178" s="226">
        <v>8.3702347343746197</v>
      </c>
      <c r="H178" s="226">
        <v>6.7172717115986416</v>
      </c>
      <c r="I178" s="226">
        <v>7.8629654674286797</v>
      </c>
      <c r="J178" s="226">
        <v>5.8060347331807804</v>
      </c>
      <c r="K178" s="226">
        <v>0.25786403798218771</v>
      </c>
      <c r="L178" s="226">
        <v>3.8119357854488527</v>
      </c>
      <c r="M178" s="226">
        <v>-1.6612486062959562</v>
      </c>
      <c r="N178" s="226">
        <v>3.0700821832111416</v>
      </c>
      <c r="O178" s="226">
        <v>-1.6873849784066834</v>
      </c>
      <c r="P178" s="226">
        <v>0.18972446729115688</v>
      </c>
      <c r="Q178" s="226">
        <v>-0.87094629478194463</v>
      </c>
      <c r="R178" s="226">
        <v>3.1902717007860986</v>
      </c>
      <c r="S178" s="226">
        <v>10.725067462931065</v>
      </c>
      <c r="T178" s="226">
        <v>-3.184194161315645</v>
      </c>
      <c r="U178" s="226">
        <v>2.0209111604002601</v>
      </c>
      <c r="V178" s="226">
        <v>5.1015079570335189</v>
      </c>
      <c r="W178" s="226">
        <v>-10.584317527725773</v>
      </c>
      <c r="X178" s="226">
        <v>-28.626614963852759</v>
      </c>
      <c r="Y178" s="226">
        <v>1.6324685822386442</v>
      </c>
      <c r="Z178" s="226">
        <v>2.439460928017013</v>
      </c>
      <c r="AA178" s="226">
        <v>-3.4971154857515785</v>
      </c>
      <c r="AB178" s="226">
        <v>1.8728792859641175</v>
      </c>
      <c r="AC178" s="226">
        <v>-4.0495880760037721</v>
      </c>
      <c r="AD178" s="226">
        <v>-6.405087727096614</v>
      </c>
      <c r="AE178" s="226">
        <v>-3.3068650841361205</v>
      </c>
      <c r="AF178" s="226">
        <v>-2.9061882933518604</v>
      </c>
      <c r="AG178" s="226">
        <v>-14.336325765673934</v>
      </c>
      <c r="AH178" s="226">
        <v>-3.8019705304570692</v>
      </c>
      <c r="AI178" s="226">
        <v>-2.2456886310297364</v>
      </c>
      <c r="AJ178" s="226">
        <v>-2.3635804353824312</v>
      </c>
      <c r="AK178" s="226">
        <v>-1.8041913545222172</v>
      </c>
      <c r="AL178" s="226">
        <v>-2.5356887617116683</v>
      </c>
      <c r="AM178" s="226">
        <v>1.1855854816466689</v>
      </c>
      <c r="AN178" s="226">
        <v>3.8106982926233712</v>
      </c>
      <c r="AO178" s="226">
        <v>4.3410064401893322</v>
      </c>
      <c r="AP178" s="226">
        <v>2.1017351619978939</v>
      </c>
      <c r="AQ178" s="226">
        <v>1.9442731092783418</v>
      </c>
      <c r="AR178" s="226">
        <v>5.3052421350715235</v>
      </c>
      <c r="AS178" s="226">
        <v>2.5041550754714308</v>
      </c>
      <c r="AT178" s="226">
        <v>1.4680500726725825</v>
      </c>
      <c r="AU178" s="226">
        <v>-0.62894687679582262</v>
      </c>
      <c r="AV178" s="226">
        <v>1.1681361524512397</v>
      </c>
      <c r="AW178" s="226">
        <v>3.9471215101494579</v>
      </c>
      <c r="AX178" s="226">
        <v>2.9326642898107167</v>
      </c>
      <c r="AY178" s="226">
        <v>2.4548251016598783</v>
      </c>
      <c r="AZ178" s="226">
        <v>3.7083115769443395</v>
      </c>
      <c r="BA178" s="226">
        <v>2.0971276296840813</v>
      </c>
      <c r="BB178" s="226">
        <v>-4.522715723271034</v>
      </c>
      <c r="BC178" s="226">
        <v>3.1155187982142962</v>
      </c>
      <c r="BD178" s="226">
        <v>5.0335051495171541</v>
      </c>
      <c r="BE178" s="226">
        <v>5.2406032558040465</v>
      </c>
      <c r="BF178" s="226">
        <v>3.715792877575268</v>
      </c>
      <c r="BG178" s="226">
        <v>3.5962996400972713</v>
      </c>
      <c r="BH178" s="226">
        <v>3.6800039836780201</v>
      </c>
      <c r="BI178" s="226">
        <v>3.5463065421245403</v>
      </c>
    </row>
    <row r="179" spans="1:61" ht="15">
      <c r="A179" s="226" t="s">
        <v>414</v>
      </c>
      <c r="B179" s="226" t="s">
        <v>415</v>
      </c>
      <c r="C179" s="226" t="s">
        <v>758</v>
      </c>
      <c r="D179" s="226" t="s">
        <v>759</v>
      </c>
      <c r="E179" s="226"/>
      <c r="F179" s="226">
        <v>-1.0149975725168758</v>
      </c>
      <c r="G179" s="226">
        <v>5.3323368741411201</v>
      </c>
      <c r="H179" s="226">
        <v>2.2366313368664947</v>
      </c>
      <c r="I179" s="226">
        <v>6.836068175039216</v>
      </c>
      <c r="J179" s="226">
        <v>7.1619820145109259</v>
      </c>
      <c r="K179" s="226">
        <v>1.4088703878387463</v>
      </c>
      <c r="L179" s="226">
        <v>4.0937741009247759</v>
      </c>
      <c r="M179" s="226">
        <v>5.3166716126467719</v>
      </c>
      <c r="N179" s="226">
        <v>5.2041369939145738</v>
      </c>
      <c r="O179" s="226">
        <v>4.3933866298822863</v>
      </c>
      <c r="P179" s="226">
        <v>3.083858388081012</v>
      </c>
      <c r="Q179" s="226">
        <v>2.4922433103660779</v>
      </c>
      <c r="R179" s="226">
        <v>4.5754491453606363</v>
      </c>
      <c r="S179" s="226">
        <v>2.631265365678189</v>
      </c>
      <c r="T179" s="226">
        <v>-0.88541817378145993</v>
      </c>
      <c r="U179" s="226">
        <v>3.6395444485195299</v>
      </c>
      <c r="V179" s="226">
        <v>1.9126361458544636</v>
      </c>
      <c r="W179" s="226">
        <v>2.0663329337765219</v>
      </c>
      <c r="X179" s="226">
        <v>1.3124053574645984</v>
      </c>
      <c r="Y179" s="226">
        <v>0.5431280821706963</v>
      </c>
      <c r="Z179" s="226">
        <v>-1.4619529179051796</v>
      </c>
      <c r="AA179" s="226">
        <v>-1.6925902711122234</v>
      </c>
      <c r="AB179" s="226">
        <v>1.6836187331319223</v>
      </c>
      <c r="AC179" s="226">
        <v>2.6534038295561402</v>
      </c>
      <c r="AD179" s="226">
        <v>2.1029348514068289</v>
      </c>
      <c r="AE179" s="226">
        <v>2.2181314883815304</v>
      </c>
      <c r="AF179" s="226">
        <v>1.2865150265273684</v>
      </c>
      <c r="AG179" s="226">
        <v>2.7750434484199644</v>
      </c>
      <c r="AH179" s="226">
        <v>3.7955694452613784</v>
      </c>
      <c r="AI179" s="226">
        <v>3.4682775384370643</v>
      </c>
      <c r="AJ179" s="226">
        <v>1.6350546960640457</v>
      </c>
      <c r="AK179" s="226">
        <v>0.94001502261991732</v>
      </c>
      <c r="AL179" s="226">
        <v>0.55424967447849838</v>
      </c>
      <c r="AM179" s="226">
        <v>2.3421680993459688</v>
      </c>
      <c r="AN179" s="226">
        <v>2.6079734038158477</v>
      </c>
      <c r="AO179" s="226">
        <v>3.089967499051923</v>
      </c>
      <c r="AP179" s="226">
        <v>3.7643456553083041</v>
      </c>
      <c r="AQ179" s="226">
        <v>3.8828521544296706</v>
      </c>
      <c r="AR179" s="226">
        <v>4.3549026244848079</v>
      </c>
      <c r="AS179" s="226">
        <v>3.4963517128877584</v>
      </c>
      <c r="AT179" s="226">
        <v>1.3562916182739286</v>
      </c>
      <c r="AU179" s="226">
        <v>-0.53328828621587832</v>
      </c>
      <c r="AV179" s="226">
        <v>-0.1881169544431458</v>
      </c>
      <c r="AW179" s="226">
        <v>1.6767899400222888</v>
      </c>
      <c r="AX179" s="226">
        <v>1.9219335473979131</v>
      </c>
      <c r="AY179" s="226">
        <v>3.3525053313448723</v>
      </c>
      <c r="AZ179" s="226">
        <v>3.4731516772743305</v>
      </c>
      <c r="BA179" s="226">
        <v>1.3039236197166275</v>
      </c>
      <c r="BB179" s="226">
        <v>-4.2612215417480002</v>
      </c>
      <c r="BC179" s="226">
        <v>0.8838761224878624</v>
      </c>
      <c r="BD179" s="226">
        <v>1.1905420883452109</v>
      </c>
      <c r="BE179" s="226">
        <v>-1.4225041873963562</v>
      </c>
      <c r="BF179" s="226">
        <v>-0.48416549027223255</v>
      </c>
      <c r="BG179" s="226">
        <v>1.0554094630443274</v>
      </c>
      <c r="BH179" s="226">
        <v>1.5008404306401815</v>
      </c>
      <c r="BI179" s="226">
        <v>1.6707541047368437</v>
      </c>
    </row>
    <row r="180" spans="1:61" ht="15">
      <c r="A180" s="226" t="s">
        <v>416</v>
      </c>
      <c r="B180" s="226" t="s">
        <v>417</v>
      </c>
      <c r="C180" s="226" t="s">
        <v>758</v>
      </c>
      <c r="D180" s="226" t="s">
        <v>759</v>
      </c>
      <c r="E180" s="226"/>
      <c r="F180" s="226">
        <v>5.432493154733038</v>
      </c>
      <c r="G180" s="226">
        <v>1.9912455187943294</v>
      </c>
      <c r="H180" s="226">
        <v>3.0032593174179141</v>
      </c>
      <c r="I180" s="226">
        <v>4.2193936992634065</v>
      </c>
      <c r="J180" s="226">
        <v>4.4703679045972251</v>
      </c>
      <c r="K180" s="226">
        <v>2.9612015581642339</v>
      </c>
      <c r="L180" s="226">
        <v>5.3709156078985103</v>
      </c>
      <c r="M180" s="226">
        <v>1.4038796609212625</v>
      </c>
      <c r="N180" s="226">
        <v>3.6566418793593272</v>
      </c>
      <c r="O180" s="226">
        <v>1.2630212970269525</v>
      </c>
      <c r="P180" s="226">
        <v>4.9339685720119775</v>
      </c>
      <c r="Q180" s="226">
        <v>4.5280990431627401</v>
      </c>
      <c r="R180" s="226">
        <v>3.8042989142630148</v>
      </c>
      <c r="S180" s="226">
        <v>3.280336318721595</v>
      </c>
      <c r="T180" s="226">
        <v>4.3744112745936832</v>
      </c>
      <c r="U180" s="226">
        <v>5.3303765863087307</v>
      </c>
      <c r="V180" s="226">
        <v>3.7214490125049906</v>
      </c>
      <c r="W180" s="226">
        <v>3.4735269351675555</v>
      </c>
      <c r="X180" s="226">
        <v>4.0176579109996169</v>
      </c>
      <c r="Y180" s="226">
        <v>4.2292688506914828</v>
      </c>
      <c r="Z180" s="226">
        <v>1.2492874079912895</v>
      </c>
      <c r="AA180" s="226">
        <v>-0.13213195085786822</v>
      </c>
      <c r="AB180" s="226">
        <v>3.6291278780530121</v>
      </c>
      <c r="AC180" s="226">
        <v>5.7535842447373966</v>
      </c>
      <c r="AD180" s="226">
        <v>5.2376887607461242</v>
      </c>
      <c r="AE180" s="226">
        <v>3.6718797394075295</v>
      </c>
      <c r="AF180" s="226">
        <v>1.2782331936791422</v>
      </c>
      <c r="AG180" s="226">
        <v>-0.79046246021609079</v>
      </c>
      <c r="AH180" s="226">
        <v>0.62205116524940252</v>
      </c>
      <c r="AI180" s="226">
        <v>1.5822398977906005</v>
      </c>
      <c r="AJ180" s="226">
        <v>2.594640512434367</v>
      </c>
      <c r="AK180" s="226">
        <v>2.9783141954387276</v>
      </c>
      <c r="AL180" s="226">
        <v>2.2349649805253762</v>
      </c>
      <c r="AM180" s="226">
        <v>4.4589798768249977</v>
      </c>
      <c r="AN180" s="226">
        <v>3.6146618426836454</v>
      </c>
      <c r="AO180" s="226">
        <v>4.4969747329624425</v>
      </c>
      <c r="AP180" s="226">
        <v>4.7153551426884661</v>
      </c>
      <c r="AQ180" s="226">
        <v>2.0151761082103974</v>
      </c>
      <c r="AR180" s="226">
        <v>1.3171480368002761</v>
      </c>
      <c r="AS180" s="226">
        <v>2.5376056301534362</v>
      </c>
      <c r="AT180" s="226">
        <v>1.5700333052303819</v>
      </c>
      <c r="AU180" s="226">
        <v>0.89213699988144413</v>
      </c>
      <c r="AV180" s="226">
        <v>0.32964655317016422</v>
      </c>
      <c r="AW180" s="226">
        <v>3.3465234654337337</v>
      </c>
      <c r="AX180" s="226">
        <v>1.9281460927668519</v>
      </c>
      <c r="AY180" s="226">
        <v>1.5737218970712803</v>
      </c>
      <c r="AZ180" s="226">
        <v>1.8702074896863365</v>
      </c>
      <c r="BA180" s="226">
        <v>-0.85905241856232806</v>
      </c>
      <c r="BB180" s="226">
        <v>-2.8554079488635011</v>
      </c>
      <c r="BC180" s="226">
        <v>-0.64350472615440424</v>
      </c>
      <c r="BD180" s="226">
        <v>-0.33251773071444291</v>
      </c>
      <c r="BE180" s="226">
        <v>1.408096620140924</v>
      </c>
      <c r="BF180" s="226">
        <v>-0.21515844625712077</v>
      </c>
      <c r="BG180" s="226">
        <v>0.77590028943920686</v>
      </c>
      <c r="BH180" s="226">
        <v>0.60492537060419238</v>
      </c>
      <c r="BI180" s="226">
        <v>0.22186608968320343</v>
      </c>
    </row>
    <row r="181" spans="1:61" ht="15">
      <c r="A181" s="226" t="s">
        <v>418</v>
      </c>
      <c r="B181" s="226" t="s">
        <v>419</v>
      </c>
      <c r="C181" s="226" t="s">
        <v>758</v>
      </c>
      <c r="D181" s="226" t="s">
        <v>759</v>
      </c>
      <c r="E181" s="226"/>
      <c r="F181" s="226">
        <v>0.3255898950184104</v>
      </c>
      <c r="G181" s="226">
        <v>0.31608884003850335</v>
      </c>
      <c r="H181" s="226">
        <v>0.27225674895201735</v>
      </c>
      <c r="I181" s="226">
        <v>5.7690409952731585</v>
      </c>
      <c r="J181" s="226">
        <v>-2.8826777004142343</v>
      </c>
      <c r="K181" s="226">
        <v>5.1506960866957172</v>
      </c>
      <c r="L181" s="226">
        <v>-3.3713830106290743</v>
      </c>
      <c r="M181" s="226">
        <v>-1.2223988607303653</v>
      </c>
      <c r="N181" s="226">
        <v>2.4453895431201289</v>
      </c>
      <c r="O181" s="226">
        <v>0.55441750335425866</v>
      </c>
      <c r="P181" s="226">
        <v>-3.1792520049893511</v>
      </c>
      <c r="Q181" s="226">
        <v>1.008648020667664</v>
      </c>
      <c r="R181" s="226">
        <v>-2.5467560331238417</v>
      </c>
      <c r="S181" s="226">
        <v>4.0875504143258894</v>
      </c>
      <c r="T181" s="226">
        <v>-0.71650659017691964</v>
      </c>
      <c r="U181" s="226">
        <v>2.1352499909850167</v>
      </c>
      <c r="V181" s="226">
        <v>0.75968186017807682</v>
      </c>
      <c r="W181" s="226">
        <v>2.0953834453336668</v>
      </c>
      <c r="X181" s="226">
        <v>8.2883842821885878E-2</v>
      </c>
      <c r="Y181" s="226">
        <v>-4.5183439924656881</v>
      </c>
      <c r="Z181" s="226">
        <v>5.877677193030209</v>
      </c>
      <c r="AA181" s="226">
        <v>1.397372468579249</v>
      </c>
      <c r="AB181" s="226">
        <v>-5.2075428019647347</v>
      </c>
      <c r="AC181" s="226">
        <v>7.1796965468487173</v>
      </c>
      <c r="AD181" s="226">
        <v>3.7539475107080165</v>
      </c>
      <c r="AE181" s="226">
        <v>2.2593667946779306</v>
      </c>
      <c r="AF181" s="226">
        <v>-0.51378880165037799</v>
      </c>
      <c r="AG181" s="226">
        <v>5.3303390422160248</v>
      </c>
      <c r="AH181" s="226">
        <v>1.9352206141303867</v>
      </c>
      <c r="AI181" s="226">
        <v>2.0908343605897386</v>
      </c>
      <c r="AJ181" s="226">
        <v>3.6286849275811761</v>
      </c>
      <c r="AK181" s="226">
        <v>1.3227732675096746</v>
      </c>
      <c r="AL181" s="226">
        <v>1.0523877955704819</v>
      </c>
      <c r="AM181" s="226">
        <v>5.3847045020901874</v>
      </c>
      <c r="AN181" s="226">
        <v>0.90908988874657837</v>
      </c>
      <c r="AO181" s="226">
        <v>2.890262468586684</v>
      </c>
      <c r="AP181" s="226">
        <v>2.7664054836936458</v>
      </c>
      <c r="AQ181" s="226">
        <v>0.91380327074783452</v>
      </c>
      <c r="AR181" s="226">
        <v>2.3979333606700663</v>
      </c>
      <c r="AS181" s="226">
        <v>4.2544897502438914</v>
      </c>
      <c r="AT181" s="226">
        <v>2.974290249829977</v>
      </c>
      <c r="AU181" s="226">
        <v>-1.5285400669290112</v>
      </c>
      <c r="AV181" s="226">
        <v>2.344111687895051</v>
      </c>
      <c r="AW181" s="226">
        <v>3.1984603154868267</v>
      </c>
      <c r="AX181" s="226">
        <v>2.1439836166181152</v>
      </c>
      <c r="AY181" s="226">
        <v>2.1678970335479875</v>
      </c>
      <c r="AZ181" s="226">
        <v>2.3297897521857607</v>
      </c>
      <c r="BA181" s="226">
        <v>5.0586075830834716</v>
      </c>
      <c r="BB181" s="226">
        <v>3.4962190242123086</v>
      </c>
      <c r="BC181" s="226">
        <v>3.7224708682919214</v>
      </c>
      <c r="BD181" s="226">
        <v>2.271277471578955</v>
      </c>
      <c r="BE181" s="226">
        <v>3.5580039966574901</v>
      </c>
      <c r="BF181" s="226">
        <v>2.8809635513835872</v>
      </c>
      <c r="BG181" s="226">
        <v>4.7244060918020949</v>
      </c>
      <c r="BH181" s="226">
        <v>1.5314073561671506</v>
      </c>
      <c r="BI181" s="226">
        <v>-0.5721939519202266</v>
      </c>
    </row>
    <row r="182" spans="1:61" ht="15">
      <c r="A182" s="226" t="s">
        <v>420</v>
      </c>
      <c r="B182" s="226" t="s">
        <v>421</v>
      </c>
      <c r="C182" s="226" t="s">
        <v>758</v>
      </c>
      <c r="D182" s="226" t="s">
        <v>759</v>
      </c>
      <c r="E182" s="226"/>
      <c r="F182" s="226"/>
      <c r="G182" s="226"/>
      <c r="H182" s="226"/>
      <c r="I182" s="226"/>
      <c r="J182" s="226"/>
      <c r="K182" s="226"/>
      <c r="L182" s="226"/>
      <c r="M182" s="226"/>
      <c r="N182" s="226"/>
      <c r="O182" s="226"/>
      <c r="P182" s="226"/>
      <c r="Q182" s="226"/>
      <c r="R182" s="226"/>
      <c r="S182" s="226"/>
      <c r="T182" s="226"/>
      <c r="U182" s="226"/>
      <c r="V182" s="226"/>
      <c r="W182" s="226"/>
      <c r="X182" s="226"/>
      <c r="Y182" s="226"/>
      <c r="Z182" s="226"/>
      <c r="AA182" s="226"/>
      <c r="AB182" s="226"/>
      <c r="AC182" s="226"/>
      <c r="AD182" s="226"/>
      <c r="AE182" s="226"/>
      <c r="AF182" s="226"/>
      <c r="AG182" s="226"/>
      <c r="AH182" s="226"/>
      <c r="AI182" s="226"/>
      <c r="AJ182" s="226"/>
      <c r="AK182" s="226"/>
      <c r="AL182" s="226"/>
      <c r="AM182" s="226"/>
      <c r="AN182" s="226"/>
      <c r="AO182" s="226"/>
      <c r="AP182" s="226"/>
      <c r="AQ182" s="226"/>
      <c r="AR182" s="226"/>
      <c r="AS182" s="226"/>
      <c r="AT182" s="226"/>
      <c r="AU182" s="226"/>
      <c r="AV182" s="226"/>
      <c r="AW182" s="226"/>
      <c r="AX182" s="226"/>
      <c r="AY182" s="226"/>
      <c r="AZ182" s="226"/>
      <c r="BA182" s="226">
        <v>34.793903989290072</v>
      </c>
      <c r="BB182" s="226">
        <v>8.8655753420833179</v>
      </c>
      <c r="BC182" s="226">
        <v>13.584807073912785</v>
      </c>
      <c r="BD182" s="226">
        <v>11.329157181861561</v>
      </c>
      <c r="BE182" s="226">
        <v>7.70896476785137</v>
      </c>
      <c r="BF182" s="226">
        <v>27.492450349181198</v>
      </c>
      <c r="BG182" s="226">
        <v>24.637413774384015</v>
      </c>
      <c r="BH182" s="226">
        <v>-2.3177963446241421</v>
      </c>
      <c r="BI182" s="226">
        <v>5.5437198252739677</v>
      </c>
    </row>
    <row r="183" spans="1:61" ht="15">
      <c r="A183" s="226" t="s">
        <v>422</v>
      </c>
      <c r="B183" s="226" t="s">
        <v>423</v>
      </c>
      <c r="C183" s="226" t="s">
        <v>758</v>
      </c>
      <c r="D183" s="226" t="s">
        <v>759</v>
      </c>
      <c r="E183" s="226"/>
      <c r="F183" s="226"/>
      <c r="G183" s="226"/>
      <c r="H183" s="226"/>
      <c r="I183" s="226"/>
      <c r="J183" s="226"/>
      <c r="K183" s="226"/>
      <c r="L183" s="226"/>
      <c r="M183" s="226"/>
      <c r="N183" s="226"/>
      <c r="O183" s="226"/>
      <c r="P183" s="226"/>
      <c r="Q183" s="226"/>
      <c r="R183" s="226"/>
      <c r="S183" s="226"/>
      <c r="T183" s="226"/>
      <c r="U183" s="226"/>
      <c r="V183" s="226"/>
      <c r="W183" s="226">
        <v>0.28573797301024229</v>
      </c>
      <c r="X183" s="226">
        <v>2.5926115288237526</v>
      </c>
      <c r="Y183" s="226">
        <v>1.1566262662850306</v>
      </c>
      <c r="Z183" s="226">
        <v>4.2543060268623805</v>
      </c>
      <c r="AA183" s="226">
        <v>-6.8191727793944779E-2</v>
      </c>
      <c r="AB183" s="226">
        <v>2.0946687425992963</v>
      </c>
      <c r="AC183" s="226">
        <v>3.8903388401144525</v>
      </c>
      <c r="AD183" s="226">
        <v>0.9887510307086842</v>
      </c>
      <c r="AE183" s="226">
        <v>2.7313317179581418</v>
      </c>
      <c r="AF183" s="226">
        <v>7.5041590773295752E-2</v>
      </c>
      <c r="AG183" s="226">
        <v>-0.63463023112461769</v>
      </c>
      <c r="AH183" s="226">
        <v>-0.32528659467850218</v>
      </c>
      <c r="AI183" s="226">
        <v>-0.76978211989062117</v>
      </c>
      <c r="AJ183" s="226">
        <v>-5.7666943957367209</v>
      </c>
      <c r="AK183" s="226">
        <v>6.1803286445694994E-2</v>
      </c>
      <c r="AL183" s="226">
        <v>5.1900823978727146</v>
      </c>
      <c r="AM183" s="226">
        <v>3.7458736160272252</v>
      </c>
      <c r="AN183" s="226">
        <v>3.2130176837130762</v>
      </c>
      <c r="AO183" s="226">
        <v>2.0005511549237696</v>
      </c>
      <c r="AP183" s="226">
        <v>0.70484885163355671</v>
      </c>
      <c r="AQ183" s="226">
        <v>-7.7430988233004427E-2</v>
      </c>
      <c r="AR183" s="226">
        <v>4.9019540409653217</v>
      </c>
      <c r="AS183" s="226">
        <v>2.3006819558632401</v>
      </c>
      <c r="AT183" s="226">
        <v>2.8389411604958497</v>
      </c>
      <c r="AU183" s="226">
        <v>2.867241833969274</v>
      </c>
      <c r="AV183" s="226">
        <v>2.5140450276205826</v>
      </c>
      <c r="AW183" s="226">
        <v>2.4142426014882119</v>
      </c>
      <c r="AX183" s="226">
        <v>2.1420211688282649</v>
      </c>
      <c r="AY183" s="226">
        <v>1.5585797785005866</v>
      </c>
      <c r="AZ183" s="226">
        <v>1.9325551845913935</v>
      </c>
      <c r="BA183" s="226">
        <v>-1.955161799783582</v>
      </c>
      <c r="BB183" s="226">
        <v>-1.2960659305347804</v>
      </c>
      <c r="BC183" s="226">
        <v>0.40494953377478282</v>
      </c>
      <c r="BD183" s="226">
        <v>1.4932534353403071</v>
      </c>
      <c r="BE183" s="226">
        <v>1.6869654391157098</v>
      </c>
      <c r="BF183" s="226">
        <v>1.6655972458075041</v>
      </c>
      <c r="BG183" s="226">
        <v>1.8545105741975618</v>
      </c>
      <c r="BH183" s="226">
        <v>0.51508961509050266</v>
      </c>
      <c r="BI183" s="226">
        <v>1.7975434647084825</v>
      </c>
    </row>
    <row r="184" spans="1:61" ht="15">
      <c r="A184" s="226" t="s">
        <v>424</v>
      </c>
      <c r="B184" s="226" t="s">
        <v>425</v>
      </c>
      <c r="C184" s="226" t="s">
        <v>758</v>
      </c>
      <c r="D184" s="226" t="s">
        <v>759</v>
      </c>
      <c r="E184" s="226"/>
      <c r="F184" s="226">
        <v>3.108935623696695</v>
      </c>
      <c r="G184" s="226">
        <v>4.4247019345389731</v>
      </c>
      <c r="H184" s="226">
        <v>3.9748742436372879</v>
      </c>
      <c r="I184" s="226">
        <v>5.1853117595783544</v>
      </c>
      <c r="J184" s="226">
        <v>4.211284486623839</v>
      </c>
      <c r="K184" s="226">
        <v>4.8874681348158475</v>
      </c>
      <c r="L184" s="226">
        <v>3.4155652078478766</v>
      </c>
      <c r="M184" s="226">
        <v>5.108340635292393</v>
      </c>
      <c r="N184" s="226">
        <v>4.4586658807565129</v>
      </c>
      <c r="O184" s="226">
        <v>2.4938210349960883</v>
      </c>
      <c r="P184" s="226">
        <v>2.6172026556744896</v>
      </c>
      <c r="Q184" s="226">
        <v>4.297791030866378</v>
      </c>
      <c r="R184" s="226">
        <v>5.0509091938647686</v>
      </c>
      <c r="S184" s="226">
        <v>-4.0518225911284844E-2</v>
      </c>
      <c r="T184" s="226">
        <v>-0.71199947607590275</v>
      </c>
      <c r="U184" s="226">
        <v>3.8949594231112457</v>
      </c>
      <c r="V184" s="226">
        <v>2.7915818095534348</v>
      </c>
      <c r="W184" s="226">
        <v>3.4491563772538996</v>
      </c>
      <c r="X184" s="226">
        <v>3.0351724024872766</v>
      </c>
      <c r="Y184" s="226">
        <v>0.44529882206111893</v>
      </c>
      <c r="Z184" s="226">
        <v>1.2444394968423893</v>
      </c>
      <c r="AA184" s="226">
        <v>-0.54856371712114083</v>
      </c>
      <c r="AB184" s="226">
        <v>1.9670650906281679</v>
      </c>
      <c r="AC184" s="226">
        <v>3.8389153430499903</v>
      </c>
      <c r="AD184" s="226">
        <v>3.1628803457800245</v>
      </c>
      <c r="AE184" s="226">
        <v>2.1796954726606543</v>
      </c>
      <c r="AF184" s="226">
        <v>2.6735482105895585</v>
      </c>
      <c r="AG184" s="226">
        <v>3.8920269125265037</v>
      </c>
      <c r="AH184" s="226">
        <v>3.0814613779370319</v>
      </c>
      <c r="AI184" s="226">
        <v>2.306793266797456</v>
      </c>
      <c r="AJ184" s="226">
        <v>0.43853517386003205</v>
      </c>
      <c r="AK184" s="226">
        <v>1.1105036080539605</v>
      </c>
      <c r="AL184" s="226">
        <v>0.48580997929339276</v>
      </c>
      <c r="AM184" s="226">
        <v>2.2113419177409241</v>
      </c>
      <c r="AN184" s="226">
        <v>1.9136116892657782</v>
      </c>
      <c r="AO184" s="226">
        <v>2.2739191761010886</v>
      </c>
      <c r="AP184" s="226">
        <v>2.6348756029439357</v>
      </c>
      <c r="AQ184" s="226">
        <v>2.0513039624194391</v>
      </c>
      <c r="AR184" s="226">
        <v>2.5127264773523734</v>
      </c>
      <c r="AS184" s="226">
        <v>3.3103183864491683</v>
      </c>
      <c r="AT184" s="226">
        <v>0.65888241133249892</v>
      </c>
      <c r="AU184" s="226">
        <v>0.841529975111726</v>
      </c>
      <c r="AV184" s="226">
        <v>1.2539557507325299</v>
      </c>
      <c r="AW184" s="226">
        <v>2.47409293326632</v>
      </c>
      <c r="AX184" s="226">
        <v>1.9874935876905653</v>
      </c>
      <c r="AY184" s="226">
        <v>2.2103178991508656</v>
      </c>
      <c r="AZ184" s="226">
        <v>1.7611836778259118</v>
      </c>
      <c r="BA184" s="226">
        <v>-0.59846637220037735</v>
      </c>
      <c r="BB184" s="226">
        <v>-4.2273666176674425</v>
      </c>
      <c r="BC184" s="226">
        <v>2.2111515054719746</v>
      </c>
      <c r="BD184" s="226">
        <v>1.2758362633986025</v>
      </c>
      <c r="BE184" s="226">
        <v>0.61066466991238144</v>
      </c>
      <c r="BF184" s="226">
        <v>0.75895666660881034</v>
      </c>
      <c r="BG184" s="226">
        <v>1.2725557099567908</v>
      </c>
      <c r="BH184" s="226">
        <v>1.5922484637297885</v>
      </c>
      <c r="BI184" s="226">
        <v>1.0599700424432257</v>
      </c>
    </row>
    <row r="185" spans="1:61" ht="15">
      <c r="A185" s="226" t="s">
        <v>426</v>
      </c>
      <c r="B185" s="226" t="s">
        <v>427</v>
      </c>
      <c r="C185" s="226" t="s">
        <v>758</v>
      </c>
      <c r="D185" s="226" t="s">
        <v>759</v>
      </c>
      <c r="E185" s="226"/>
      <c r="F185" s="226"/>
      <c r="G185" s="226"/>
      <c r="H185" s="226"/>
      <c r="I185" s="226"/>
      <c r="J185" s="226"/>
      <c r="K185" s="226">
        <v>2.4196718544728242</v>
      </c>
      <c r="L185" s="226">
        <v>61.657444256130873</v>
      </c>
      <c r="M185" s="226">
        <v>76.674691729476308</v>
      </c>
      <c r="N185" s="226">
        <v>21.877129163700133</v>
      </c>
      <c r="O185" s="226">
        <v>10.25615934198045</v>
      </c>
      <c r="P185" s="226">
        <v>-2.4859614095768023</v>
      </c>
      <c r="Q185" s="226">
        <v>5.9478731791285924</v>
      </c>
      <c r="R185" s="226">
        <v>-17.504353129989269</v>
      </c>
      <c r="S185" s="226">
        <v>6.8694662132428022</v>
      </c>
      <c r="T185" s="226">
        <v>18.776998384081736</v>
      </c>
      <c r="U185" s="226">
        <v>14.640091884967305</v>
      </c>
      <c r="V185" s="226">
        <v>-4.195881440631922</v>
      </c>
      <c r="W185" s="226">
        <v>-8.8214216186882339</v>
      </c>
      <c r="X185" s="226">
        <v>-1.3110531697086145</v>
      </c>
      <c r="Y185" s="226">
        <v>0.29212049320452138</v>
      </c>
      <c r="Z185" s="226">
        <v>10.698122547764854</v>
      </c>
      <c r="AA185" s="226">
        <v>5.5573459357858752</v>
      </c>
      <c r="AB185" s="226">
        <v>10.582093151312307</v>
      </c>
      <c r="AC185" s="226">
        <v>11.00436974336985</v>
      </c>
      <c r="AD185" s="226">
        <v>8.8836269288987069</v>
      </c>
      <c r="AE185" s="226">
        <v>-2.0988734504051649</v>
      </c>
      <c r="AF185" s="226">
        <v>-6.938607572073451</v>
      </c>
      <c r="AG185" s="226">
        <v>2.2857261775330642</v>
      </c>
      <c r="AH185" s="226">
        <v>7.7103643318544641</v>
      </c>
      <c r="AI185" s="226">
        <v>-4.0432920280683362</v>
      </c>
      <c r="AJ185" s="226">
        <v>1.5028755374238756</v>
      </c>
      <c r="AK185" s="226">
        <v>3.5211263082844653</v>
      </c>
      <c r="AL185" s="226">
        <v>1.4967654363928489</v>
      </c>
      <c r="AM185" s="226">
        <v>0.18587291582888099</v>
      </c>
      <c r="AN185" s="226">
        <v>2.3362731899007514</v>
      </c>
      <c r="AO185" s="226">
        <v>1.5540155626263044</v>
      </c>
      <c r="AP185" s="226">
        <v>5.4157694297914958</v>
      </c>
      <c r="AQ185" s="226">
        <v>2.5465270637238007</v>
      </c>
      <c r="AR185" s="226">
        <v>-0.25958794237432414</v>
      </c>
      <c r="AS185" s="226">
        <v>4.7938252682308189</v>
      </c>
      <c r="AT185" s="226">
        <v>3.2624228513765843</v>
      </c>
      <c r="AU185" s="226">
        <v>-2.7740240926318052</v>
      </c>
      <c r="AV185" s="226">
        <v>-4.7488152607183736</v>
      </c>
      <c r="AW185" s="226">
        <v>-1.172954646581303</v>
      </c>
      <c r="AX185" s="226">
        <v>-0.2242887695916238</v>
      </c>
      <c r="AY185" s="226">
        <v>2.4461984519338102</v>
      </c>
      <c r="AZ185" s="226">
        <v>1.3235014290409168</v>
      </c>
      <c r="BA185" s="226">
        <v>4.4250005340916942</v>
      </c>
      <c r="BB185" s="226">
        <v>1.5510355395182529</v>
      </c>
      <c r="BC185" s="226">
        <v>-0.65891619825018211</v>
      </c>
      <c r="BD185" s="226">
        <v>-7.0885176123361333</v>
      </c>
      <c r="BE185" s="226">
        <v>2.1564149052669705</v>
      </c>
      <c r="BF185" s="226">
        <v>-2.5681676389273633</v>
      </c>
      <c r="BG185" s="226">
        <v>-3.9161162896119492</v>
      </c>
      <c r="BH185" s="226">
        <v>-0.35681812800197577</v>
      </c>
      <c r="BI185" s="226"/>
    </row>
    <row r="186" spans="1:61" ht="15">
      <c r="A186" s="226" t="s">
        <v>428</v>
      </c>
      <c r="B186" s="226" t="s">
        <v>429</v>
      </c>
      <c r="C186" s="226" t="s">
        <v>758</v>
      </c>
      <c r="D186" s="226" t="s">
        <v>759</v>
      </c>
      <c r="E186" s="226"/>
      <c r="F186" s="226"/>
      <c r="G186" s="226"/>
      <c r="H186" s="226"/>
      <c r="I186" s="226"/>
      <c r="J186" s="226"/>
      <c r="K186" s="226"/>
      <c r="L186" s="226"/>
      <c r="M186" s="226"/>
      <c r="N186" s="226"/>
      <c r="O186" s="226"/>
      <c r="P186" s="226"/>
      <c r="Q186" s="226"/>
      <c r="R186" s="226"/>
      <c r="S186" s="226"/>
      <c r="T186" s="226"/>
      <c r="U186" s="226"/>
      <c r="V186" s="226"/>
      <c r="W186" s="226"/>
      <c r="X186" s="226"/>
      <c r="Y186" s="226"/>
      <c r="Z186" s="226"/>
      <c r="AA186" s="226"/>
      <c r="AB186" s="226"/>
      <c r="AC186" s="226"/>
      <c r="AD186" s="226"/>
      <c r="AE186" s="226"/>
      <c r="AF186" s="226"/>
      <c r="AG186" s="226"/>
      <c r="AH186" s="226"/>
      <c r="AI186" s="226"/>
      <c r="AJ186" s="226"/>
      <c r="AK186" s="226"/>
      <c r="AL186" s="226"/>
      <c r="AM186" s="226"/>
      <c r="AN186" s="226"/>
      <c r="AO186" s="226"/>
      <c r="AP186" s="226"/>
      <c r="AQ186" s="226"/>
      <c r="AR186" s="226"/>
      <c r="AS186" s="226"/>
      <c r="AT186" s="226">
        <v>2.4553751983955863</v>
      </c>
      <c r="AU186" s="226">
        <v>2.693015906008128</v>
      </c>
      <c r="AV186" s="226">
        <v>2.3135493736098596</v>
      </c>
      <c r="AW186" s="226">
        <v>7.0390712409474219</v>
      </c>
      <c r="AX186" s="226">
        <v>3.5548701744294533</v>
      </c>
      <c r="AY186" s="226">
        <v>8.0228286064422321</v>
      </c>
      <c r="AZ186" s="226">
        <v>7.277936356942007</v>
      </c>
      <c r="BA186" s="226">
        <v>4.7037024538121557</v>
      </c>
      <c r="BB186" s="226">
        <v>-0.41693791802268265</v>
      </c>
      <c r="BC186" s="226">
        <v>5.8276668420515563</v>
      </c>
      <c r="BD186" s="226">
        <v>5.199673208409834</v>
      </c>
      <c r="BE186" s="226">
        <v>1.34163079557797</v>
      </c>
      <c r="BF186" s="226">
        <v>0.90974214550985266</v>
      </c>
      <c r="BG186" s="226">
        <v>1.0278338215262437</v>
      </c>
      <c r="BH186" s="226">
        <v>0.33816612382801736</v>
      </c>
      <c r="BI186" s="226">
        <v>-0.22998008711461182</v>
      </c>
    </row>
    <row r="187" spans="1:61" ht="15">
      <c r="A187" s="226" t="s">
        <v>430</v>
      </c>
      <c r="B187" s="226" t="s">
        <v>431</v>
      </c>
      <c r="C187" s="226" t="s">
        <v>758</v>
      </c>
      <c r="D187" s="226" t="s">
        <v>759</v>
      </c>
      <c r="E187" s="226"/>
      <c r="F187" s="226">
        <v>3.5059690319593813</v>
      </c>
      <c r="G187" s="226">
        <v>1.967277736116003</v>
      </c>
      <c r="H187" s="226">
        <v>6.0116105760709786</v>
      </c>
      <c r="I187" s="226">
        <v>4.8722829516319308</v>
      </c>
      <c r="J187" s="226">
        <v>7.6106998326011848</v>
      </c>
      <c r="K187" s="226">
        <v>3.0619012481590886</v>
      </c>
      <c r="L187" s="226">
        <v>2.6474720212270313</v>
      </c>
      <c r="M187" s="226">
        <v>4.405480906529931</v>
      </c>
      <c r="N187" s="226">
        <v>2.7088380791424385</v>
      </c>
      <c r="O187" s="226">
        <v>8.3854965618917561</v>
      </c>
      <c r="P187" s="226">
        <v>-2.2187356131088336</v>
      </c>
      <c r="Q187" s="226">
        <v>-1.9003179443374876</v>
      </c>
      <c r="R187" s="226">
        <v>4.1419253074707996</v>
      </c>
      <c r="S187" s="226">
        <v>0.64909682984242068</v>
      </c>
      <c r="T187" s="226">
        <v>1.2201497412370372</v>
      </c>
      <c r="U187" s="226">
        <v>2.0612199205949366</v>
      </c>
      <c r="V187" s="226">
        <v>0.82249232866928423</v>
      </c>
      <c r="W187" s="226">
        <v>4.7290501168317576</v>
      </c>
      <c r="X187" s="226">
        <v>0.50053083085586536</v>
      </c>
      <c r="Y187" s="226">
        <v>6.6855806652019965</v>
      </c>
      <c r="Z187" s="226">
        <v>4.4051136152507979</v>
      </c>
      <c r="AA187" s="226">
        <v>3.02787224738357</v>
      </c>
      <c r="AB187" s="226">
        <v>3.2497983747163062</v>
      </c>
      <c r="AC187" s="226">
        <v>1.6136510787036826</v>
      </c>
      <c r="AD187" s="226">
        <v>4.1030645849762237</v>
      </c>
      <c r="AE187" s="226">
        <v>2.1294665821291403</v>
      </c>
      <c r="AF187" s="226">
        <v>3.1047734825455819</v>
      </c>
      <c r="AG187" s="226">
        <v>4.3189718089323748</v>
      </c>
      <c r="AH187" s="226">
        <v>1.8350607241602859</v>
      </c>
      <c r="AI187" s="226">
        <v>1.4608700528502965</v>
      </c>
      <c r="AJ187" s="226">
        <v>2.1659991944610937</v>
      </c>
      <c r="AK187" s="226">
        <v>4.8494039206335344</v>
      </c>
      <c r="AL187" s="226">
        <v>-0.8591358748949034</v>
      </c>
      <c r="AM187" s="226">
        <v>1.1216708633824197</v>
      </c>
      <c r="AN187" s="226">
        <v>2.3480606940372581</v>
      </c>
      <c r="AO187" s="226">
        <v>2.2581078331931366</v>
      </c>
      <c r="AP187" s="226">
        <v>-1.4495144339013564</v>
      </c>
      <c r="AQ187" s="226">
        <v>9.5077889635646784E-2</v>
      </c>
      <c r="AR187" s="226">
        <v>1.2468651370701025</v>
      </c>
      <c r="AS187" s="226">
        <v>1.9135382553031661</v>
      </c>
      <c r="AT187" s="226">
        <v>-0.2344255826620838</v>
      </c>
      <c r="AU187" s="226">
        <v>1.0460351462336916</v>
      </c>
      <c r="AV187" s="226">
        <v>2.6818245140641608</v>
      </c>
      <c r="AW187" s="226">
        <v>5.177554032457607</v>
      </c>
      <c r="AX187" s="226">
        <v>5.4781597197672909</v>
      </c>
      <c r="AY187" s="226">
        <v>4.025302467590592</v>
      </c>
      <c r="AZ187" s="226">
        <v>2.7150276867574235</v>
      </c>
      <c r="BA187" s="226">
        <v>-0.35669677260507626</v>
      </c>
      <c r="BB187" s="226">
        <v>0.7356374928092464</v>
      </c>
      <c r="BC187" s="226">
        <v>-0.48465580892549553</v>
      </c>
      <c r="BD187" s="226">
        <v>0.61061622907676849</v>
      </c>
      <c r="BE187" s="226">
        <v>1.3385486291662403</v>
      </c>
      <c r="BF187" s="226">
        <v>2.2126927384070569</v>
      </c>
      <c r="BG187" s="226">
        <v>2.5119726245632137</v>
      </c>
      <c r="BH187" s="226">
        <v>2.5924172396026393</v>
      </c>
      <c r="BI187" s="226">
        <v>3.6487024715277556</v>
      </c>
    </row>
    <row r="188" spans="1:61" ht="15">
      <c r="A188" s="226" t="s">
        <v>432</v>
      </c>
      <c r="B188" s="226" t="s">
        <v>433</v>
      </c>
      <c r="C188" s="226" t="s">
        <v>758</v>
      </c>
      <c r="D188" s="226" t="s">
        <v>759</v>
      </c>
      <c r="E188" s="226"/>
      <c r="F188" s="226">
        <v>7.6840615367757152</v>
      </c>
      <c r="G188" s="226">
        <v>5.0634008182454551</v>
      </c>
      <c r="H188" s="226">
        <v>5.3452423051334392</v>
      </c>
      <c r="I188" s="226">
        <v>1.367513797673908</v>
      </c>
      <c r="J188" s="226">
        <v>5.9756420744302261</v>
      </c>
      <c r="K188" s="226">
        <v>4.4680825538396647</v>
      </c>
      <c r="L188" s="226">
        <v>5.4380096695459912</v>
      </c>
      <c r="M188" s="226">
        <v>3.9307495029375019</v>
      </c>
      <c r="N188" s="226">
        <v>5.3697330343375427</v>
      </c>
      <c r="O188" s="226">
        <v>3.9446818587184111</v>
      </c>
      <c r="P188" s="226">
        <v>6.5434649447919639</v>
      </c>
      <c r="Q188" s="226">
        <v>1.6740303846338946</v>
      </c>
      <c r="R188" s="226">
        <v>2.4695028179464913</v>
      </c>
      <c r="S188" s="226">
        <v>-0.31663638083469436</v>
      </c>
      <c r="T188" s="226">
        <v>-0.94612446506840797</v>
      </c>
      <c r="U188" s="226">
        <v>-0.96009982632998003</v>
      </c>
      <c r="V188" s="226">
        <v>-1.4602636922629557</v>
      </c>
      <c r="W188" s="226">
        <v>7.0762516247581146</v>
      </c>
      <c r="X188" s="226">
        <v>1.9782219595239781</v>
      </c>
      <c r="Y188" s="226">
        <v>10.387421715863198</v>
      </c>
      <c r="Z188" s="226">
        <v>6.6472154809166</v>
      </c>
      <c r="AA188" s="226">
        <v>2.9213481799076817</v>
      </c>
      <c r="AB188" s="226">
        <v>-6.6561239510896257</v>
      </c>
      <c r="AC188" s="226">
        <v>0.41574563493658445</v>
      </c>
      <c r="AD188" s="226">
        <v>2.6314745877567418</v>
      </c>
      <c r="AE188" s="226">
        <v>1.317174043216923</v>
      </c>
      <c r="AF188" s="226">
        <v>-3.9165124878683457</v>
      </c>
      <c r="AG188" s="226">
        <v>-15.218798470818484</v>
      </c>
      <c r="AH188" s="226">
        <v>-0.57323363580277942</v>
      </c>
      <c r="AI188" s="226">
        <v>5.8452400157957101</v>
      </c>
      <c r="AJ188" s="226">
        <v>7.1565408767399816</v>
      </c>
      <c r="AK188" s="226">
        <v>5.9823435070858864</v>
      </c>
      <c r="AL188" s="226">
        <v>3.3051978319037687</v>
      </c>
      <c r="AM188" s="226">
        <v>0.76037006687808173</v>
      </c>
      <c r="AN188" s="226">
        <v>-0.31129850066963627</v>
      </c>
      <c r="AO188" s="226">
        <v>1.9725344762520365</v>
      </c>
      <c r="AP188" s="226">
        <v>4.3124407511926961</v>
      </c>
      <c r="AQ188" s="226">
        <v>5.1894951613397069</v>
      </c>
      <c r="AR188" s="226">
        <v>1.8582714156660529</v>
      </c>
      <c r="AS188" s="226">
        <v>0.71044985498798496</v>
      </c>
      <c r="AT188" s="226">
        <v>-1.3572434368487052</v>
      </c>
      <c r="AU188" s="226">
        <v>0.29507444029881924</v>
      </c>
      <c r="AV188" s="226">
        <v>2.2601830289377176</v>
      </c>
      <c r="AW188" s="226">
        <v>5.5368517663714698</v>
      </c>
      <c r="AX188" s="226">
        <v>5.2304351041136243</v>
      </c>
      <c r="AY188" s="226">
        <v>6.6843660147010553</v>
      </c>
      <c r="AZ188" s="226">
        <v>9.9769153739059959</v>
      </c>
      <c r="BA188" s="226">
        <v>6.6823301572652696</v>
      </c>
      <c r="BB188" s="226">
        <v>-0.19317342745952715</v>
      </c>
      <c r="BC188" s="226">
        <v>3.914080894856184</v>
      </c>
      <c r="BD188" s="226">
        <v>9.8612611783065631</v>
      </c>
      <c r="BE188" s="226">
        <v>7.3436274344233539</v>
      </c>
      <c r="BF188" s="226">
        <v>4.8040441820393198</v>
      </c>
      <c r="BG188" s="226">
        <v>4.2733485092137755</v>
      </c>
      <c r="BH188" s="226">
        <v>4.0381853679214856</v>
      </c>
      <c r="BI188" s="226">
        <v>3.1954647028439354</v>
      </c>
    </row>
    <row r="189" spans="1:61" ht="15">
      <c r="A189" s="226" t="s">
        <v>434</v>
      </c>
      <c r="B189" s="226" t="s">
        <v>435</v>
      </c>
      <c r="C189" s="226" t="s">
        <v>758</v>
      </c>
      <c r="D189" s="226" t="s">
        <v>759</v>
      </c>
      <c r="E189" s="226"/>
      <c r="F189" s="226">
        <v>4.3525764852055033</v>
      </c>
      <c r="G189" s="226">
        <v>6.9315109138400715</v>
      </c>
      <c r="H189" s="226">
        <v>1.3694651945874341</v>
      </c>
      <c r="I189" s="226">
        <v>3.5304636298545802</v>
      </c>
      <c r="J189" s="226">
        <v>2.6493025927879756</v>
      </c>
      <c r="K189" s="226">
        <v>5.2146943759384499</v>
      </c>
      <c r="L189" s="226">
        <v>0.97125419593501761</v>
      </c>
      <c r="M189" s="226">
        <v>-2.6014766066228816</v>
      </c>
      <c r="N189" s="226">
        <v>0.69888646303337509</v>
      </c>
      <c r="O189" s="226">
        <v>0.5873758935611022</v>
      </c>
      <c r="P189" s="226">
        <v>1.8181188595689974</v>
      </c>
      <c r="Q189" s="226">
        <v>0.77052583364105942</v>
      </c>
      <c r="R189" s="226">
        <v>3.5171685870275269</v>
      </c>
      <c r="S189" s="226">
        <v>6.5461759314587482</v>
      </c>
      <c r="T189" s="226">
        <v>1.581319980718547</v>
      </c>
      <c r="U189" s="226">
        <v>-1.21202661323629</v>
      </c>
      <c r="V189" s="226">
        <v>-2.2839263179125879</v>
      </c>
      <c r="W189" s="226">
        <v>-5.1796533842753121</v>
      </c>
      <c r="X189" s="226">
        <v>1.4235898893047931</v>
      </c>
      <c r="Y189" s="226">
        <v>3.2923779323218412</v>
      </c>
      <c r="Z189" s="226">
        <v>2.9807792075678918</v>
      </c>
      <c r="AA189" s="226">
        <v>-2.5941851324546832</v>
      </c>
      <c r="AB189" s="226">
        <v>-12.495197008848223</v>
      </c>
      <c r="AC189" s="226">
        <v>1.2260848634209083</v>
      </c>
      <c r="AD189" s="226">
        <v>-0.26454062958204361</v>
      </c>
      <c r="AE189" s="226">
        <v>6.9563192463233889</v>
      </c>
      <c r="AF189" s="226">
        <v>7.2825590006605267</v>
      </c>
      <c r="AG189" s="226">
        <v>-11.425628227894208</v>
      </c>
      <c r="AH189" s="226">
        <v>-14.195418384066642</v>
      </c>
      <c r="AI189" s="226">
        <v>-6.9754883074304814</v>
      </c>
      <c r="AJ189" s="226">
        <v>0.12529701620005085</v>
      </c>
      <c r="AK189" s="226">
        <v>-2.5261420832754737</v>
      </c>
      <c r="AL189" s="226">
        <v>3.2136633605024798</v>
      </c>
      <c r="AM189" s="226">
        <v>10.239363339835549</v>
      </c>
      <c r="AN189" s="226">
        <v>5.5373895359005445</v>
      </c>
      <c r="AO189" s="226">
        <v>1.106843426584831</v>
      </c>
      <c r="AP189" s="226">
        <v>4.8199697122489908</v>
      </c>
      <c r="AQ189" s="226">
        <v>-1.8633147388193549</v>
      </c>
      <c r="AR189" s="226">
        <v>5.9319031021985325E-2</v>
      </c>
      <c r="AS189" s="226">
        <v>1.2932197338483746</v>
      </c>
      <c r="AT189" s="226">
        <v>-0.70962787218689982</v>
      </c>
      <c r="AU189" s="226">
        <v>4.1052887450436941</v>
      </c>
      <c r="AV189" s="226">
        <v>2.8647032473226659</v>
      </c>
      <c r="AW189" s="226">
        <v>3.6672338017011157</v>
      </c>
      <c r="AX189" s="226">
        <v>4.9869621475395292</v>
      </c>
      <c r="AY189" s="226">
        <v>6.2226453639795665</v>
      </c>
      <c r="AZ189" s="226">
        <v>7.2036351507371421</v>
      </c>
      <c r="BA189" s="226">
        <v>7.7958953263872104</v>
      </c>
      <c r="BB189" s="226">
        <v>-0.15744494479008608</v>
      </c>
      <c r="BC189" s="226">
        <v>6.9599794023953478</v>
      </c>
      <c r="BD189" s="226">
        <v>4.9468569957743114</v>
      </c>
      <c r="BE189" s="226">
        <v>4.735588073603509</v>
      </c>
      <c r="BF189" s="226">
        <v>4.443897134141551</v>
      </c>
      <c r="BG189" s="226">
        <v>1.0072553006550038</v>
      </c>
      <c r="BH189" s="226">
        <v>1.9240072864208742</v>
      </c>
      <c r="BI189" s="226">
        <v>2.5839819343512147</v>
      </c>
    </row>
    <row r="190" spans="1:61" ht="15">
      <c r="A190" s="226" t="s">
        <v>436</v>
      </c>
      <c r="B190" s="226" t="s">
        <v>437</v>
      </c>
      <c r="C190" s="226" t="s">
        <v>758</v>
      </c>
      <c r="D190" s="226" t="s">
        <v>759</v>
      </c>
      <c r="E190" s="226"/>
      <c r="F190" s="226">
        <v>2.1500516227156226</v>
      </c>
      <c r="G190" s="226">
        <v>1.3531681314817376</v>
      </c>
      <c r="H190" s="226">
        <v>3.6087122956801636</v>
      </c>
      <c r="I190" s="226">
        <v>0.1805498094470579</v>
      </c>
      <c r="J190" s="226">
        <v>2.0273423628431431</v>
      </c>
      <c r="K190" s="226">
        <v>1.3010686552845385</v>
      </c>
      <c r="L190" s="226">
        <v>2.2470829687883054</v>
      </c>
      <c r="M190" s="226">
        <v>1.9320316912442337</v>
      </c>
      <c r="N190" s="226">
        <v>1.6763607308029975</v>
      </c>
      <c r="O190" s="226">
        <v>0.81685921449667376</v>
      </c>
      <c r="P190" s="226">
        <v>2.43515619850929</v>
      </c>
      <c r="Q190" s="226">
        <v>2.4597103402705898</v>
      </c>
      <c r="R190" s="226">
        <v>5.8486757394734923</v>
      </c>
      <c r="S190" s="226">
        <v>0.65931299128654075</v>
      </c>
      <c r="T190" s="226">
        <v>2.6373366498742001</v>
      </c>
      <c r="U190" s="226">
        <v>5.8185836018098058</v>
      </c>
      <c r="V190" s="226">
        <v>2.7252017313039971</v>
      </c>
      <c r="W190" s="226">
        <v>2.3217892599010099</v>
      </c>
      <c r="X190" s="226">
        <v>2.7813472166855462</v>
      </c>
      <c r="Y190" s="226">
        <v>2.3026698602917008</v>
      </c>
      <c r="Z190" s="226">
        <v>0.62382860188805012</v>
      </c>
      <c r="AA190" s="226">
        <v>0.81942923607203966</v>
      </c>
      <c r="AB190" s="226">
        <v>-0.87056165099795635</v>
      </c>
      <c r="AC190" s="226">
        <v>-9.8107705892845871</v>
      </c>
      <c r="AD190" s="226">
        <v>-9.7802129492418999</v>
      </c>
      <c r="AE190" s="226">
        <v>0.67324309989768949</v>
      </c>
      <c r="AF190" s="226">
        <v>1.5647827421343692</v>
      </c>
      <c r="AG190" s="226">
        <v>3.9734976180787953</v>
      </c>
      <c r="AH190" s="226">
        <v>3.4853468720487939</v>
      </c>
      <c r="AI190" s="226">
        <v>0.44973619386668418</v>
      </c>
      <c r="AJ190" s="226">
        <v>-3.0222335878137585</v>
      </c>
      <c r="AK190" s="226">
        <v>-2.0785407856698583</v>
      </c>
      <c r="AL190" s="226">
        <v>-0.2964187333333399</v>
      </c>
      <c r="AM190" s="226">
        <v>1.9613902971376689</v>
      </c>
      <c r="AN190" s="226">
        <v>2.2811797426297176</v>
      </c>
      <c r="AO190" s="226">
        <v>3.4601123015864914</v>
      </c>
      <c r="AP190" s="226">
        <v>2.8551142377114758</v>
      </c>
      <c r="AQ190" s="226">
        <v>-2.744959540246569</v>
      </c>
      <c r="AR190" s="226">
        <v>0.86445399589030103</v>
      </c>
      <c r="AS190" s="226">
        <v>2.1945678329053919</v>
      </c>
      <c r="AT190" s="226">
        <v>0.73221839138597034</v>
      </c>
      <c r="AU190" s="226">
        <v>1.4969150611448896</v>
      </c>
      <c r="AV190" s="226">
        <v>2.8466140697477726</v>
      </c>
      <c r="AW190" s="226">
        <v>4.6229440993863022</v>
      </c>
      <c r="AX190" s="226">
        <v>2.839676715789679</v>
      </c>
      <c r="AY190" s="226">
        <v>3.4029785941731063</v>
      </c>
      <c r="AZ190" s="226">
        <v>4.8446837177615265</v>
      </c>
      <c r="BA190" s="226">
        <v>2.4790320410820357</v>
      </c>
      <c r="BB190" s="226">
        <v>-0.46289273569850309</v>
      </c>
      <c r="BC190" s="226">
        <v>5.9031208369816284</v>
      </c>
      <c r="BD190" s="226">
        <v>1.9719663736827044</v>
      </c>
      <c r="BE190" s="226">
        <v>4.9340976506846204</v>
      </c>
      <c r="BF190" s="226">
        <v>5.3089426376013051</v>
      </c>
      <c r="BG190" s="226">
        <v>4.4262109079550243</v>
      </c>
      <c r="BH190" s="226">
        <v>4.3834068903738483</v>
      </c>
      <c r="BI190" s="226">
        <v>5.2640942537310877</v>
      </c>
    </row>
    <row r="191" spans="1:61" ht="15">
      <c r="A191" s="226" t="s">
        <v>438</v>
      </c>
      <c r="B191" s="226" t="s">
        <v>439</v>
      </c>
      <c r="C191" s="226" t="s">
        <v>758</v>
      </c>
      <c r="D191" s="226" t="s">
        <v>759</v>
      </c>
      <c r="E191" s="226"/>
      <c r="F191" s="226"/>
      <c r="G191" s="226"/>
      <c r="H191" s="226"/>
      <c r="I191" s="226"/>
      <c r="J191" s="226"/>
      <c r="K191" s="226"/>
      <c r="L191" s="226"/>
      <c r="M191" s="226"/>
      <c r="N191" s="226"/>
      <c r="O191" s="226"/>
      <c r="P191" s="226"/>
      <c r="Q191" s="226"/>
      <c r="R191" s="226"/>
      <c r="S191" s="226"/>
      <c r="T191" s="226"/>
      <c r="U191" s="226"/>
      <c r="V191" s="226"/>
      <c r="W191" s="226"/>
      <c r="X191" s="226"/>
      <c r="Y191" s="226"/>
      <c r="Z191" s="226"/>
      <c r="AA191" s="226"/>
      <c r="AB191" s="226"/>
      <c r="AC191" s="226"/>
      <c r="AD191" s="226"/>
      <c r="AE191" s="226"/>
      <c r="AF191" s="226"/>
      <c r="AG191" s="226"/>
      <c r="AH191" s="226"/>
      <c r="AI191" s="226"/>
      <c r="AJ191" s="226"/>
      <c r="AK191" s="226">
        <v>-8.873386660831514</v>
      </c>
      <c r="AL191" s="226">
        <v>-14.704253890703214</v>
      </c>
      <c r="AM191" s="226">
        <v>4.3375292769305673</v>
      </c>
      <c r="AN191" s="226">
        <v>8.0267856068859373</v>
      </c>
      <c r="AO191" s="226">
        <v>7.6666892312588999</v>
      </c>
      <c r="AP191" s="226">
        <v>-0.13853505718657289</v>
      </c>
      <c r="AQ191" s="226">
        <v>-0.20810333500801903</v>
      </c>
      <c r="AR191" s="226">
        <v>-7.1788055371253563</v>
      </c>
      <c r="AS191" s="226">
        <v>-2.8363388359058064</v>
      </c>
      <c r="AT191" s="226">
        <v>3.0862647382066939</v>
      </c>
      <c r="AU191" s="226">
        <v>5.673736493348585</v>
      </c>
      <c r="AV191" s="226">
        <v>-6.9473636552484521</v>
      </c>
      <c r="AW191" s="226">
        <v>6.3851515156658536</v>
      </c>
      <c r="AX191" s="226">
        <v>0.73835239349403992</v>
      </c>
      <c r="AY191" s="226">
        <v>-3.2570111321722095</v>
      </c>
      <c r="AZ191" s="226">
        <v>-0.56991788054813242</v>
      </c>
      <c r="BA191" s="226">
        <v>-6.1108262034204444</v>
      </c>
      <c r="BB191" s="226">
        <v>-9.5850915522690485</v>
      </c>
      <c r="BC191" s="226">
        <v>2.6399512267661436</v>
      </c>
      <c r="BD191" s="226">
        <v>4.3841974869466327</v>
      </c>
      <c r="BE191" s="226">
        <v>2.4095192215049366</v>
      </c>
      <c r="BF191" s="226">
        <v>-3.1918355852279063</v>
      </c>
      <c r="BG191" s="226">
        <v>3.3965363622343574</v>
      </c>
      <c r="BH191" s="226">
        <v>8.36645352320879</v>
      </c>
      <c r="BI191" s="226">
        <v>-0.95058216725381328</v>
      </c>
    </row>
    <row r="192" spans="1:61" ht="15">
      <c r="A192" s="226" t="s">
        <v>440</v>
      </c>
      <c r="B192" s="226" t="s">
        <v>441</v>
      </c>
      <c r="C192" s="226" t="s">
        <v>758</v>
      </c>
      <c r="D192" s="226" t="s">
        <v>759</v>
      </c>
      <c r="E192" s="226"/>
      <c r="F192" s="226">
        <v>4.0455329355418428</v>
      </c>
      <c r="G192" s="226">
        <v>4.2036418666115765</v>
      </c>
      <c r="H192" s="226">
        <v>1.9020486624642103</v>
      </c>
      <c r="I192" s="226">
        <v>6.2344964573542256</v>
      </c>
      <c r="J192" s="226">
        <v>7.8096005459538986</v>
      </c>
      <c r="K192" s="226">
        <v>3.3683238713558978</v>
      </c>
      <c r="L192" s="226">
        <v>1.591030528269215</v>
      </c>
      <c r="M192" s="226">
        <v>1.8145065472846369</v>
      </c>
      <c r="N192" s="226">
        <v>5.5956476215166759</v>
      </c>
      <c r="O192" s="226">
        <v>8.0783859697951783</v>
      </c>
      <c r="P192" s="226">
        <v>3.6285346810677481</v>
      </c>
      <c r="Q192" s="226">
        <v>2.9736005826458864</v>
      </c>
      <c r="R192" s="226">
        <v>3.8079014319201292</v>
      </c>
      <c r="S192" s="226">
        <v>-5.0189233727692795E-2</v>
      </c>
      <c r="T192" s="226">
        <v>-3.4942335493196737</v>
      </c>
      <c r="U192" s="226">
        <v>-5.9752310089347702</v>
      </c>
      <c r="V192" s="226">
        <v>-1.8960236597704068</v>
      </c>
      <c r="W192" s="226">
        <v>5.584344180092387</v>
      </c>
      <c r="X192" s="226">
        <v>-0.96668338484352034</v>
      </c>
      <c r="Y192" s="226">
        <v>-4.9972016552147949</v>
      </c>
      <c r="Z192" s="226">
        <v>-3.0330619162060941</v>
      </c>
      <c r="AA192" s="226">
        <v>-2.4243340022122908</v>
      </c>
      <c r="AB192" s="226">
        <v>0.38539086854758864</v>
      </c>
      <c r="AC192" s="226">
        <v>-3.0531843859504022</v>
      </c>
      <c r="AD192" s="226">
        <v>1.2409261163379313</v>
      </c>
      <c r="AE192" s="226">
        <v>1.9753413403140456</v>
      </c>
      <c r="AF192" s="226">
        <v>0.15219689847714335</v>
      </c>
      <c r="AG192" s="226">
        <v>0.32374158368928363</v>
      </c>
      <c r="AH192" s="226">
        <v>-3.8790191496865418</v>
      </c>
      <c r="AI192" s="226">
        <v>-5.4273872745161498</v>
      </c>
      <c r="AJ192" s="226">
        <v>6.8237590071284586</v>
      </c>
      <c r="AK192" s="226">
        <v>11.024821731161708</v>
      </c>
      <c r="AL192" s="226">
        <v>15.263245220532269</v>
      </c>
      <c r="AM192" s="226">
        <v>3.2897400995978359</v>
      </c>
      <c r="AN192" s="226">
        <v>-5.7555782439429635</v>
      </c>
      <c r="AO192" s="226">
        <v>4.9845806073959125</v>
      </c>
      <c r="AP192" s="226">
        <v>-6.3738941816587413</v>
      </c>
      <c r="AQ192" s="226">
        <v>-6.2474254508096578</v>
      </c>
      <c r="AR192" s="226">
        <v>-0.75721392297859325</v>
      </c>
      <c r="AS192" s="226">
        <v>-4.9751222436021436</v>
      </c>
      <c r="AT192" s="226">
        <v>-2.6361874007642143</v>
      </c>
      <c r="AU192" s="226">
        <v>-2.6482193382816632</v>
      </c>
      <c r="AV192" s="226">
        <v>-0.35838396627734426</v>
      </c>
      <c r="AW192" s="226">
        <v>0.20724350112686807</v>
      </c>
      <c r="AX192" s="226">
        <v>3.7649191209176109</v>
      </c>
      <c r="AY192" s="226">
        <v>-0.16497203600491162</v>
      </c>
      <c r="AZ192" s="226">
        <v>4.6030789529854133</v>
      </c>
      <c r="BA192" s="226">
        <v>4.1092747437429864</v>
      </c>
      <c r="BB192" s="226">
        <v>3.6930672171814081</v>
      </c>
      <c r="BC192" s="226">
        <v>5.2386832243805657</v>
      </c>
      <c r="BD192" s="226">
        <v>8.2165883430257622</v>
      </c>
      <c r="BE192" s="226">
        <v>5.7385690626080788</v>
      </c>
      <c r="BF192" s="226">
        <v>3.2852817038726272</v>
      </c>
      <c r="BG192" s="226">
        <v>6.2540109483949067</v>
      </c>
      <c r="BH192" s="226"/>
      <c r="BI192" s="226"/>
    </row>
    <row r="193" spans="1:61" ht="15">
      <c r="A193" s="226" t="s">
        <v>442</v>
      </c>
      <c r="B193" s="226" t="s">
        <v>443</v>
      </c>
      <c r="C193" s="226" t="s">
        <v>758</v>
      </c>
      <c r="D193" s="226" t="s">
        <v>759</v>
      </c>
      <c r="E193" s="226"/>
      <c r="F193" s="226"/>
      <c r="G193" s="226"/>
      <c r="H193" s="226"/>
      <c r="I193" s="226"/>
      <c r="J193" s="226"/>
      <c r="K193" s="226"/>
      <c r="L193" s="226"/>
      <c r="M193" s="226"/>
      <c r="N193" s="226"/>
      <c r="O193" s="226"/>
      <c r="P193" s="226"/>
      <c r="Q193" s="226"/>
      <c r="R193" s="226"/>
      <c r="S193" s="226"/>
      <c r="T193" s="226"/>
      <c r="U193" s="226"/>
      <c r="V193" s="226"/>
      <c r="W193" s="226"/>
      <c r="X193" s="226"/>
      <c r="Y193" s="226"/>
      <c r="Z193" s="226"/>
      <c r="AA193" s="226"/>
      <c r="AB193" s="226"/>
      <c r="AC193" s="226"/>
      <c r="AD193" s="226"/>
      <c r="AE193" s="226"/>
      <c r="AF193" s="226"/>
      <c r="AG193" s="226"/>
      <c r="AH193" s="226"/>
      <c r="AI193" s="226"/>
      <c r="AJ193" s="226">
        <v>-7.3447910040594167</v>
      </c>
      <c r="AK193" s="226">
        <v>2.201065860387132</v>
      </c>
      <c r="AL193" s="226">
        <v>3.4746827738336066</v>
      </c>
      <c r="AM193" s="226">
        <v>5.0708555166964544</v>
      </c>
      <c r="AN193" s="226">
        <v>6.8067989147329087</v>
      </c>
      <c r="AO193" s="226">
        <v>5.9759285226660239</v>
      </c>
      <c r="AP193" s="226">
        <v>6.3898891487748557</v>
      </c>
      <c r="AQ193" s="226">
        <v>4.5772510177596928</v>
      </c>
      <c r="AR193" s="226">
        <v>4.6508992484116476</v>
      </c>
      <c r="AS193" s="226">
        <v>5.6572455175531076</v>
      </c>
      <c r="AT193" s="226">
        <v>1.2759407050196216</v>
      </c>
      <c r="AU193" s="226">
        <v>2.0888794286179291</v>
      </c>
      <c r="AV193" s="226">
        <v>3.6323922524412922</v>
      </c>
      <c r="AW193" s="226">
        <v>5.1971852661864233</v>
      </c>
      <c r="AX193" s="226">
        <v>3.5391528911317209</v>
      </c>
      <c r="AY193" s="226">
        <v>6.2469119365003962</v>
      </c>
      <c r="AZ193" s="226">
        <v>7.0929430440114487</v>
      </c>
      <c r="BA193" s="226">
        <v>4.2354293448370441</v>
      </c>
      <c r="BB193" s="226">
        <v>2.7505712326027378</v>
      </c>
      <c r="BC193" s="226">
        <v>3.9032943655381303</v>
      </c>
      <c r="BD193" s="226">
        <v>4.9601640116871124</v>
      </c>
      <c r="BE193" s="226">
        <v>1.6068800874432725</v>
      </c>
      <c r="BF193" s="226">
        <v>1.4520435263823686</v>
      </c>
      <c r="BG193" s="226">
        <v>3.3599021391606243</v>
      </c>
      <c r="BH193" s="226">
        <v>3.9137250033588771</v>
      </c>
      <c r="BI193" s="226">
        <v>2.782567943464727</v>
      </c>
    </row>
    <row r="194" spans="1:61" ht="15">
      <c r="A194" s="226" t="s">
        <v>444</v>
      </c>
      <c r="B194" s="226" t="s">
        <v>445</v>
      </c>
      <c r="C194" s="226" t="s">
        <v>758</v>
      </c>
      <c r="D194" s="226" t="s">
        <v>759</v>
      </c>
      <c r="E194" s="226"/>
      <c r="F194" s="226"/>
      <c r="G194" s="226"/>
      <c r="H194" s="226"/>
      <c r="I194" s="226"/>
      <c r="J194" s="226"/>
      <c r="K194" s="226"/>
      <c r="L194" s="226"/>
      <c r="M194" s="226"/>
      <c r="N194" s="226">
        <v>9.0409379739212881</v>
      </c>
      <c r="O194" s="226">
        <v>9.6965259962967281</v>
      </c>
      <c r="P194" s="226">
        <v>6.674287176973337</v>
      </c>
      <c r="Q194" s="226">
        <v>0.56623896887909098</v>
      </c>
      <c r="R194" s="226">
        <v>1.3627102039621093</v>
      </c>
      <c r="S194" s="226">
        <v>6.0637471700629959</v>
      </c>
      <c r="T194" s="226">
        <v>-3.03140549979517</v>
      </c>
      <c r="U194" s="226">
        <v>4.4196245542090082</v>
      </c>
      <c r="V194" s="226">
        <v>1.6457881550544471</v>
      </c>
      <c r="W194" s="226">
        <v>-3.049870889501662</v>
      </c>
      <c r="X194" s="226">
        <v>3.1604755743964432</v>
      </c>
      <c r="Y194" s="226">
        <v>1.9642570481166075</v>
      </c>
      <c r="Z194" s="226">
        <v>-6.6912996328188825</v>
      </c>
      <c r="AA194" s="226">
        <v>-1.4442272088578676</v>
      </c>
      <c r="AB194" s="226">
        <v>-6.0931910869072397</v>
      </c>
      <c r="AC194" s="226">
        <v>-2.9305472550413754</v>
      </c>
      <c r="AD194" s="226">
        <v>1.9867563185584487</v>
      </c>
      <c r="AE194" s="226">
        <v>-3.4366589956026701</v>
      </c>
      <c r="AF194" s="226">
        <v>-2.9367179295500421</v>
      </c>
      <c r="AG194" s="226">
        <v>0.81785336122639762</v>
      </c>
      <c r="AH194" s="226">
        <v>-0.10373747068204864</v>
      </c>
      <c r="AI194" s="226">
        <v>7.2317111867267414</v>
      </c>
      <c r="AJ194" s="226">
        <v>-13.567572874484696</v>
      </c>
      <c r="AK194" s="226">
        <v>-1.6708497027909743</v>
      </c>
      <c r="AL194" s="226">
        <v>-1.6977543362931158</v>
      </c>
      <c r="AM194" s="226">
        <v>-1.6886204343879143</v>
      </c>
      <c r="AN194" s="226">
        <v>-9.8739161974776835E-3</v>
      </c>
      <c r="AO194" s="226">
        <v>3.3034551481909205</v>
      </c>
      <c r="AP194" s="226">
        <v>3.3800114850697298</v>
      </c>
      <c r="AQ194" s="226">
        <v>5.3237030147593458</v>
      </c>
      <c r="AR194" s="226">
        <v>2.1242201327033001</v>
      </c>
      <c r="AS194" s="226">
        <v>0.32078302521625801</v>
      </c>
      <c r="AT194" s="226">
        <v>1.4857619406771931</v>
      </c>
      <c r="AU194" s="226">
        <v>-1.870024508576833</v>
      </c>
      <c r="AV194" s="226">
        <v>-2.7160633518724353</v>
      </c>
      <c r="AW194" s="226">
        <v>17.829191378838431</v>
      </c>
      <c r="AX194" s="226">
        <v>2.7159286679571579</v>
      </c>
      <c r="AY194" s="226">
        <v>5.3046666346334632</v>
      </c>
      <c r="AZ194" s="226">
        <v>4.1926840463334116</v>
      </c>
      <c r="BA194" s="226">
        <v>3.8593751609305116</v>
      </c>
      <c r="BB194" s="226">
        <v>1.9569769424258538</v>
      </c>
      <c r="BC194" s="226">
        <v>3.0748383843280749</v>
      </c>
      <c r="BD194" s="226">
        <v>1.5136662709636255</v>
      </c>
      <c r="BE194" s="226">
        <v>2.3738133924854168</v>
      </c>
      <c r="BF194" s="226">
        <v>2.4681157283051931</v>
      </c>
      <c r="BG194" s="226">
        <v>1.8398907257832064</v>
      </c>
      <c r="BH194" s="226">
        <v>0.62619356708211171</v>
      </c>
      <c r="BI194" s="226">
        <v>-0.22193544355360473</v>
      </c>
    </row>
    <row r="195" spans="1:61" ht="15">
      <c r="A195" s="226" t="s">
        <v>446</v>
      </c>
      <c r="B195" s="226" t="s">
        <v>447</v>
      </c>
      <c r="C195" s="226" t="s">
        <v>758</v>
      </c>
      <c r="D195" s="226" t="s">
        <v>759</v>
      </c>
      <c r="E195" s="226"/>
      <c r="F195" s="226">
        <v>5.1806889946880403</v>
      </c>
      <c r="G195" s="226">
        <v>6.0864014538329201</v>
      </c>
      <c r="H195" s="226">
        <v>6.2994039981528971</v>
      </c>
      <c r="I195" s="226">
        <v>4.984482454024203</v>
      </c>
      <c r="J195" s="226">
        <v>7.5236605447725537</v>
      </c>
      <c r="K195" s="226">
        <v>6.2298351678095258</v>
      </c>
      <c r="L195" s="226">
        <v>5.3929679312180241</v>
      </c>
      <c r="M195" s="226">
        <v>4.5328512566862571</v>
      </c>
      <c r="N195" s="226">
        <v>8.4752603598061</v>
      </c>
      <c r="O195" s="226">
        <v>7.0479294863601467</v>
      </c>
      <c r="P195" s="226">
        <v>4.6637951099381496</v>
      </c>
      <c r="Q195" s="226">
        <v>5.0787637046378507</v>
      </c>
      <c r="R195" s="226">
        <v>4.0719236869625632</v>
      </c>
      <c r="S195" s="226">
        <v>0.79856035992611396</v>
      </c>
      <c r="T195" s="226">
        <v>-2.4696274546089825</v>
      </c>
      <c r="U195" s="226">
        <v>4.5029772768861136</v>
      </c>
      <c r="V195" s="226">
        <v>4.4126805326976495</v>
      </c>
      <c r="W195" s="226">
        <v>5.5401741854782784</v>
      </c>
      <c r="X195" s="226">
        <v>6.5898056397696081</v>
      </c>
      <c r="Y195" s="226">
        <v>3.0107513934533046</v>
      </c>
      <c r="Z195" s="226">
        <v>7.7474149616847399E-3</v>
      </c>
      <c r="AA195" s="226">
        <v>-2.6049495619656255</v>
      </c>
      <c r="AB195" s="226">
        <v>-3.3354723663182995</v>
      </c>
      <c r="AC195" s="226">
        <v>4.8817497957220297</v>
      </c>
      <c r="AD195" s="226">
        <v>2.0957756542106409</v>
      </c>
      <c r="AE195" s="226">
        <v>3.9750567459982022</v>
      </c>
      <c r="AF195" s="226">
        <v>4.7765335216190579</v>
      </c>
      <c r="AG195" s="226">
        <v>4.9115135369170986</v>
      </c>
      <c r="AH195" s="226">
        <v>3.3899513111681756</v>
      </c>
      <c r="AI195" s="226">
        <v>1.557591182910727</v>
      </c>
      <c r="AJ195" s="226">
        <v>0.14278328165254095</v>
      </c>
      <c r="AK195" s="226">
        <v>3.3898468043276608</v>
      </c>
      <c r="AL195" s="226">
        <v>2.9809837602117142</v>
      </c>
      <c r="AM195" s="226">
        <v>3.0216007901700692</v>
      </c>
      <c r="AN195" s="226">
        <v>3.1182224696086678</v>
      </c>
      <c r="AO195" s="226">
        <v>1.7455759437323195</v>
      </c>
      <c r="AP195" s="226">
        <v>2.2013194119267325</v>
      </c>
      <c r="AQ195" s="226">
        <v>6.1338796504994946</v>
      </c>
      <c r="AR195" s="226">
        <v>1.5565800491343964</v>
      </c>
      <c r="AS195" s="226">
        <v>1.2320988458963171</v>
      </c>
      <c r="AT195" s="226">
        <v>9.6144655749955632</v>
      </c>
      <c r="AU195" s="226">
        <v>1.6421284746614049</v>
      </c>
      <c r="AV195" s="226">
        <v>1.129598785819951</v>
      </c>
      <c r="AW195" s="226">
        <v>1.7400964054991874</v>
      </c>
      <c r="AX195" s="226">
        <v>0.71376631276531555</v>
      </c>
      <c r="AY195" s="226">
        <v>-0.46897912104037687</v>
      </c>
      <c r="AZ195" s="226">
        <v>-2.7578960575556266</v>
      </c>
      <c r="BA195" s="226">
        <v>-1.220990850399275</v>
      </c>
      <c r="BB195" s="226">
        <v>-1.8271343373860134</v>
      </c>
      <c r="BC195" s="226">
        <v>-2.118334396620881</v>
      </c>
      <c r="BD195" s="226">
        <v>-0.74919984317280353</v>
      </c>
      <c r="BE195" s="226">
        <v>-1.5889118554662502</v>
      </c>
      <c r="BF195" s="226">
        <v>0.56852522157552698</v>
      </c>
      <c r="BG195" s="226"/>
      <c r="BH195" s="226"/>
      <c r="BI195" s="226"/>
    </row>
    <row r="196" spans="1:61" ht="15">
      <c r="A196" s="226" t="s">
        <v>448</v>
      </c>
      <c r="B196" s="226" t="s">
        <v>449</v>
      </c>
      <c r="C196" s="226" t="s">
        <v>758</v>
      </c>
      <c r="D196" s="226" t="s">
        <v>759</v>
      </c>
      <c r="E196" s="226"/>
      <c r="F196" s="226"/>
      <c r="G196" s="226"/>
      <c r="H196" s="226"/>
      <c r="I196" s="226"/>
      <c r="J196" s="226"/>
      <c r="K196" s="226"/>
      <c r="L196" s="226"/>
      <c r="M196" s="226"/>
      <c r="N196" s="226"/>
      <c r="O196" s="226"/>
      <c r="P196" s="226"/>
      <c r="Q196" s="226"/>
      <c r="R196" s="226"/>
      <c r="S196" s="226"/>
      <c r="T196" s="226"/>
      <c r="U196" s="226"/>
      <c r="V196" s="226"/>
      <c r="W196" s="226"/>
      <c r="X196" s="226"/>
      <c r="Y196" s="226"/>
      <c r="Z196" s="226"/>
      <c r="AA196" s="226"/>
      <c r="AB196" s="226"/>
      <c r="AC196" s="226"/>
      <c r="AD196" s="226"/>
      <c r="AE196" s="226"/>
      <c r="AF196" s="226"/>
      <c r="AG196" s="226"/>
      <c r="AH196" s="226"/>
      <c r="AI196" s="226"/>
      <c r="AJ196" s="226"/>
      <c r="AK196" s="226"/>
      <c r="AL196" s="226"/>
      <c r="AM196" s="226"/>
      <c r="AN196" s="226"/>
      <c r="AO196" s="226"/>
      <c r="AP196" s="226"/>
      <c r="AQ196" s="226"/>
      <c r="AR196" s="226"/>
      <c r="AS196" s="226"/>
      <c r="AT196" s="226"/>
      <c r="AU196" s="226"/>
      <c r="AV196" s="226"/>
      <c r="AW196" s="226"/>
      <c r="AX196" s="226"/>
      <c r="AY196" s="226"/>
      <c r="AZ196" s="226"/>
      <c r="BA196" s="226"/>
      <c r="BB196" s="226"/>
      <c r="BC196" s="226"/>
      <c r="BD196" s="226"/>
      <c r="BE196" s="226"/>
      <c r="BF196" s="226"/>
      <c r="BG196" s="226"/>
      <c r="BH196" s="226"/>
      <c r="BI196" s="226"/>
    </row>
    <row r="197" spans="1:61" ht="15">
      <c r="A197" s="226" t="s">
        <v>450</v>
      </c>
      <c r="B197" s="226" t="s">
        <v>451</v>
      </c>
      <c r="C197" s="226" t="s">
        <v>758</v>
      </c>
      <c r="D197" s="226" t="s">
        <v>759</v>
      </c>
      <c r="E197" s="226"/>
      <c r="F197" s="226">
        <v>4.6886685469460758</v>
      </c>
      <c r="G197" s="226">
        <v>5.8478632433649693</v>
      </c>
      <c r="H197" s="226">
        <v>5.4472929056761643</v>
      </c>
      <c r="I197" s="226">
        <v>6.2517993661543585</v>
      </c>
      <c r="J197" s="226">
        <v>7.9081276075714726</v>
      </c>
      <c r="K197" s="226">
        <v>4.8657489755419761</v>
      </c>
      <c r="L197" s="226">
        <v>8.228805391303041</v>
      </c>
      <c r="M197" s="226">
        <v>9.3421018378289773</v>
      </c>
      <c r="N197" s="226">
        <v>3.0412930541167782</v>
      </c>
      <c r="O197" s="226">
        <v>13.615089944159536</v>
      </c>
      <c r="P197" s="226">
        <v>7.0840849445205549</v>
      </c>
      <c r="Q197" s="226">
        <v>8.182480028243134</v>
      </c>
      <c r="R197" s="226">
        <v>11.166279607540091</v>
      </c>
      <c r="S197" s="226">
        <v>-0.25816516579382665</v>
      </c>
      <c r="T197" s="226">
        <v>-7.9146079360624242</v>
      </c>
      <c r="U197" s="226">
        <v>3.9027133018960001</v>
      </c>
      <c r="V197" s="226">
        <v>4.4872879074612229</v>
      </c>
      <c r="W197" s="226">
        <v>1.7125896806249301</v>
      </c>
      <c r="X197" s="226">
        <v>4.5125429167302826</v>
      </c>
      <c r="Y197" s="226">
        <v>3.4643712326902403</v>
      </c>
      <c r="Z197" s="226">
        <v>0.74080148161543491</v>
      </c>
      <c r="AA197" s="226">
        <v>1.5128936790331409</v>
      </c>
      <c r="AB197" s="226">
        <v>-0.63520219514663268</v>
      </c>
      <c r="AC197" s="226">
        <v>-2.2565785857844816</v>
      </c>
      <c r="AD197" s="226">
        <v>2.5266056836383797</v>
      </c>
      <c r="AE197" s="226">
        <v>4.0462786609297723</v>
      </c>
      <c r="AF197" s="226">
        <v>6.4100626195815664</v>
      </c>
      <c r="AG197" s="226">
        <v>7.6009033005086621</v>
      </c>
      <c r="AH197" s="226">
        <v>6.5960709298191489</v>
      </c>
      <c r="AI197" s="226">
        <v>4.1773289564968934</v>
      </c>
      <c r="AJ197" s="226">
        <v>4.6090335595632581</v>
      </c>
      <c r="AK197" s="226">
        <v>1.1681033600925019</v>
      </c>
      <c r="AL197" s="226">
        <v>-2.1630210668119503</v>
      </c>
      <c r="AM197" s="226">
        <v>0.69351771506444493</v>
      </c>
      <c r="AN197" s="226">
        <v>3.9223734841725957</v>
      </c>
      <c r="AO197" s="226">
        <v>3.1082715101322265</v>
      </c>
      <c r="AP197" s="226">
        <v>3.9610276587001181</v>
      </c>
      <c r="AQ197" s="226">
        <v>4.2635011762569377</v>
      </c>
      <c r="AR197" s="226">
        <v>3.3022487490468535</v>
      </c>
      <c r="AS197" s="226">
        <v>3.060570908034066</v>
      </c>
      <c r="AT197" s="226">
        <v>1.2268977527710092</v>
      </c>
      <c r="AU197" s="226">
        <v>0.21842751370411406</v>
      </c>
      <c r="AV197" s="226">
        <v>-1.3054122517651479</v>
      </c>
      <c r="AW197" s="226">
        <v>1.5684123059765511</v>
      </c>
      <c r="AX197" s="226">
        <v>0.58000344052311448</v>
      </c>
      <c r="AY197" s="226">
        <v>1.3700851898921655</v>
      </c>
      <c r="AZ197" s="226">
        <v>2.2910029521554094</v>
      </c>
      <c r="BA197" s="226">
        <v>5.4897750613164931E-2</v>
      </c>
      <c r="BB197" s="226">
        <v>-3.0705520177398995</v>
      </c>
      <c r="BC197" s="226">
        <v>1.8519207629984891</v>
      </c>
      <c r="BD197" s="226">
        <v>-1.6823488064141401</v>
      </c>
      <c r="BE197" s="226">
        <v>-3.6383765615700554</v>
      </c>
      <c r="BF197" s="226">
        <v>-0.586051386748494</v>
      </c>
      <c r="BG197" s="226">
        <v>1.4385689586821258</v>
      </c>
      <c r="BH197" s="226">
        <v>2.0160560489641171</v>
      </c>
      <c r="BI197" s="226">
        <v>1.7272231161302045</v>
      </c>
    </row>
    <row r="198" spans="1:61" ht="15">
      <c r="A198" s="226" t="s">
        <v>452</v>
      </c>
      <c r="B198" s="226" t="s">
        <v>453</v>
      </c>
      <c r="C198" s="226" t="s">
        <v>758</v>
      </c>
      <c r="D198" s="226" t="s">
        <v>759</v>
      </c>
      <c r="E198" s="226"/>
      <c r="F198" s="226">
        <v>4.1391311653660665</v>
      </c>
      <c r="G198" s="226">
        <v>0.62113618308063678</v>
      </c>
      <c r="H198" s="226">
        <v>1.9854736616266848</v>
      </c>
      <c r="I198" s="226">
        <v>1.4924271693034257</v>
      </c>
      <c r="J198" s="226">
        <v>3.3918760256732838</v>
      </c>
      <c r="K198" s="226">
        <v>-0.68558514228172385</v>
      </c>
      <c r="L198" s="226">
        <v>6.2801895865618889</v>
      </c>
      <c r="M198" s="226">
        <v>1.8006742002229998</v>
      </c>
      <c r="N198" s="226">
        <v>2.0249980940625107</v>
      </c>
      <c r="O198" s="226">
        <v>2.9279287592431302</v>
      </c>
      <c r="P198" s="226">
        <v>2.988403197049422</v>
      </c>
      <c r="Q198" s="226">
        <v>4.1108173508768431</v>
      </c>
      <c r="R198" s="226">
        <v>4.7868288256929077</v>
      </c>
      <c r="S198" s="226">
        <v>5.8173599824537234</v>
      </c>
      <c r="T198" s="226">
        <v>4.2705313739740802</v>
      </c>
      <c r="U198" s="226">
        <v>4.8723901767409501</v>
      </c>
      <c r="V198" s="226">
        <v>8.6911708141911248</v>
      </c>
      <c r="W198" s="226">
        <v>9.1486882140765289</v>
      </c>
      <c r="X198" s="226">
        <v>8.9104801380663616</v>
      </c>
      <c r="Y198" s="226">
        <v>8.6864001169288514</v>
      </c>
      <c r="Z198" s="226">
        <v>6.1395404767285839</v>
      </c>
      <c r="AA198" s="226">
        <v>-4.1876214995215832</v>
      </c>
      <c r="AB198" s="226">
        <v>-5.8142651459873491</v>
      </c>
      <c r="AC198" s="226">
        <v>-0.12168708936282258</v>
      </c>
      <c r="AD198" s="226">
        <v>1.5605386432420971</v>
      </c>
      <c r="AE198" s="226">
        <v>2.0213847926043655</v>
      </c>
      <c r="AF198" s="226">
        <v>4.6009891634143543</v>
      </c>
      <c r="AG198" s="226">
        <v>3.0278661375461553</v>
      </c>
      <c r="AH198" s="226">
        <v>4.0798886649787534</v>
      </c>
      <c r="AI198" s="226">
        <v>1.4093140883816915</v>
      </c>
      <c r="AJ198" s="226">
        <v>0.86842108213754443</v>
      </c>
      <c r="AK198" s="226">
        <v>-0.81174384675054512</v>
      </c>
      <c r="AL198" s="226">
        <v>2.4141820075134603</v>
      </c>
      <c r="AM198" s="226">
        <v>2.8425137364150856</v>
      </c>
      <c r="AN198" s="226">
        <v>4.3630684225694836</v>
      </c>
      <c r="AO198" s="226">
        <v>-0.71690492174793974</v>
      </c>
      <c r="AP198" s="226">
        <v>1.9474505496184946</v>
      </c>
      <c r="AQ198" s="226">
        <v>-2.0744976566747795</v>
      </c>
      <c r="AR198" s="226">
        <v>-3.4087501951172641</v>
      </c>
      <c r="AS198" s="226">
        <v>-4.2625023358293248</v>
      </c>
      <c r="AT198" s="226">
        <v>-2.7401866429457584</v>
      </c>
      <c r="AU198" s="226">
        <v>-1.8724161918899256</v>
      </c>
      <c r="AV198" s="226">
        <v>2.4728163635897999</v>
      </c>
      <c r="AW198" s="226">
        <v>2.3098535065961414</v>
      </c>
      <c r="AX198" s="226">
        <v>0.51651341344305024</v>
      </c>
      <c r="AY198" s="226">
        <v>3.2517593051455691</v>
      </c>
      <c r="AZ198" s="226">
        <v>3.94860394083085</v>
      </c>
      <c r="BA198" s="226">
        <v>4.9351952737640659</v>
      </c>
      <c r="BB198" s="226">
        <v>-5.2307244802576207</v>
      </c>
      <c r="BC198" s="226">
        <v>11.598908057095997</v>
      </c>
      <c r="BD198" s="226">
        <v>2.9513591251769924</v>
      </c>
      <c r="BE198" s="226">
        <v>-2.5616613756363051</v>
      </c>
      <c r="BF198" s="226">
        <v>12.510306511662336</v>
      </c>
      <c r="BG198" s="226">
        <v>3.3344070350969304</v>
      </c>
      <c r="BH198" s="226">
        <v>1.6202153111827329</v>
      </c>
      <c r="BI198" s="226">
        <v>2.758558659977723</v>
      </c>
    </row>
    <row r="199" spans="1:61" ht="15">
      <c r="A199" s="226" t="s">
        <v>454</v>
      </c>
      <c r="B199" s="226" t="s">
        <v>455</v>
      </c>
      <c r="C199" s="226" t="s">
        <v>758</v>
      </c>
      <c r="D199" s="226" t="s">
        <v>759</v>
      </c>
      <c r="E199" s="226"/>
      <c r="F199" s="226"/>
      <c r="G199" s="226"/>
      <c r="H199" s="226"/>
      <c r="I199" s="226"/>
      <c r="J199" s="226"/>
      <c r="K199" s="226"/>
      <c r="L199" s="226"/>
      <c r="M199" s="226"/>
      <c r="N199" s="226"/>
      <c r="O199" s="226"/>
      <c r="P199" s="226"/>
      <c r="Q199" s="226"/>
      <c r="R199" s="226"/>
      <c r="S199" s="226"/>
      <c r="T199" s="226"/>
      <c r="U199" s="226"/>
      <c r="V199" s="226"/>
      <c r="W199" s="226"/>
      <c r="X199" s="226"/>
      <c r="Y199" s="226"/>
      <c r="Z199" s="226"/>
      <c r="AA199" s="226"/>
      <c r="AB199" s="226"/>
      <c r="AC199" s="226"/>
      <c r="AD199" s="226"/>
      <c r="AE199" s="226"/>
      <c r="AF199" s="226"/>
      <c r="AG199" s="226"/>
      <c r="AH199" s="226"/>
      <c r="AI199" s="226"/>
      <c r="AJ199" s="226"/>
      <c r="AK199" s="226"/>
      <c r="AL199" s="226"/>
      <c r="AM199" s="226"/>
      <c r="AN199" s="226">
        <v>2.4276895432568502</v>
      </c>
      <c r="AO199" s="226">
        <v>-3.2171620989537799</v>
      </c>
      <c r="AP199" s="226">
        <v>9.6458385555087993</v>
      </c>
      <c r="AQ199" s="226">
        <v>11.449667434356799</v>
      </c>
      <c r="AR199" s="226">
        <v>5.5486248678900099</v>
      </c>
      <c r="AS199" s="226">
        <v>-10.8631883796503</v>
      </c>
      <c r="AT199" s="226">
        <v>-11.598638170168099</v>
      </c>
      <c r="AU199" s="226">
        <v>-14.697013778182701</v>
      </c>
      <c r="AV199" s="226">
        <v>11.1393864734153</v>
      </c>
      <c r="AW199" s="226">
        <v>7.5592189338401701</v>
      </c>
      <c r="AX199" s="226">
        <v>8.0034289645816195</v>
      </c>
      <c r="AY199" s="226">
        <v>-6.3250788342995303</v>
      </c>
      <c r="AZ199" s="226">
        <v>3.9014389682504902</v>
      </c>
      <c r="BA199" s="226">
        <v>3.0652829305421401</v>
      </c>
      <c r="BB199" s="226">
        <v>5.5651602902506703</v>
      </c>
      <c r="BC199" s="226">
        <v>5.0106748070360796</v>
      </c>
      <c r="BD199" s="226">
        <v>9.0945421117135403</v>
      </c>
      <c r="BE199" s="226">
        <v>3.1366017450366002</v>
      </c>
      <c r="BF199" s="226">
        <v>-0.78829766183545802</v>
      </c>
      <c r="BG199" s="226">
        <v>-3.09126407254058</v>
      </c>
      <c r="BH199" s="226">
        <v>0.44756909011130103</v>
      </c>
      <c r="BI199" s="226">
        <v>1.15514724006636</v>
      </c>
    </row>
    <row r="200" spans="1:61" ht="15">
      <c r="A200" s="226" t="s">
        <v>456</v>
      </c>
      <c r="B200" s="226" t="s">
        <v>457</v>
      </c>
      <c r="C200" s="226" t="s">
        <v>758</v>
      </c>
      <c r="D200" s="226" t="s">
        <v>759</v>
      </c>
      <c r="E200" s="226"/>
      <c r="F200" s="226"/>
      <c r="G200" s="226"/>
      <c r="H200" s="226"/>
      <c r="I200" s="226"/>
      <c r="J200" s="226"/>
      <c r="K200" s="226"/>
      <c r="L200" s="226"/>
      <c r="M200" s="226"/>
      <c r="N200" s="226"/>
      <c r="O200" s="226"/>
      <c r="P200" s="226"/>
      <c r="Q200" s="226"/>
      <c r="R200" s="226"/>
      <c r="S200" s="226"/>
      <c r="T200" s="226"/>
      <c r="U200" s="226"/>
      <c r="V200" s="226"/>
      <c r="W200" s="226"/>
      <c r="X200" s="226"/>
      <c r="Y200" s="226"/>
      <c r="Z200" s="226"/>
      <c r="AA200" s="226">
        <v>-4.9197379011274904</v>
      </c>
      <c r="AB200" s="226">
        <v>-2.9313395797960879</v>
      </c>
      <c r="AC200" s="226">
        <v>4.6094011862658704</v>
      </c>
      <c r="AD200" s="226">
        <v>-4.1560024012422474</v>
      </c>
      <c r="AE200" s="226">
        <v>4.5752433305727749</v>
      </c>
      <c r="AF200" s="226">
        <v>-5.1325104992299657</v>
      </c>
      <c r="AG200" s="226">
        <v>-0.3793358554188444</v>
      </c>
      <c r="AH200" s="226">
        <v>3.5934581522213023</v>
      </c>
      <c r="AI200" s="226">
        <v>2.7278385170034483</v>
      </c>
      <c r="AJ200" s="226">
        <v>-1.4948810728886173</v>
      </c>
      <c r="AK200" s="226">
        <v>2.9578705111322705</v>
      </c>
      <c r="AL200" s="226">
        <v>0.56069496591697998</v>
      </c>
      <c r="AM200" s="226">
        <v>3.1440243843588576</v>
      </c>
      <c r="AN200" s="226">
        <v>2.3963885366031974</v>
      </c>
      <c r="AO200" s="226">
        <v>1.7133496124984902</v>
      </c>
      <c r="AP200" s="226">
        <v>-2.4611684445460043</v>
      </c>
      <c r="AQ200" s="226">
        <v>0.72630447213795435</v>
      </c>
      <c r="AR200" s="226">
        <v>3.2143206789697416</v>
      </c>
      <c r="AS200" s="226">
        <v>-1.7692688317888781</v>
      </c>
      <c r="AT200" s="226">
        <v>1.0801809994305245E-2</v>
      </c>
      <c r="AU200" s="226">
        <v>0.97067194819697988</v>
      </c>
      <c r="AV200" s="226">
        <v>0.85988782411941145</v>
      </c>
      <c r="AW200" s="226">
        <v>2.847927807847725</v>
      </c>
      <c r="AX200" s="226">
        <v>0.99656858455210795</v>
      </c>
      <c r="AY200" s="226">
        <v>1.1613203852383265</v>
      </c>
      <c r="AZ200" s="226">
        <v>-7.3154789212694027E-2</v>
      </c>
      <c r="BA200" s="226">
        <v>0.57913481513935494</v>
      </c>
      <c r="BB200" s="226">
        <v>-2.7815256150256431</v>
      </c>
      <c r="BC200" s="226">
        <v>1.6357923018185403</v>
      </c>
      <c r="BD200" s="226">
        <v>2.6547773908030479</v>
      </c>
      <c r="BE200" s="226">
        <v>0.85463364770464523</v>
      </c>
      <c r="BF200" s="226">
        <v>2.1164916849407689</v>
      </c>
      <c r="BG200" s="226">
        <v>2.4766676691202036</v>
      </c>
      <c r="BH200" s="226">
        <v>2.7479092961338836</v>
      </c>
      <c r="BI200" s="226">
        <v>1.6096095122119465</v>
      </c>
    </row>
    <row r="201" spans="1:61" ht="15">
      <c r="A201" s="226" t="s">
        <v>458</v>
      </c>
      <c r="B201" s="226" t="s">
        <v>459</v>
      </c>
      <c r="C201" s="226" t="s">
        <v>758</v>
      </c>
      <c r="D201" s="226" t="s">
        <v>759</v>
      </c>
      <c r="E201" s="226"/>
      <c r="F201" s="226">
        <v>3.2636248682011342</v>
      </c>
      <c r="G201" s="226">
        <v>4.5951953173165094</v>
      </c>
      <c r="H201" s="226">
        <v>4.0336730865769539</v>
      </c>
      <c r="I201" s="226">
        <v>5.2679948605320845</v>
      </c>
      <c r="J201" s="226">
        <v>4.3921229293609514</v>
      </c>
      <c r="K201" s="226">
        <v>4.9915068559259765</v>
      </c>
      <c r="L201" s="226">
        <v>3.58203191975457</v>
      </c>
      <c r="M201" s="226">
        <v>5.2209080772209262</v>
      </c>
      <c r="N201" s="226">
        <v>4.7207541031088596</v>
      </c>
      <c r="O201" s="226">
        <v>2.634400046070013</v>
      </c>
      <c r="P201" s="226">
        <v>2.768943688813863</v>
      </c>
      <c r="Q201" s="226">
        <v>4.4567185738451514</v>
      </c>
      <c r="R201" s="226">
        <v>5.3463815534811943</v>
      </c>
      <c r="S201" s="226">
        <v>1.6668061593932748E-2</v>
      </c>
      <c r="T201" s="226">
        <v>-0.63750834738794993</v>
      </c>
      <c r="U201" s="226">
        <v>4.1412129864003759</v>
      </c>
      <c r="V201" s="226">
        <v>3.0595194965989094</v>
      </c>
      <c r="W201" s="226">
        <v>3.6210422457142073</v>
      </c>
      <c r="X201" s="226">
        <v>3.1795518554968965</v>
      </c>
      <c r="Y201" s="226">
        <v>0.50680554145365875</v>
      </c>
      <c r="Z201" s="226">
        <v>1.2918971770822907</v>
      </c>
      <c r="AA201" s="226">
        <v>-0.27837132451416835</v>
      </c>
      <c r="AB201" s="226">
        <v>2.420398815606049</v>
      </c>
      <c r="AC201" s="226">
        <v>4.1187424064130624</v>
      </c>
      <c r="AD201" s="226">
        <v>3.4018231022034513</v>
      </c>
      <c r="AE201" s="226">
        <v>2.5227166915872772</v>
      </c>
      <c r="AF201" s="226">
        <v>2.8476173306044359</v>
      </c>
      <c r="AG201" s="226">
        <v>4.2048288170609425</v>
      </c>
      <c r="AH201" s="226">
        <v>3.2890519827418103</v>
      </c>
      <c r="AI201" s="226">
        <v>2.2957116677729772</v>
      </c>
      <c r="AJ201" s="226">
        <v>0.58483868166308639</v>
      </c>
      <c r="AK201" s="226">
        <v>1.1115848949755645</v>
      </c>
      <c r="AL201" s="226">
        <v>0.40355409257490749</v>
      </c>
      <c r="AM201" s="226">
        <v>2.3543676890552803</v>
      </c>
      <c r="AN201" s="226">
        <v>2.1461748032422463</v>
      </c>
      <c r="AO201" s="226">
        <v>2.3096378094739975</v>
      </c>
      <c r="AP201" s="226">
        <v>2.667898898437187</v>
      </c>
      <c r="AQ201" s="226">
        <v>2.1336738232831607</v>
      </c>
      <c r="AR201" s="226">
        <v>2.8142874614325564</v>
      </c>
      <c r="AS201" s="226">
        <v>3.430610047335847</v>
      </c>
      <c r="AT201" s="226">
        <v>1.0148112344153191</v>
      </c>
      <c r="AU201" s="226">
        <v>1.0334768953571967</v>
      </c>
      <c r="AV201" s="226">
        <v>1.4406862506131262</v>
      </c>
      <c r="AW201" s="226">
        <v>2.5763766197459859</v>
      </c>
      <c r="AX201" s="226">
        <v>2.0932118686558567</v>
      </c>
      <c r="AY201" s="226">
        <v>2.2917653393238879</v>
      </c>
      <c r="AZ201" s="226">
        <v>1.891009243770057</v>
      </c>
      <c r="BA201" s="226">
        <v>-0.45801750994488089</v>
      </c>
      <c r="BB201" s="226">
        <v>-4.0901778416557022</v>
      </c>
      <c r="BC201" s="226">
        <v>2.3179065584487404</v>
      </c>
      <c r="BD201" s="226">
        <v>1.2914179708047868</v>
      </c>
      <c r="BE201" s="226">
        <v>0.6623559539295627</v>
      </c>
      <c r="BF201" s="226">
        <v>0.81567892056571623</v>
      </c>
      <c r="BG201" s="226">
        <v>1.3206448442072229</v>
      </c>
      <c r="BH201" s="226">
        <v>1.4803831630837152</v>
      </c>
      <c r="BI201" s="226">
        <v>1.1636504082116232</v>
      </c>
    </row>
    <row r="202" spans="1:61" ht="15">
      <c r="A202" s="226" t="s">
        <v>460</v>
      </c>
      <c r="B202" s="226" t="s">
        <v>461</v>
      </c>
      <c r="C202" s="226" t="s">
        <v>758</v>
      </c>
      <c r="D202" s="226" t="s">
        <v>759</v>
      </c>
      <c r="E202" s="226"/>
      <c r="F202" s="226"/>
      <c r="G202" s="226"/>
      <c r="H202" s="226"/>
      <c r="I202" s="226"/>
      <c r="J202" s="226"/>
      <c r="K202" s="226">
        <v>5.8451837753282092</v>
      </c>
      <c r="L202" s="226">
        <v>-7.87900573843568</v>
      </c>
      <c r="M202" s="226">
        <v>11.198936094563464</v>
      </c>
      <c r="N202" s="226">
        <v>-5.8469608687903474</v>
      </c>
      <c r="O202" s="226">
        <v>-1.7193040941962749</v>
      </c>
      <c r="P202" s="226">
        <v>8.2615812993127093</v>
      </c>
      <c r="Q202" s="226">
        <v>-7.8907374491233924</v>
      </c>
      <c r="R202" s="226">
        <v>4.210493368302636</v>
      </c>
      <c r="S202" s="226">
        <v>14.148098127902301</v>
      </c>
      <c r="T202" s="226">
        <v>-7.9117373058055733</v>
      </c>
      <c r="U202" s="226">
        <v>4.8879995284551114</v>
      </c>
      <c r="V202" s="226">
        <v>-0.94668085718051032</v>
      </c>
      <c r="W202" s="226">
        <v>6.6902536108190134</v>
      </c>
      <c r="X202" s="226">
        <v>0.91742332745612032</v>
      </c>
      <c r="Y202" s="226">
        <v>-2.4374191426512652</v>
      </c>
      <c r="Z202" s="226">
        <v>5.3553470196633128</v>
      </c>
      <c r="AA202" s="226">
        <v>6.7966455453934032</v>
      </c>
      <c r="AB202" s="226">
        <v>2.3990387474842407</v>
      </c>
      <c r="AC202" s="226">
        <v>2.446958198736283</v>
      </c>
      <c r="AD202" s="226">
        <v>2.5139455045326571</v>
      </c>
      <c r="AE202" s="226">
        <v>5.4678003465473637</v>
      </c>
      <c r="AF202" s="226">
        <v>4.2770115379529017</v>
      </c>
      <c r="AG202" s="226">
        <v>-0.18404448385277306</v>
      </c>
      <c r="AH202" s="226">
        <v>0.60650275925624442</v>
      </c>
      <c r="AI202" s="226">
        <v>7.588871976021494E-2</v>
      </c>
      <c r="AJ202" s="226">
        <v>3.0093494909942251</v>
      </c>
      <c r="AK202" s="226">
        <v>-0.69756359463856654</v>
      </c>
      <c r="AL202" s="226">
        <v>-1.3793118926219989</v>
      </c>
      <c r="AM202" s="226">
        <v>-0.74073289604433512</v>
      </c>
      <c r="AN202" s="226">
        <v>-1.189203275452968</v>
      </c>
      <c r="AO202" s="226">
        <v>-1.5693926718322757</v>
      </c>
      <c r="AP202" s="226">
        <v>-0.12587165375242648</v>
      </c>
      <c r="AQ202" s="226">
        <v>4.0399659060158939</v>
      </c>
      <c r="AR202" s="226">
        <v>1.9570772537188788</v>
      </c>
      <c r="AS202" s="226">
        <v>2.1125023392430506</v>
      </c>
      <c r="AT202" s="226"/>
      <c r="AU202" s="226"/>
      <c r="AV202" s="226"/>
      <c r="AW202" s="226"/>
      <c r="AX202" s="226"/>
      <c r="AY202" s="226"/>
      <c r="AZ202" s="226"/>
      <c r="BA202" s="226"/>
      <c r="BB202" s="226"/>
      <c r="BC202" s="226"/>
      <c r="BD202" s="226"/>
      <c r="BE202" s="226"/>
      <c r="BF202" s="226"/>
      <c r="BG202" s="226"/>
      <c r="BH202" s="226"/>
      <c r="BI202" s="226"/>
    </row>
    <row r="203" spans="1:61" ht="15">
      <c r="A203" s="226" t="s">
        <v>462</v>
      </c>
      <c r="B203" s="226" t="s">
        <v>463</v>
      </c>
      <c r="C203" s="226" t="s">
        <v>758</v>
      </c>
      <c r="D203" s="226" t="s">
        <v>759</v>
      </c>
      <c r="E203" s="226"/>
      <c r="F203" s="226"/>
      <c r="G203" s="226"/>
      <c r="H203" s="226"/>
      <c r="I203" s="226"/>
      <c r="J203" s="226"/>
      <c r="K203" s="226"/>
      <c r="L203" s="226"/>
      <c r="M203" s="226"/>
      <c r="N203" s="226"/>
      <c r="O203" s="226"/>
      <c r="P203" s="226"/>
      <c r="Q203" s="226"/>
      <c r="R203" s="226"/>
      <c r="S203" s="226"/>
      <c r="T203" s="226"/>
      <c r="U203" s="226"/>
      <c r="V203" s="226"/>
      <c r="W203" s="226"/>
      <c r="X203" s="226"/>
      <c r="Y203" s="226"/>
      <c r="Z203" s="226"/>
      <c r="AA203" s="226"/>
      <c r="AB203" s="226"/>
      <c r="AC203" s="226"/>
      <c r="AD203" s="226"/>
      <c r="AE203" s="226"/>
      <c r="AF203" s="226"/>
      <c r="AG203" s="226"/>
      <c r="AH203" s="226"/>
      <c r="AI203" s="226"/>
      <c r="AJ203" s="226"/>
      <c r="AK203" s="226"/>
      <c r="AL203" s="226"/>
      <c r="AM203" s="226"/>
      <c r="AN203" s="226"/>
      <c r="AO203" s="226"/>
      <c r="AP203" s="226"/>
      <c r="AQ203" s="226"/>
      <c r="AR203" s="226"/>
      <c r="AS203" s="226"/>
      <c r="AT203" s="226">
        <v>-0.24823501750935861</v>
      </c>
      <c r="AU203" s="226">
        <v>2.4057108453734202</v>
      </c>
      <c r="AV203" s="226">
        <v>-2.7460262434425289</v>
      </c>
      <c r="AW203" s="226">
        <v>8.179396626763463</v>
      </c>
      <c r="AX203" s="226">
        <v>-5.6828454260570709</v>
      </c>
      <c r="AY203" s="226">
        <v>7.9987343258231931</v>
      </c>
      <c r="AZ203" s="226">
        <v>0.20786568648054526</v>
      </c>
      <c r="BA203" s="226">
        <v>0.75017495096642506</v>
      </c>
      <c r="BB203" s="226">
        <v>-2.2203242633563747</v>
      </c>
      <c r="BC203" s="226">
        <v>6.8987215408503459</v>
      </c>
      <c r="BD203" s="226">
        <v>3.3634727552953336</v>
      </c>
      <c r="BE203" s="226">
        <v>-3.1293691285902696</v>
      </c>
      <c r="BF203" s="226">
        <v>-2.1269865455857371</v>
      </c>
      <c r="BG203" s="226">
        <v>-1.448873664400125</v>
      </c>
      <c r="BH203" s="226">
        <v>-0.91894621985235858</v>
      </c>
      <c r="BI203" s="226">
        <v>-1.2811151995165631</v>
      </c>
    </row>
    <row r="204" spans="1:61" ht="15">
      <c r="A204" s="226" t="s">
        <v>464</v>
      </c>
      <c r="B204" s="226" t="s">
        <v>465</v>
      </c>
      <c r="C204" s="226" t="s">
        <v>758</v>
      </c>
      <c r="D204" s="226" t="s">
        <v>759</v>
      </c>
      <c r="E204" s="226"/>
      <c r="F204" s="226"/>
      <c r="G204" s="226"/>
      <c r="H204" s="226"/>
      <c r="I204" s="226"/>
      <c r="J204" s="226"/>
      <c r="K204" s="226"/>
      <c r="L204" s="226"/>
      <c r="M204" s="226"/>
      <c r="N204" s="226"/>
      <c r="O204" s="226"/>
      <c r="P204" s="226"/>
      <c r="Q204" s="226"/>
      <c r="R204" s="226"/>
      <c r="S204" s="226"/>
      <c r="T204" s="226"/>
      <c r="U204" s="226"/>
      <c r="V204" s="226"/>
      <c r="W204" s="226"/>
      <c r="X204" s="226"/>
      <c r="Y204" s="226"/>
      <c r="Z204" s="226"/>
      <c r="AA204" s="226"/>
      <c r="AB204" s="226"/>
      <c r="AC204" s="226"/>
      <c r="AD204" s="226"/>
      <c r="AE204" s="226"/>
      <c r="AF204" s="226"/>
      <c r="AG204" s="226"/>
      <c r="AH204" s="226"/>
      <c r="AI204" s="226"/>
      <c r="AJ204" s="226">
        <v>-12.158441358988497</v>
      </c>
      <c r="AK204" s="226">
        <v>-7.9392395282675778</v>
      </c>
      <c r="AL204" s="226">
        <v>1.6671186096830866</v>
      </c>
      <c r="AM204" s="226">
        <v>4.0831478994374208</v>
      </c>
      <c r="AN204" s="226">
        <v>7.3551930972806758</v>
      </c>
      <c r="AO204" s="226">
        <v>4.1695147721074051</v>
      </c>
      <c r="AP204" s="226">
        <v>-4.5417197091486088</v>
      </c>
      <c r="AQ204" s="226">
        <v>-1.8843772470048492</v>
      </c>
      <c r="AR204" s="226">
        <v>-0.24505643848212344</v>
      </c>
      <c r="AS204" s="226">
        <v>2.5277206012428479</v>
      </c>
      <c r="AT204" s="226">
        <v>7.0757933617967126</v>
      </c>
      <c r="AU204" s="226">
        <v>7.1274851090598901</v>
      </c>
      <c r="AV204" s="226">
        <v>6.2881360700811229</v>
      </c>
      <c r="AW204" s="226">
        <v>8.9777659644370402</v>
      </c>
      <c r="AX204" s="226">
        <v>4.8171984956496345</v>
      </c>
      <c r="AY204" s="226">
        <v>8.697583854919813</v>
      </c>
      <c r="AZ204" s="226">
        <v>8.4540908310864751</v>
      </c>
      <c r="BA204" s="226">
        <v>10.28146831336116</v>
      </c>
      <c r="BB204" s="226">
        <v>-6.2893783389315701</v>
      </c>
      <c r="BC204" s="226">
        <v>-0.20749558897392717</v>
      </c>
      <c r="BD204" s="226">
        <v>1.5545806747131934</v>
      </c>
      <c r="BE204" s="226">
        <v>1.0899958121539868</v>
      </c>
      <c r="BF204" s="226">
        <v>3.9167545545724494</v>
      </c>
      <c r="BG204" s="226">
        <v>3.4631249012048357</v>
      </c>
      <c r="BH204" s="226">
        <v>4.4283922841350147</v>
      </c>
      <c r="BI204" s="226">
        <v>5.4042884529464033</v>
      </c>
    </row>
    <row r="205" spans="1:61" ht="15">
      <c r="A205" s="226" t="s">
        <v>466</v>
      </c>
      <c r="B205" s="226" t="s">
        <v>467</v>
      </c>
      <c r="C205" s="226" t="s">
        <v>758</v>
      </c>
      <c r="D205" s="226" t="s">
        <v>759</v>
      </c>
      <c r="E205" s="226"/>
      <c r="F205" s="226"/>
      <c r="G205" s="226"/>
      <c r="H205" s="226"/>
      <c r="I205" s="226"/>
      <c r="J205" s="226"/>
      <c r="K205" s="226"/>
      <c r="L205" s="226"/>
      <c r="M205" s="226"/>
      <c r="N205" s="226"/>
      <c r="O205" s="226"/>
      <c r="P205" s="226"/>
      <c r="Q205" s="226"/>
      <c r="R205" s="226"/>
      <c r="S205" s="226"/>
      <c r="T205" s="226"/>
      <c r="U205" s="226"/>
      <c r="V205" s="226"/>
      <c r="W205" s="226"/>
      <c r="X205" s="226"/>
      <c r="Y205" s="226"/>
      <c r="Z205" s="226"/>
      <c r="AA205" s="226"/>
      <c r="AB205" s="226"/>
      <c r="AC205" s="226"/>
      <c r="AD205" s="226"/>
      <c r="AE205" s="226"/>
      <c r="AF205" s="226"/>
      <c r="AG205" s="226"/>
      <c r="AH205" s="226"/>
      <c r="AI205" s="226">
        <v>-3.3734952409216703</v>
      </c>
      <c r="AJ205" s="226">
        <v>-5.2590479674893231</v>
      </c>
      <c r="AK205" s="226">
        <v>-14.568436861873408</v>
      </c>
      <c r="AL205" s="226">
        <v>-8.5646148318650432</v>
      </c>
      <c r="AM205" s="226">
        <v>-12.461305132223345</v>
      </c>
      <c r="AN205" s="226">
        <v>-4.1691929419302483</v>
      </c>
      <c r="AO205" s="226">
        <v>-3.4596656879852077</v>
      </c>
      <c r="AP205" s="226">
        <v>1.5677725545009622</v>
      </c>
      <c r="AQ205" s="226">
        <v>-5.1431304115498904</v>
      </c>
      <c r="AR205" s="226">
        <v>6.7297932990270084</v>
      </c>
      <c r="AS205" s="226">
        <v>10.463597858503121</v>
      </c>
      <c r="AT205" s="226">
        <v>5.538679624683013</v>
      </c>
      <c r="AU205" s="226">
        <v>5.2266651766585284</v>
      </c>
      <c r="AV205" s="226">
        <v>7.7837830085084789</v>
      </c>
      <c r="AW205" s="226">
        <v>7.6083241278705174</v>
      </c>
      <c r="AX205" s="226">
        <v>6.7827591894823485</v>
      </c>
      <c r="AY205" s="226">
        <v>8.5080183845782358</v>
      </c>
      <c r="AZ205" s="226">
        <v>8.7208601096499478</v>
      </c>
      <c r="BA205" s="226">
        <v>5.2942120260074859</v>
      </c>
      <c r="BB205" s="226">
        <v>-7.8486397281932483</v>
      </c>
      <c r="BC205" s="226">
        <v>4.4568271575911211</v>
      </c>
      <c r="BD205" s="226">
        <v>4.1829164937951475</v>
      </c>
      <c r="BE205" s="226">
        <v>3.3438660498964055</v>
      </c>
      <c r="BF205" s="226">
        <v>1.0640354764087476</v>
      </c>
      <c r="BG205" s="226">
        <v>-1.0500393443320348</v>
      </c>
      <c r="BH205" s="226">
        <v>-3.0375670203342793</v>
      </c>
      <c r="BI205" s="226">
        <v>-0.40758619007328889</v>
      </c>
    </row>
    <row r="206" spans="1:61" ht="15">
      <c r="A206" s="226" t="s">
        <v>468</v>
      </c>
      <c r="B206" s="226" t="s">
        <v>469</v>
      </c>
      <c r="C206" s="226" t="s">
        <v>758</v>
      </c>
      <c r="D206" s="226" t="s">
        <v>759</v>
      </c>
      <c r="E206" s="226"/>
      <c r="F206" s="226">
        <v>-6.2992918916233265</v>
      </c>
      <c r="G206" s="226">
        <v>9.3444930772158727</v>
      </c>
      <c r="H206" s="226">
        <v>-11.342379824915241</v>
      </c>
      <c r="I206" s="226">
        <v>-14.091591573338945</v>
      </c>
      <c r="J206" s="226">
        <v>4.6524911655796188</v>
      </c>
      <c r="K206" s="226">
        <v>4.2314549936727701</v>
      </c>
      <c r="L206" s="226">
        <v>3.8122061905851155</v>
      </c>
      <c r="M206" s="226">
        <v>3.7084636387259025</v>
      </c>
      <c r="N206" s="226">
        <v>7.5518204203633985</v>
      </c>
      <c r="O206" s="226">
        <v>2.7842910049747047</v>
      </c>
      <c r="P206" s="226">
        <v>-1.7705846236150506</v>
      </c>
      <c r="Q206" s="226">
        <v>-2.6404255520108819</v>
      </c>
      <c r="R206" s="226">
        <v>0.44711559793404376</v>
      </c>
      <c r="S206" s="226">
        <v>-1.5766662098211839</v>
      </c>
      <c r="T206" s="226">
        <v>-5.0845486133874971</v>
      </c>
      <c r="U206" s="226">
        <v>15.775175982575689</v>
      </c>
      <c r="V206" s="226">
        <v>-1.2561467433368563</v>
      </c>
      <c r="W206" s="226">
        <v>5.6036898544547853</v>
      </c>
      <c r="X206" s="226">
        <v>8.1691363679904185</v>
      </c>
      <c r="Y206" s="226">
        <v>5.2926620491241749</v>
      </c>
      <c r="Z206" s="226">
        <v>1.9782303564398092</v>
      </c>
      <c r="AA206" s="226">
        <v>-1.4217226085256272</v>
      </c>
      <c r="AB206" s="226">
        <v>2.5378650141028629</v>
      </c>
      <c r="AC206" s="226">
        <v>-7.6318306780675016</v>
      </c>
      <c r="AD206" s="226">
        <v>0.33928358709512452</v>
      </c>
      <c r="AE206" s="226">
        <v>0.73873427543583148</v>
      </c>
      <c r="AF206" s="226">
        <v>-4.8424362943946875</v>
      </c>
      <c r="AG206" s="226">
        <v>6.8544371459140052E-2</v>
      </c>
      <c r="AH206" s="226">
        <v>-2.6110960882400036</v>
      </c>
      <c r="AI206" s="226">
        <v>-2.6659605112601099</v>
      </c>
      <c r="AJ206" s="226">
        <v>2.9830391457210226E-2</v>
      </c>
      <c r="AK206" s="226">
        <v>11.400409084986364</v>
      </c>
      <c r="AL206" s="226">
        <v>-2.245912558619267</v>
      </c>
      <c r="AM206" s="226">
        <v>-47.805546821055181</v>
      </c>
      <c r="AN206" s="226">
        <v>36.980896089093449</v>
      </c>
      <c r="AO206" s="226">
        <v>9.2963069227803885</v>
      </c>
      <c r="AP206" s="226">
        <v>6.741733803772803</v>
      </c>
      <c r="AQ206" s="226">
        <v>0.57176110222681586</v>
      </c>
      <c r="AR206" s="226">
        <v>-3.0548384955827288</v>
      </c>
      <c r="AS206" s="226">
        <v>2.518526552690787</v>
      </c>
      <c r="AT206" s="226">
        <v>4.5541729289158184</v>
      </c>
      <c r="AU206" s="226">
        <v>10.444211920825211</v>
      </c>
      <c r="AV206" s="226">
        <v>0.51152672143170719</v>
      </c>
      <c r="AW206" s="226">
        <v>5.7331890815161728</v>
      </c>
      <c r="AX206" s="226">
        <v>7.2803230589813381</v>
      </c>
      <c r="AY206" s="226">
        <v>6.6828407514809953</v>
      </c>
      <c r="AZ206" s="226">
        <v>4.9471427334039788</v>
      </c>
      <c r="BA206" s="226">
        <v>8.1730090626650735</v>
      </c>
      <c r="BB206" s="226">
        <v>3.419361586865449</v>
      </c>
      <c r="BC206" s="226">
        <v>4.4703740888541574</v>
      </c>
      <c r="BD206" s="226">
        <v>5.027650498077378</v>
      </c>
      <c r="BE206" s="226">
        <v>6.0881495719761176</v>
      </c>
      <c r="BF206" s="226">
        <v>2.0856901378175365</v>
      </c>
      <c r="BG206" s="226">
        <v>4.9616364628969336</v>
      </c>
      <c r="BH206" s="226">
        <v>6.2124597931185974</v>
      </c>
      <c r="BI206" s="226">
        <v>3.3722155149589383</v>
      </c>
    </row>
    <row r="207" spans="1:61" ht="15">
      <c r="A207" s="226" t="s">
        <v>470</v>
      </c>
      <c r="B207" s="226" t="s">
        <v>471</v>
      </c>
      <c r="C207" s="226" t="s">
        <v>758</v>
      </c>
      <c r="D207" s="226" t="s">
        <v>759</v>
      </c>
      <c r="E207" s="226"/>
      <c r="F207" s="226">
        <v>1.9631969064470383</v>
      </c>
      <c r="G207" s="226">
        <v>1.1519107310534054</v>
      </c>
      <c r="H207" s="226">
        <v>3.1330326192861975</v>
      </c>
      <c r="I207" s="226">
        <v>5.3654440374949246</v>
      </c>
      <c r="J207" s="226">
        <v>-3.1108223532284711</v>
      </c>
      <c r="K207" s="226">
        <v>-1.2094848919690975</v>
      </c>
      <c r="L207" s="226">
        <v>4.0126247940423383</v>
      </c>
      <c r="M207" s="226">
        <v>2.0590163266451782</v>
      </c>
      <c r="N207" s="226">
        <v>3.5269370406756622</v>
      </c>
      <c r="O207" s="226">
        <v>3.3486453086166961</v>
      </c>
      <c r="P207" s="226">
        <v>-1.485282263396897</v>
      </c>
      <c r="Q207" s="226">
        <v>-3.8124508340560652</v>
      </c>
      <c r="R207" s="226">
        <v>1.4200054273438809</v>
      </c>
      <c r="S207" s="226">
        <v>-5.4965011840351963E-2</v>
      </c>
      <c r="T207" s="226">
        <v>4.7969932412967182</v>
      </c>
      <c r="U207" s="226">
        <v>5.9428343693809893E-2</v>
      </c>
      <c r="V207" s="226">
        <v>3.9184807302967073</v>
      </c>
      <c r="W207" s="226">
        <v>3.5601691345144957</v>
      </c>
      <c r="X207" s="226">
        <v>-5.2731849077349722</v>
      </c>
      <c r="Y207" s="226">
        <v>3.9901489029964523</v>
      </c>
      <c r="Z207" s="226">
        <v>3.8724022921096122</v>
      </c>
      <c r="AA207" s="226">
        <v>1.3387625190400883</v>
      </c>
      <c r="AB207" s="226">
        <v>4.2542855799347024</v>
      </c>
      <c r="AC207" s="226">
        <v>1.7485789239104435</v>
      </c>
      <c r="AD207" s="226">
        <v>2.9799080714343802</v>
      </c>
      <c r="AE207" s="226">
        <v>2.4243900173566431</v>
      </c>
      <c r="AF207" s="226">
        <v>1.8309661751639368</v>
      </c>
      <c r="AG207" s="226">
        <v>6.121630158745603</v>
      </c>
      <c r="AH207" s="226">
        <v>3.1309009581884197</v>
      </c>
      <c r="AI207" s="226">
        <v>3.1213305788773198</v>
      </c>
      <c r="AJ207" s="226">
        <v>-0.28182537299986166</v>
      </c>
      <c r="AK207" s="226">
        <v>3.4700471867330691</v>
      </c>
      <c r="AL207" s="226">
        <v>2.2092781313876486</v>
      </c>
      <c r="AM207" s="226">
        <v>3.8692663827677478</v>
      </c>
      <c r="AN207" s="226">
        <v>4.7846553820628941</v>
      </c>
      <c r="AO207" s="226">
        <v>4.7311029772221929</v>
      </c>
      <c r="AP207" s="226">
        <v>1.7759780369983105</v>
      </c>
      <c r="AQ207" s="226">
        <v>3.5825945991065851</v>
      </c>
      <c r="AR207" s="226">
        <v>5.7445342616388331</v>
      </c>
      <c r="AS207" s="226">
        <v>2.1679450034339425</v>
      </c>
      <c r="AT207" s="226">
        <v>2.4248878384001102</v>
      </c>
      <c r="AU207" s="226">
        <v>1.8773134096864936</v>
      </c>
      <c r="AV207" s="226">
        <v>5.3824630449661299</v>
      </c>
      <c r="AW207" s="226">
        <v>5.7298150184915073</v>
      </c>
      <c r="AX207" s="226">
        <v>7.0067813155872756</v>
      </c>
      <c r="AY207" s="226">
        <v>6.9460211039647106</v>
      </c>
      <c r="AZ207" s="226">
        <v>7.3436685720776893</v>
      </c>
      <c r="BA207" s="226">
        <v>2.3386192682040274</v>
      </c>
      <c r="BB207" s="226">
        <v>6.0534026699644841</v>
      </c>
      <c r="BC207" s="226">
        <v>7.5061243979294971</v>
      </c>
      <c r="BD207" s="226">
        <v>4.8333740414748974</v>
      </c>
      <c r="BE207" s="226">
        <v>4.0798744029876701</v>
      </c>
      <c r="BF207" s="226">
        <v>4.6374181059755983</v>
      </c>
      <c r="BG207" s="226">
        <v>5.6549618049172636</v>
      </c>
      <c r="BH207" s="226">
        <v>6.101426101897033</v>
      </c>
      <c r="BI207" s="226">
        <v>5.4998364958591424</v>
      </c>
    </row>
    <row r="208" spans="1:61" ht="15">
      <c r="A208" s="226" t="s">
        <v>472</v>
      </c>
      <c r="B208" s="226" t="s">
        <v>473</v>
      </c>
      <c r="C208" s="226" t="s">
        <v>758</v>
      </c>
      <c r="D208" s="226" t="s">
        <v>759</v>
      </c>
      <c r="E208" s="226"/>
      <c r="F208" s="226"/>
      <c r="G208" s="226"/>
      <c r="H208" s="226"/>
      <c r="I208" s="226"/>
      <c r="J208" s="226"/>
      <c r="K208" s="226"/>
      <c r="L208" s="226"/>
      <c r="M208" s="226"/>
      <c r="N208" s="226">
        <v>2.0206394515451791</v>
      </c>
      <c r="O208" s="226">
        <v>52.211587478468346</v>
      </c>
      <c r="P208" s="226">
        <v>15.285505311185304</v>
      </c>
      <c r="Q208" s="226">
        <v>17.299269987181319</v>
      </c>
      <c r="R208" s="226">
        <v>18.248728591456626</v>
      </c>
      <c r="S208" s="226">
        <v>10.543894353287598</v>
      </c>
      <c r="T208" s="226">
        <v>-13.45685385476277</v>
      </c>
      <c r="U208" s="226">
        <v>11.945305961791107</v>
      </c>
      <c r="V208" s="226">
        <v>1.7203373635795316</v>
      </c>
      <c r="W208" s="226">
        <v>-10.114278370166147</v>
      </c>
      <c r="X208" s="226">
        <v>5.8260203556299786</v>
      </c>
      <c r="Y208" s="226">
        <v>-0.43225077847300497</v>
      </c>
      <c r="Z208" s="226">
        <v>-4.2135237872688975</v>
      </c>
      <c r="AA208" s="226">
        <v>-25.61907812787112</v>
      </c>
      <c r="AB208" s="226">
        <v>-21.159142123230197</v>
      </c>
      <c r="AC208" s="226">
        <v>-10.168193527083318</v>
      </c>
      <c r="AD208" s="226">
        <v>-14.61044486732969</v>
      </c>
      <c r="AE208" s="226">
        <v>11.276460563876341</v>
      </c>
      <c r="AF208" s="226">
        <v>-10.853273918119882</v>
      </c>
      <c r="AG208" s="226">
        <v>8.4106398560614366</v>
      </c>
      <c r="AH208" s="226">
        <v>-4.2965002830054573</v>
      </c>
      <c r="AI208" s="226">
        <v>11.165660142086082</v>
      </c>
      <c r="AJ208" s="226">
        <v>11.319149869047777</v>
      </c>
      <c r="AK208" s="226">
        <v>0.92990971350697293</v>
      </c>
      <c r="AL208" s="226">
        <v>-4.0197614525556276</v>
      </c>
      <c r="AM208" s="226">
        <v>-1.9198964719276006</v>
      </c>
      <c r="AN208" s="226">
        <v>-2.0597674955973417</v>
      </c>
      <c r="AO208" s="226">
        <v>0.514367437346678</v>
      </c>
      <c r="AP208" s="226">
        <v>-0.8347719427437994</v>
      </c>
      <c r="AQ208" s="226">
        <v>0.9429670389095719</v>
      </c>
      <c r="AR208" s="226">
        <v>-5.7167556562513937</v>
      </c>
      <c r="AS208" s="226">
        <v>3.235064045678854</v>
      </c>
      <c r="AT208" s="226">
        <v>-3.711499142308881</v>
      </c>
      <c r="AU208" s="226">
        <v>-5.4929448289739184</v>
      </c>
      <c r="AV208" s="226">
        <v>8.0358638065980585</v>
      </c>
      <c r="AW208" s="226">
        <v>4.8330976017650045</v>
      </c>
      <c r="AX208" s="226">
        <v>2.5850767920156699</v>
      </c>
      <c r="AY208" s="226">
        <v>-2.466082651817203E-2</v>
      </c>
      <c r="AZ208" s="226">
        <v>-0.87228656254416137</v>
      </c>
      <c r="BA208" s="226">
        <v>3.4309975246748792</v>
      </c>
      <c r="BB208" s="226">
        <v>-4.7068334560674998</v>
      </c>
      <c r="BC208" s="226">
        <v>2.1126925111257151</v>
      </c>
      <c r="BD208" s="226">
        <v>6.8324968559561512</v>
      </c>
      <c r="BE208" s="226">
        <v>2.3369990740285971</v>
      </c>
      <c r="BF208" s="226">
        <v>-0.24379834039845605</v>
      </c>
      <c r="BG208" s="226">
        <v>0.84957230477542112</v>
      </c>
      <c r="BH208" s="226">
        <v>1.5318117563976017</v>
      </c>
      <c r="BI208" s="226">
        <v>-0.52350820857321878</v>
      </c>
    </row>
    <row r="209" spans="1:61" ht="15">
      <c r="A209" s="226" t="s">
        <v>474</v>
      </c>
      <c r="B209" s="226" t="s">
        <v>475</v>
      </c>
      <c r="C209" s="226" t="s">
        <v>758</v>
      </c>
      <c r="D209" s="226" t="s">
        <v>759</v>
      </c>
      <c r="E209" s="226"/>
      <c r="F209" s="226">
        <v>-2.584255019237446</v>
      </c>
      <c r="G209" s="226">
        <v>4.0827644741429765</v>
      </c>
      <c r="H209" s="226">
        <v>-5.4621217625198284</v>
      </c>
      <c r="I209" s="226">
        <v>-3.822608153273265</v>
      </c>
      <c r="J209" s="226">
        <v>3.8167444935743617</v>
      </c>
      <c r="K209" s="226">
        <v>-6.2871786939979586</v>
      </c>
      <c r="L209" s="226">
        <v>-1.4682754197184238</v>
      </c>
      <c r="M209" s="226">
        <v>-0.98060680597889416</v>
      </c>
      <c r="N209" s="226">
        <v>-1.569319958876207</v>
      </c>
      <c r="O209" s="226">
        <v>2.8032018035091255</v>
      </c>
      <c r="P209" s="226">
        <v>-0.79022218341529538</v>
      </c>
      <c r="Q209" s="226">
        <v>-7.9157297427246078</v>
      </c>
      <c r="R209" s="226">
        <v>-2.4235516020174117</v>
      </c>
      <c r="S209" s="226">
        <v>7.9980282265835996</v>
      </c>
      <c r="T209" s="226">
        <v>12.059687937314806</v>
      </c>
      <c r="U209" s="226">
        <v>12.920344263160473</v>
      </c>
      <c r="V209" s="226">
        <v>2.7743226182294762</v>
      </c>
      <c r="W209" s="226">
        <v>-9.0183892256975184</v>
      </c>
      <c r="X209" s="226">
        <v>-8.1663443207457362</v>
      </c>
      <c r="Y209" s="226">
        <v>-1.8627025087168363</v>
      </c>
      <c r="Z209" s="226">
        <v>3.8249769233471511</v>
      </c>
      <c r="AA209" s="226">
        <v>2.3910426998064338</v>
      </c>
      <c r="AB209" s="226">
        <v>-1.3160389194958952</v>
      </c>
      <c r="AC209" s="226">
        <v>-8.0317211522116736</v>
      </c>
      <c r="AD209" s="226">
        <v>-9.1055558511045263</v>
      </c>
      <c r="AE209" s="226">
        <v>2.4212433152747082</v>
      </c>
      <c r="AF209" s="226">
        <v>11.14265330593372</v>
      </c>
      <c r="AG209" s="226">
        <v>-2.9188081382718849</v>
      </c>
      <c r="AH209" s="226">
        <v>6.1467467130732416</v>
      </c>
      <c r="AI209" s="226">
        <v>-7.8882425235289588</v>
      </c>
      <c r="AJ209" s="226">
        <v>4.7505574947757481</v>
      </c>
      <c r="AK209" s="226">
        <v>3.8362969190500991</v>
      </c>
      <c r="AL209" s="226">
        <v>1.8616627568839021</v>
      </c>
      <c r="AM209" s="226">
        <v>-1.6357299040231794</v>
      </c>
      <c r="AN209" s="226">
        <v>3.190049560130845</v>
      </c>
      <c r="AO209" s="226">
        <v>3.0780959117016238</v>
      </c>
      <c r="AP209" s="226">
        <v>7.5669421941883144</v>
      </c>
      <c r="AQ209" s="226">
        <v>1.4524881073809297</v>
      </c>
      <c r="AR209" s="226">
        <v>0.26377947516533595</v>
      </c>
      <c r="AS209" s="226">
        <v>3.4068624024564258</v>
      </c>
      <c r="AT209" s="226">
        <v>3.5472892286049245</v>
      </c>
      <c r="AU209" s="226">
        <v>3.4718379145157314</v>
      </c>
      <c r="AV209" s="226">
        <v>4.7574197431575129</v>
      </c>
      <c r="AW209" s="226">
        <v>1.0480592306025756</v>
      </c>
      <c r="AX209" s="226">
        <v>4.6061543511871434</v>
      </c>
      <c r="AY209" s="226">
        <v>7.1683895376856981</v>
      </c>
      <c r="AZ209" s="226">
        <v>8.6372837834028502</v>
      </c>
      <c r="BA209" s="226">
        <v>5.0460401714027086</v>
      </c>
      <c r="BB209" s="226">
        <v>0.61403924280139677</v>
      </c>
      <c r="BC209" s="226">
        <v>0.83479244113296147</v>
      </c>
      <c r="BD209" s="226">
        <v>7.8894711885198348</v>
      </c>
      <c r="BE209" s="226">
        <v>12.815206365019634</v>
      </c>
      <c r="BF209" s="226">
        <v>1.9591331907966634</v>
      </c>
      <c r="BG209" s="226">
        <v>0.26330564674267976</v>
      </c>
      <c r="BH209" s="226">
        <v>2.4362291944619585</v>
      </c>
      <c r="BI209" s="226">
        <v>2.2066773648642197</v>
      </c>
    </row>
    <row r="210" spans="1:61" ht="15">
      <c r="A210" s="226" t="s">
        <v>476</v>
      </c>
      <c r="B210" s="226" t="s">
        <v>477</v>
      </c>
      <c r="C210" s="226" t="s">
        <v>758</v>
      </c>
      <c r="D210" s="226" t="s">
        <v>759</v>
      </c>
      <c r="E210" s="226"/>
      <c r="F210" s="226">
        <v>0.2260306437911197</v>
      </c>
      <c r="G210" s="226">
        <v>-2.8362338341618596</v>
      </c>
      <c r="H210" s="226">
        <v>-0.91145862912675568</v>
      </c>
      <c r="I210" s="226">
        <v>1.0239732667656654</v>
      </c>
      <c r="J210" s="226">
        <v>-1.4897992713265467</v>
      </c>
      <c r="K210" s="226">
        <v>-1.0225360326458599E-2</v>
      </c>
      <c r="L210" s="226">
        <v>-4.0071051189260345</v>
      </c>
      <c r="M210" s="226">
        <v>3.2637073959619158</v>
      </c>
      <c r="N210" s="226">
        <v>-9.2516940454297156</v>
      </c>
      <c r="O210" s="226">
        <v>5.3833168524525234</v>
      </c>
      <c r="P210" s="226">
        <v>-3.1202905867745869</v>
      </c>
      <c r="Q210" s="226">
        <v>3.1704934360453478</v>
      </c>
      <c r="R210" s="226">
        <v>-8.403530619752928</v>
      </c>
      <c r="S210" s="226">
        <v>1.2085509416894382</v>
      </c>
      <c r="T210" s="226">
        <v>4.6194912353736015</v>
      </c>
      <c r="U210" s="226">
        <v>6.1577449347112179</v>
      </c>
      <c r="V210" s="226">
        <v>-5.0244425840139826</v>
      </c>
      <c r="W210" s="226">
        <v>-6.225781872603747</v>
      </c>
      <c r="X210" s="226">
        <v>4.3925901810343078</v>
      </c>
      <c r="Y210" s="226">
        <v>-5.8094814297643609</v>
      </c>
      <c r="Z210" s="226">
        <v>2.1881863216897841</v>
      </c>
      <c r="AA210" s="226">
        <v>4.7513331274880386</v>
      </c>
      <c r="AB210" s="226">
        <v>-8.126579749719653</v>
      </c>
      <c r="AC210" s="226">
        <v>0.63088097061205417</v>
      </c>
      <c r="AD210" s="226">
        <v>0.17112811158206398</v>
      </c>
      <c r="AE210" s="226">
        <v>7.0432623568308372E-3</v>
      </c>
      <c r="AF210" s="226">
        <v>2.8973830622280445</v>
      </c>
      <c r="AG210" s="226">
        <v>-3.5864158433324036</v>
      </c>
      <c r="AH210" s="226">
        <v>0.84765242889051251</v>
      </c>
      <c r="AI210" s="226">
        <v>-3.659950168650667</v>
      </c>
      <c r="AJ210" s="226">
        <v>-0.52541004661783575</v>
      </c>
      <c r="AK210" s="226">
        <v>-1.7842963782499339</v>
      </c>
      <c r="AL210" s="226">
        <v>-1.66819480486852</v>
      </c>
      <c r="AM210" s="226">
        <v>-2.8363668793899848</v>
      </c>
      <c r="AN210" s="226">
        <v>2.539443193681862</v>
      </c>
      <c r="AO210" s="226">
        <v>-0.57363388227916801</v>
      </c>
      <c r="AP210" s="226">
        <v>0.62960886499026003</v>
      </c>
      <c r="AQ210" s="226">
        <v>3.4040634057342629</v>
      </c>
      <c r="AR210" s="226">
        <v>3.8506392694405207</v>
      </c>
      <c r="AS210" s="226">
        <v>0.70099628652333479</v>
      </c>
      <c r="AT210" s="226">
        <v>1.9964992930098191</v>
      </c>
      <c r="AU210" s="226">
        <v>-1.8852126564284077</v>
      </c>
      <c r="AV210" s="226">
        <v>3.9426233121377976</v>
      </c>
      <c r="AW210" s="226">
        <v>3.1171710613553216</v>
      </c>
      <c r="AX210" s="226">
        <v>2.8502362188806956</v>
      </c>
      <c r="AY210" s="226">
        <v>-0.24694789537657869</v>
      </c>
      <c r="AZ210" s="226">
        <v>2.1386600228572803</v>
      </c>
      <c r="BA210" s="226">
        <v>0.87550811600985412</v>
      </c>
      <c r="BB210" s="226">
        <v>-0.40823035513149364</v>
      </c>
      <c r="BC210" s="226">
        <v>1.2328396245480917</v>
      </c>
      <c r="BD210" s="226">
        <v>-1.1819564221844416</v>
      </c>
      <c r="BE210" s="226">
        <v>1.3436271383783236</v>
      </c>
      <c r="BF210" s="226">
        <v>0.43051582437378499</v>
      </c>
      <c r="BG210" s="226">
        <v>1.2576777374198542</v>
      </c>
      <c r="BH210" s="226">
        <v>3.4216520846112104</v>
      </c>
      <c r="BI210" s="226">
        <v>3.6419249035916721</v>
      </c>
    </row>
    <row r="211" spans="1:61" ht="15">
      <c r="A211" s="226" t="s">
        <v>478</v>
      </c>
      <c r="B211" s="226" t="s">
        <v>479</v>
      </c>
      <c r="C211" s="226" t="s">
        <v>758</v>
      </c>
      <c r="D211" s="226" t="s">
        <v>759</v>
      </c>
      <c r="E211" s="226"/>
      <c r="F211" s="226">
        <v>4.5804659794470552</v>
      </c>
      <c r="G211" s="226">
        <v>4.1961426210888249</v>
      </c>
      <c r="H211" s="226">
        <v>7.2398835811785744</v>
      </c>
      <c r="I211" s="226">
        <v>-6.1177526119139287</v>
      </c>
      <c r="J211" s="226">
        <v>5.0140863355298677</v>
      </c>
      <c r="K211" s="226">
        <v>8.149396193967732</v>
      </c>
      <c r="L211" s="226">
        <v>9.8307409635734757</v>
      </c>
      <c r="M211" s="226">
        <v>11.675543973041741</v>
      </c>
      <c r="N211" s="226">
        <v>12.026461870903589</v>
      </c>
      <c r="O211" s="226">
        <v>12.128908407887891</v>
      </c>
      <c r="P211" s="226">
        <v>10.044264383138099</v>
      </c>
      <c r="Q211" s="226">
        <v>11.443193383729366</v>
      </c>
      <c r="R211" s="226">
        <v>9.0705917221395111</v>
      </c>
      <c r="S211" s="226">
        <v>4.7107708183959431</v>
      </c>
      <c r="T211" s="226">
        <v>3.0925305093902011</v>
      </c>
      <c r="U211" s="226">
        <v>5.9984829439459872</v>
      </c>
      <c r="V211" s="226">
        <v>6.0069634872522641</v>
      </c>
      <c r="W211" s="226">
        <v>7.3961242795087543</v>
      </c>
      <c r="X211" s="226">
        <v>8.046934881638947</v>
      </c>
      <c r="Y211" s="226">
        <v>8.6391023763607819</v>
      </c>
      <c r="Z211" s="226">
        <v>5.4883987707648316</v>
      </c>
      <c r="AA211" s="226">
        <v>2.5708025589612475</v>
      </c>
      <c r="AB211" s="226">
        <v>7.1399342648601731</v>
      </c>
      <c r="AC211" s="226">
        <v>6.7632962025514445</v>
      </c>
      <c r="AD211" s="226">
        <v>-0.82265474915803338</v>
      </c>
      <c r="AE211" s="226">
        <v>1.4234243137789946</v>
      </c>
      <c r="AF211" s="226">
        <v>9.1037439167910321</v>
      </c>
      <c r="AG211" s="226">
        <v>8.3308164962253528</v>
      </c>
      <c r="AH211" s="226">
        <v>6.9955027016219731</v>
      </c>
      <c r="AI211" s="226">
        <v>5.8466408882684249</v>
      </c>
      <c r="AJ211" s="226">
        <v>3.6940980286115206</v>
      </c>
      <c r="AK211" s="226">
        <v>3.9182607702881427</v>
      </c>
      <c r="AL211" s="226">
        <v>8.7510995338538038</v>
      </c>
      <c r="AM211" s="226">
        <v>7.5001819176706732</v>
      </c>
      <c r="AN211" s="226">
        <v>3.8256215501212552</v>
      </c>
      <c r="AO211" s="226">
        <v>3.2491168613700125</v>
      </c>
      <c r="AP211" s="226">
        <v>4.7156637880843277</v>
      </c>
      <c r="AQ211" s="226">
        <v>-5.4910585857936667</v>
      </c>
      <c r="AR211" s="226">
        <v>5.2507251262993009</v>
      </c>
      <c r="AS211" s="226">
        <v>7.0276335283659108</v>
      </c>
      <c r="AT211" s="226">
        <v>-3.5882488443205602</v>
      </c>
      <c r="AU211" s="226">
        <v>3.2649360008055481</v>
      </c>
      <c r="AV211" s="226">
        <v>5.9866707792275804</v>
      </c>
      <c r="AW211" s="226">
        <v>8.1862601661876653</v>
      </c>
      <c r="AX211" s="226">
        <v>4.9920747510037558</v>
      </c>
      <c r="AY211" s="226">
        <v>5.5062890482014666</v>
      </c>
      <c r="AZ211" s="226">
        <v>4.6593212184875767</v>
      </c>
      <c r="BA211" s="226">
        <v>-3.4874243829251554</v>
      </c>
      <c r="BB211" s="226">
        <v>-3.5563860253407142</v>
      </c>
      <c r="BC211" s="226">
        <v>13.21649301445926</v>
      </c>
      <c r="BD211" s="226">
        <v>4.0326690894984267</v>
      </c>
      <c r="BE211" s="226">
        <v>1.3540962071409126</v>
      </c>
      <c r="BF211" s="226">
        <v>3.3145931308155951</v>
      </c>
      <c r="BG211" s="226">
        <v>2.2361364980492056</v>
      </c>
      <c r="BH211" s="226">
        <v>0.73047963070426647</v>
      </c>
      <c r="BI211" s="226">
        <v>0.68151507697523073</v>
      </c>
    </row>
    <row r="212" spans="1:61" ht="15">
      <c r="A212" s="226" t="s">
        <v>480</v>
      </c>
      <c r="B212" s="226" t="s">
        <v>481</v>
      </c>
      <c r="C212" s="226" t="s">
        <v>758</v>
      </c>
      <c r="D212" s="226" t="s">
        <v>759</v>
      </c>
      <c r="E212" s="226"/>
      <c r="F212" s="226"/>
      <c r="G212" s="226"/>
      <c r="H212" s="226"/>
      <c r="I212" s="226"/>
      <c r="J212" s="226"/>
      <c r="K212" s="226"/>
      <c r="L212" s="226"/>
      <c r="M212" s="226"/>
      <c r="N212" s="226"/>
      <c r="O212" s="226"/>
      <c r="P212" s="226"/>
      <c r="Q212" s="226"/>
      <c r="R212" s="226"/>
      <c r="S212" s="226"/>
      <c r="T212" s="226"/>
      <c r="U212" s="226"/>
      <c r="V212" s="226"/>
      <c r="W212" s="226"/>
      <c r="X212" s="226"/>
      <c r="Y212" s="226"/>
      <c r="Z212" s="226"/>
      <c r="AA212" s="226"/>
      <c r="AB212" s="226"/>
      <c r="AC212" s="226"/>
      <c r="AD212" s="226"/>
      <c r="AE212" s="226"/>
      <c r="AF212" s="226"/>
      <c r="AG212" s="226"/>
      <c r="AH212" s="226"/>
      <c r="AI212" s="226"/>
      <c r="AJ212" s="226">
        <v>3.0585624937695002</v>
      </c>
      <c r="AK212" s="226">
        <v>9.5483267430782206</v>
      </c>
      <c r="AL212" s="226">
        <v>1.0656591376198605</v>
      </c>
      <c r="AM212" s="226">
        <v>6.1393007937219295</v>
      </c>
      <c r="AN212" s="226">
        <v>5.2108954908817822</v>
      </c>
      <c r="AO212" s="226">
        <v>-1.211953570930973</v>
      </c>
      <c r="AP212" s="226">
        <v>-4.1577240380702847</v>
      </c>
      <c r="AQ212" s="226">
        <v>-1.0030265803769254</v>
      </c>
      <c r="AR212" s="226">
        <v>-3.1828234893552434</v>
      </c>
      <c r="AS212" s="226">
        <v>-16.567832018082242</v>
      </c>
      <c r="AT212" s="226">
        <v>-10.419715070794084</v>
      </c>
      <c r="AU212" s="226">
        <v>-5.3477893059282167</v>
      </c>
      <c r="AV212" s="226">
        <v>3.7569835792605915</v>
      </c>
      <c r="AW212" s="226">
        <v>2.2537337979124743</v>
      </c>
      <c r="AX212" s="226">
        <v>2.8274215330400949</v>
      </c>
      <c r="AY212" s="226">
        <v>4.3837353391747769</v>
      </c>
      <c r="AZ212" s="226">
        <v>4.8123699605926902</v>
      </c>
      <c r="BA212" s="226">
        <v>4.6453266168299763</v>
      </c>
      <c r="BB212" s="226">
        <v>-6.8696903258780821</v>
      </c>
      <c r="BC212" s="226">
        <v>4.5236781244861675</v>
      </c>
      <c r="BD212" s="226">
        <v>10.453990886182837</v>
      </c>
      <c r="BE212" s="226">
        <v>2.399196791030306</v>
      </c>
      <c r="BF212" s="226">
        <v>0.82398771941956284</v>
      </c>
      <c r="BG212" s="226">
        <v>-0.60754692985182146</v>
      </c>
      <c r="BH212" s="226">
        <v>1.6194284458769204</v>
      </c>
      <c r="BI212" s="226">
        <v>0.93851209078685827</v>
      </c>
    </row>
    <row r="213" spans="1:61" ht="15">
      <c r="A213" s="226" t="s">
        <v>482</v>
      </c>
      <c r="B213" s="226" t="s">
        <v>483</v>
      </c>
      <c r="C213" s="226" t="s">
        <v>758</v>
      </c>
      <c r="D213" s="226" t="s">
        <v>759</v>
      </c>
      <c r="E213" s="226"/>
      <c r="F213" s="226">
        <v>0.40622119370907228</v>
      </c>
      <c r="G213" s="226">
        <v>3.0452387058306272</v>
      </c>
      <c r="H213" s="226">
        <v>0.19861001891823094</v>
      </c>
      <c r="I213" s="226">
        <v>5.0734847300430062</v>
      </c>
      <c r="J213" s="226">
        <v>5.5295262529019027</v>
      </c>
      <c r="K213" s="226">
        <v>0.10697852112977557</v>
      </c>
      <c r="L213" s="226">
        <v>-1.5651034636713348</v>
      </c>
      <c r="M213" s="226">
        <v>0.32890880782858289</v>
      </c>
      <c r="N213" s="226">
        <v>6.634696614477221</v>
      </c>
      <c r="O213" s="226">
        <v>6.6172995983008036</v>
      </c>
      <c r="P213" s="226">
        <v>1.4491861397369519</v>
      </c>
      <c r="Q213" s="226">
        <v>-1.1606559478691878</v>
      </c>
      <c r="R213" s="226">
        <v>8.8894591846042204E-2</v>
      </c>
      <c r="S213" s="226">
        <v>1.2467070018796989</v>
      </c>
      <c r="T213" s="226">
        <v>-0.58593677270192757</v>
      </c>
      <c r="U213" s="226">
        <v>-2.6943835525816553</v>
      </c>
      <c r="V213" s="226">
        <v>-2.2462147659159655</v>
      </c>
      <c r="W213" s="226">
        <v>3.0246843154159819E-2</v>
      </c>
      <c r="X213" s="226">
        <v>2.0650846461073513</v>
      </c>
      <c r="Y213" s="226">
        <v>2.3742565477590034</v>
      </c>
      <c r="Z213" s="226">
        <v>0.49739914418486819</v>
      </c>
      <c r="AA213" s="226">
        <v>2.400372940245532</v>
      </c>
      <c r="AB213" s="226">
        <v>-4.3639516052173377</v>
      </c>
      <c r="AC213" s="226">
        <v>1.5405304342485806</v>
      </c>
      <c r="AD213" s="226">
        <v>-7.805510889415217</v>
      </c>
      <c r="AE213" s="226">
        <v>-1.6849795346236505</v>
      </c>
      <c r="AF213" s="226">
        <v>3.9827045429026668</v>
      </c>
      <c r="AG213" s="226">
        <v>-9.7272345470322108</v>
      </c>
      <c r="AH213" s="226">
        <v>-1.5570705992883092</v>
      </c>
      <c r="AI213" s="226">
        <v>1.8454209784299849</v>
      </c>
      <c r="AJ213" s="226">
        <v>1.7621654887455236</v>
      </c>
      <c r="AK213" s="226">
        <v>-18.902460759575575</v>
      </c>
      <c r="AL213" s="226">
        <v>1.9401786849684015</v>
      </c>
      <c r="AM213" s="226">
        <v>-1.405391979566005</v>
      </c>
      <c r="AN213" s="226">
        <v>-7.8103215994163691</v>
      </c>
      <c r="AO213" s="226">
        <v>1.574875720056184</v>
      </c>
      <c r="AP213" s="226">
        <v>-6.3821877516634942</v>
      </c>
      <c r="AQ213" s="226">
        <v>0.65834444566293371</v>
      </c>
      <c r="AR213" s="226">
        <v>-3.8381173712358958</v>
      </c>
      <c r="AS213" s="226">
        <v>3.696975846428586</v>
      </c>
      <c r="AT213" s="226">
        <v>-10.566361383850591</v>
      </c>
      <c r="AU213" s="226">
        <v>20.713994712849427</v>
      </c>
      <c r="AV213" s="226">
        <v>4.2844502234530779</v>
      </c>
      <c r="AW213" s="226">
        <v>1.7195259040838664</v>
      </c>
      <c r="AX213" s="226">
        <v>0.30026155913800778</v>
      </c>
      <c r="AY213" s="226">
        <v>2.0920845225260507</v>
      </c>
      <c r="AZ213" s="226">
        <v>5.0633465418087127</v>
      </c>
      <c r="BA213" s="226">
        <v>2.8361317477981771</v>
      </c>
      <c r="BB213" s="226">
        <v>2.2466866230375757</v>
      </c>
      <c r="BC213" s="226">
        <v>2.9432222745638086</v>
      </c>
      <c r="BD213" s="226">
        <v>2.3852362541730372</v>
      </c>
      <c r="BE213" s="226">
        <v>12.553175911165908</v>
      </c>
      <c r="BF213" s="226">
        <v>17.995666034199914</v>
      </c>
      <c r="BG213" s="226">
        <v>2.2367108287008222</v>
      </c>
      <c r="BH213" s="226">
        <v>-22.225200608440005</v>
      </c>
      <c r="BI213" s="226">
        <v>3.7844658503092319</v>
      </c>
    </row>
    <row r="214" spans="1:61" ht="15">
      <c r="A214" s="226" t="s">
        <v>484</v>
      </c>
      <c r="B214" s="226" t="s">
        <v>485</v>
      </c>
      <c r="C214" s="226" t="s">
        <v>758</v>
      </c>
      <c r="D214" s="226" t="s">
        <v>759</v>
      </c>
      <c r="E214" s="226"/>
      <c r="F214" s="226"/>
      <c r="G214" s="226"/>
      <c r="H214" s="226"/>
      <c r="I214" s="226"/>
      <c r="J214" s="226"/>
      <c r="K214" s="226">
        <v>4.1470616939252238</v>
      </c>
      <c r="L214" s="226">
        <v>2.5299124437211162</v>
      </c>
      <c r="M214" s="226">
        <v>0.44508743230429104</v>
      </c>
      <c r="N214" s="226">
        <v>0.73470548058189422</v>
      </c>
      <c r="O214" s="226">
        <v>0.28572328463876318</v>
      </c>
      <c r="P214" s="226">
        <v>1.1944451392513145</v>
      </c>
      <c r="Q214" s="226">
        <v>3.4586402084493244</v>
      </c>
      <c r="R214" s="226">
        <v>2.3081106886483553</v>
      </c>
      <c r="S214" s="226">
        <v>2.8572856254735655</v>
      </c>
      <c r="T214" s="226">
        <v>0.59552605945857806</v>
      </c>
      <c r="U214" s="226">
        <v>2.7659980575458292</v>
      </c>
      <c r="V214" s="226">
        <v>4.5534693164017028</v>
      </c>
      <c r="W214" s="226">
        <v>3.2353441284416391</v>
      </c>
      <c r="X214" s="226">
        <v>-5.9641201488812641</v>
      </c>
      <c r="Y214" s="226">
        <v>-13.300405462299111</v>
      </c>
      <c r="Z214" s="226">
        <v>-11.887072073927399</v>
      </c>
      <c r="AA214" s="226">
        <v>-7.7007025701171301</v>
      </c>
      <c r="AB214" s="226">
        <v>0.11177883755158291</v>
      </c>
      <c r="AC214" s="226">
        <v>-3.1902805694301151E-2</v>
      </c>
      <c r="AD214" s="226">
        <v>-0.7183492610252955</v>
      </c>
      <c r="AE214" s="226">
        <v>-1.117620629500621</v>
      </c>
      <c r="AF214" s="226">
        <v>1.1997216017986716</v>
      </c>
      <c r="AG214" s="226">
        <v>0.57745830329925241</v>
      </c>
      <c r="AH214" s="226">
        <v>-0.34040219204062794</v>
      </c>
      <c r="AI214" s="226">
        <v>3.4542629928681094</v>
      </c>
      <c r="AJ214" s="226">
        <v>2.1827370919263132</v>
      </c>
      <c r="AK214" s="226">
        <v>6.0761778197483665</v>
      </c>
      <c r="AL214" s="226">
        <v>5.9245461058182087</v>
      </c>
      <c r="AM214" s="226">
        <v>4.6935022058290059</v>
      </c>
      <c r="AN214" s="226">
        <v>5.1418718494096822</v>
      </c>
      <c r="AO214" s="226">
        <v>0.6151802949366072</v>
      </c>
      <c r="AP214" s="226">
        <v>3.2302247884994557</v>
      </c>
      <c r="AQ214" s="226">
        <v>2.8339709638064932</v>
      </c>
      <c r="AR214" s="226">
        <v>2.6236455281754019</v>
      </c>
      <c r="AS214" s="226">
        <v>1.4138091518053812</v>
      </c>
      <c r="AT214" s="226">
        <v>1.0487367901891531</v>
      </c>
      <c r="AU214" s="226">
        <v>1.7491885845253705</v>
      </c>
      <c r="AV214" s="226">
        <v>1.7649941324148273</v>
      </c>
      <c r="AW214" s="226">
        <v>1.3542480766351161</v>
      </c>
      <c r="AX214" s="226">
        <v>3.0786479108709131</v>
      </c>
      <c r="AY214" s="226">
        <v>3.4398351339244755</v>
      </c>
      <c r="AZ214" s="226">
        <v>3.3789492551268125</v>
      </c>
      <c r="BA214" s="226">
        <v>0.82927671554142535</v>
      </c>
      <c r="BB214" s="226">
        <v>-3.5588130565836025</v>
      </c>
      <c r="BC214" s="226">
        <v>0.91562883341778445</v>
      </c>
      <c r="BD214" s="226">
        <v>1.7556314522389584</v>
      </c>
      <c r="BE214" s="226">
        <v>1.4112903580234359</v>
      </c>
      <c r="BF214" s="226">
        <v>1.3654864974870833</v>
      </c>
      <c r="BG214" s="226">
        <v>0.93439807442624101</v>
      </c>
      <c r="BH214" s="226">
        <v>1.7917071720375759</v>
      </c>
      <c r="BI214" s="226">
        <v>1.846230357861117</v>
      </c>
    </row>
    <row r="215" spans="1:61" ht="15">
      <c r="A215" s="226" t="s">
        <v>486</v>
      </c>
      <c r="B215" s="226" t="s">
        <v>487</v>
      </c>
      <c r="C215" s="226" t="s">
        <v>758</v>
      </c>
      <c r="D215" s="226" t="s">
        <v>759</v>
      </c>
      <c r="E215" s="226"/>
      <c r="F215" s="226"/>
      <c r="G215" s="226"/>
      <c r="H215" s="226"/>
      <c r="I215" s="226"/>
      <c r="J215" s="226"/>
      <c r="K215" s="226"/>
      <c r="L215" s="226"/>
      <c r="M215" s="226"/>
      <c r="N215" s="226"/>
      <c r="O215" s="226"/>
      <c r="P215" s="226">
        <v>0.94769426658054101</v>
      </c>
      <c r="Q215" s="226">
        <v>3.1827841321419896</v>
      </c>
      <c r="R215" s="226">
        <v>6.7516380321161762</v>
      </c>
      <c r="S215" s="226">
        <v>4.982338840429648</v>
      </c>
      <c r="T215" s="226">
        <v>-2.9484530157090063</v>
      </c>
      <c r="U215" s="226">
        <v>5.8118907879582764</v>
      </c>
      <c r="V215" s="226">
        <v>0.96355389643345291</v>
      </c>
      <c r="W215" s="226">
        <v>1.4211878123465453</v>
      </c>
      <c r="X215" s="226">
        <v>4.0950331045160198</v>
      </c>
      <c r="Y215" s="226">
        <v>1.8272314653749504</v>
      </c>
      <c r="Z215" s="226">
        <v>-0.57536587743869916</v>
      </c>
      <c r="AA215" s="226">
        <v>-0.85399500558294505</v>
      </c>
      <c r="AB215" s="226">
        <v>-4.7037957012477705E-2</v>
      </c>
      <c r="AC215" s="226">
        <v>2.0995745606676905</v>
      </c>
      <c r="AD215" s="226">
        <v>1.6528526301071054</v>
      </c>
      <c r="AE215" s="226">
        <v>1.7265658135081026</v>
      </c>
      <c r="AF215" s="226">
        <v>2.0849395095418544</v>
      </c>
      <c r="AG215" s="226">
        <v>3.0575795347656367</v>
      </c>
      <c r="AH215" s="226">
        <v>2.1951566614842193</v>
      </c>
      <c r="AI215" s="226">
        <v>0.76683812654690087</v>
      </c>
      <c r="AJ215" s="226">
        <v>0.10480752848222608</v>
      </c>
      <c r="AK215" s="226">
        <v>-0.70479432867102787</v>
      </c>
      <c r="AL215" s="226">
        <v>7.0559468692683112</v>
      </c>
      <c r="AM215" s="226">
        <v>5.4099667053622937</v>
      </c>
      <c r="AN215" s="226">
        <v>7.7673445714521563</v>
      </c>
      <c r="AO215" s="226">
        <v>3.5300172188065062</v>
      </c>
      <c r="AP215" s="226">
        <v>1.2494553838333644</v>
      </c>
      <c r="AQ215" s="226">
        <v>6.3524818090207305</v>
      </c>
      <c r="AR215" s="226">
        <v>7.8817807847076722</v>
      </c>
      <c r="AS215" s="226">
        <v>0.98276423302013427</v>
      </c>
      <c r="AT215" s="226">
        <v>4.298890367857112</v>
      </c>
      <c r="AU215" s="226">
        <v>-1.0270093870571344</v>
      </c>
      <c r="AV215" s="226">
        <v>2.5489846715467621</v>
      </c>
      <c r="AW215" s="226">
        <v>3.2635061640657597</v>
      </c>
      <c r="AX215" s="226">
        <v>1.0114390546503813</v>
      </c>
      <c r="AY215" s="226">
        <v>2.5432752511743502</v>
      </c>
      <c r="AZ215" s="226">
        <v>2.2402182284387209</v>
      </c>
      <c r="BA215" s="226">
        <v>0.64308768839663344</v>
      </c>
      <c r="BB215" s="226"/>
      <c r="BC215" s="226"/>
      <c r="BD215" s="226"/>
      <c r="BE215" s="226"/>
      <c r="BF215" s="226"/>
      <c r="BG215" s="226"/>
      <c r="BH215" s="226"/>
      <c r="BI215" s="226"/>
    </row>
    <row r="216" spans="1:61" ht="15">
      <c r="A216" s="226" t="s">
        <v>488</v>
      </c>
      <c r="B216" s="226" t="s">
        <v>489</v>
      </c>
      <c r="C216" s="226" t="s">
        <v>758</v>
      </c>
      <c r="D216" s="226" t="s">
        <v>759</v>
      </c>
      <c r="E216" s="226"/>
      <c r="F216" s="226">
        <v>-5.2609247547517839</v>
      </c>
      <c r="G216" s="226">
        <v>4.8378804987397501</v>
      </c>
      <c r="H216" s="226">
        <v>0.62924165697693013</v>
      </c>
      <c r="I216" s="226">
        <v>-8.1342126601886946</v>
      </c>
      <c r="J216" s="226">
        <v>-8.0069550272590675</v>
      </c>
      <c r="K216" s="226">
        <v>6.4821284428948189</v>
      </c>
      <c r="L216" s="226">
        <v>3.1629141181513205</v>
      </c>
      <c r="M216" s="226">
        <v>-0.59609412214703639</v>
      </c>
      <c r="N216" s="226">
        <v>-3.8423920707201518</v>
      </c>
      <c r="O216" s="226">
        <v>2.8532073914266221</v>
      </c>
      <c r="P216" s="226">
        <v>1.8668881601461322</v>
      </c>
      <c r="Q216" s="226">
        <v>9.9519969844057243</v>
      </c>
      <c r="R216" s="226">
        <v>-2.8178501412655805</v>
      </c>
      <c r="S216" s="226">
        <v>-21.003883110782297</v>
      </c>
      <c r="T216" s="226">
        <v>21.598956248769284</v>
      </c>
      <c r="U216" s="226">
        <v>-10.458191013742493</v>
      </c>
      <c r="V216" s="226">
        <v>9.5678463761251322</v>
      </c>
      <c r="W216" s="226">
        <v>-7.5758269728708711</v>
      </c>
      <c r="X216" s="226">
        <v>-11.465515282230072</v>
      </c>
      <c r="Y216" s="226">
        <v>-10.029440254637478</v>
      </c>
      <c r="Z216" s="226">
        <v>1.7313311509077494</v>
      </c>
      <c r="AA216" s="226">
        <v>2.3434089618423712</v>
      </c>
      <c r="AB216" s="226">
        <v>-9.0754848498536802</v>
      </c>
      <c r="AC216" s="226">
        <v>3.4365964465167451</v>
      </c>
      <c r="AD216" s="226">
        <v>7.4552128771089059</v>
      </c>
      <c r="AE216" s="226">
        <v>1.9173292868851917</v>
      </c>
      <c r="AF216" s="226">
        <v>3.1391044587386574</v>
      </c>
      <c r="AG216" s="226">
        <v>-2.5960562213270322</v>
      </c>
      <c r="AH216" s="226">
        <v>-1.9966877841783344</v>
      </c>
      <c r="AI216" s="226">
        <v>-2.8015994387123158</v>
      </c>
      <c r="AJ216" s="226"/>
      <c r="AK216" s="226"/>
      <c r="AL216" s="226"/>
      <c r="AM216" s="226"/>
      <c r="AN216" s="226"/>
      <c r="AO216" s="226"/>
      <c r="AP216" s="226"/>
      <c r="AQ216" s="226"/>
      <c r="AR216" s="226"/>
      <c r="AS216" s="226"/>
      <c r="AT216" s="226"/>
      <c r="AU216" s="226"/>
      <c r="AV216" s="226"/>
      <c r="AW216" s="226"/>
      <c r="AX216" s="226"/>
      <c r="AY216" s="226"/>
      <c r="AZ216" s="226"/>
      <c r="BA216" s="226"/>
      <c r="BB216" s="226"/>
      <c r="BC216" s="226"/>
      <c r="BD216" s="226"/>
      <c r="BE216" s="226"/>
      <c r="BF216" s="226"/>
      <c r="BG216" s="226"/>
      <c r="BH216" s="226"/>
      <c r="BI216" s="226"/>
    </row>
    <row r="217" spans="1:61" ht="15">
      <c r="A217" s="226" t="s">
        <v>490</v>
      </c>
      <c r="B217" s="226" t="s">
        <v>491</v>
      </c>
      <c r="C217" s="226" t="s">
        <v>758</v>
      </c>
      <c r="D217" s="226" t="s">
        <v>759</v>
      </c>
      <c r="E217" s="226"/>
      <c r="F217" s="226"/>
      <c r="G217" s="226"/>
      <c r="H217" s="226"/>
      <c r="I217" s="226"/>
      <c r="J217" s="226"/>
      <c r="K217" s="226"/>
      <c r="L217" s="226"/>
      <c r="M217" s="226"/>
      <c r="N217" s="226"/>
      <c r="O217" s="226"/>
      <c r="P217" s="226"/>
      <c r="Q217" s="226"/>
      <c r="R217" s="226"/>
      <c r="S217" s="226"/>
      <c r="T217" s="226"/>
      <c r="U217" s="226"/>
      <c r="V217" s="226"/>
      <c r="W217" s="226"/>
      <c r="X217" s="226"/>
      <c r="Y217" s="226"/>
      <c r="Z217" s="226"/>
      <c r="AA217" s="226"/>
      <c r="AB217" s="226"/>
      <c r="AC217" s="226"/>
      <c r="AD217" s="226"/>
      <c r="AE217" s="226"/>
      <c r="AF217" s="226"/>
      <c r="AG217" s="226"/>
      <c r="AH217" s="226"/>
      <c r="AI217" s="226"/>
      <c r="AJ217" s="226"/>
      <c r="AK217" s="226"/>
      <c r="AL217" s="226"/>
      <c r="AM217" s="226"/>
      <c r="AN217" s="226"/>
      <c r="AO217" s="226">
        <v>2.5278444354264167</v>
      </c>
      <c r="AP217" s="226">
        <v>7.4852720428490329</v>
      </c>
      <c r="AQ217" s="226">
        <v>2.8196729977541679</v>
      </c>
      <c r="AR217" s="226">
        <v>-11.828001731553115</v>
      </c>
      <c r="AS217" s="226">
        <v>8.1040774812479697</v>
      </c>
      <c r="AT217" s="226">
        <v>5.1734007806082616</v>
      </c>
      <c r="AU217" s="226">
        <v>7.2145375086509915</v>
      </c>
      <c r="AV217" s="226">
        <v>4.6377817788535651</v>
      </c>
      <c r="AW217" s="226">
        <v>9.3012466699879042</v>
      </c>
      <c r="AX217" s="226">
        <v>5.8579800492350387</v>
      </c>
      <c r="AY217" s="226">
        <v>5.317649600301479</v>
      </c>
      <c r="AZ217" s="226">
        <v>6.3189666663018471</v>
      </c>
      <c r="BA217" s="226">
        <v>5.8161913561563239</v>
      </c>
      <c r="BB217" s="226">
        <v>-2.7266916994106651</v>
      </c>
      <c r="BC217" s="226">
        <v>0.98964748198164898</v>
      </c>
      <c r="BD217" s="226">
        <v>2.2051671838141829</v>
      </c>
      <c r="BE217" s="226">
        <v>-0.53373043457682456</v>
      </c>
      <c r="BF217" s="226">
        <v>3.0720556044907994</v>
      </c>
      <c r="BG217" s="226">
        <v>-1.3693259651056309</v>
      </c>
      <c r="BH217" s="226">
        <v>1.2574720047733763</v>
      </c>
      <c r="BI217" s="226">
        <v>3.3317544642588643</v>
      </c>
    </row>
    <row r="218" spans="1:61" ht="15">
      <c r="A218" s="226" t="s">
        <v>492</v>
      </c>
      <c r="B218" s="226" t="s">
        <v>493</v>
      </c>
      <c r="C218" s="226" t="s">
        <v>758</v>
      </c>
      <c r="D218" s="226" t="s">
        <v>759</v>
      </c>
      <c r="E218" s="226"/>
      <c r="F218" s="226">
        <v>-0.84382233004927798</v>
      </c>
      <c r="G218" s="226">
        <v>3.362366129385606</v>
      </c>
      <c r="H218" s="226">
        <v>3.7782864900838007</v>
      </c>
      <c r="I218" s="226">
        <v>2.8675693592280993</v>
      </c>
      <c r="J218" s="226">
        <v>2.4357636944909444</v>
      </c>
      <c r="K218" s="226">
        <v>-0.88129294622785892</v>
      </c>
      <c r="L218" s="226">
        <v>-2.8304287617268216</v>
      </c>
      <c r="M218" s="226">
        <v>0.46878031557326949</v>
      </c>
      <c r="N218" s="226">
        <v>6.1856995974724782</v>
      </c>
      <c r="O218" s="226">
        <v>7.0483603111711375</v>
      </c>
      <c r="P218" s="226">
        <v>4.6640091104332129</v>
      </c>
      <c r="Q218" s="226">
        <v>-2.2232057914294501E-2</v>
      </c>
      <c r="R218" s="226">
        <v>1.5872199962323918</v>
      </c>
      <c r="S218" s="226">
        <v>5.0068599561139848</v>
      </c>
      <c r="T218" s="226">
        <v>-2.7483007584741586</v>
      </c>
      <c r="U218" s="226">
        <v>2.3866687447331856</v>
      </c>
      <c r="V218" s="226">
        <v>-0.46535169669660092</v>
      </c>
      <c r="W218" s="226">
        <v>-3.0400794813136685</v>
      </c>
      <c r="X218" s="226">
        <v>1.1120669366351876</v>
      </c>
      <c r="Y218" s="226">
        <v>1.0875408191884048</v>
      </c>
      <c r="Z218" s="226">
        <v>-2.9479687626367053</v>
      </c>
      <c r="AA218" s="226">
        <v>-2.5938237099544068</v>
      </c>
      <c r="AB218" s="226">
        <v>-4.2396564547257753</v>
      </c>
      <c r="AC218" s="226">
        <v>-0.74004980009949861</v>
      </c>
      <c r="AD218" s="226">
        <v>-0.65394412528101498</v>
      </c>
      <c r="AE218" s="226">
        <v>-3.2042641790395265</v>
      </c>
      <c r="AF218" s="226">
        <v>-2.7231362255189708</v>
      </c>
      <c r="AG218" s="226">
        <v>1.5285531641108889</v>
      </c>
      <c r="AH218" s="226">
        <v>0.42065079760580204</v>
      </c>
      <c r="AI218" s="226">
        <v>-0.40937896679452024</v>
      </c>
      <c r="AJ218" s="226">
        <v>-2.6906719862977013</v>
      </c>
      <c r="AK218" s="226">
        <v>-4.1220267383285005</v>
      </c>
      <c r="AL218" s="226">
        <v>-2.7644929189196148</v>
      </c>
      <c r="AM218" s="226">
        <v>-0.82543268391576419</v>
      </c>
      <c r="AN218" s="226">
        <v>0.48261544948822177</v>
      </c>
      <c r="AO218" s="226">
        <v>2.4907519665109419</v>
      </c>
      <c r="AP218" s="226">
        <v>0.93332519523900714</v>
      </c>
      <c r="AQ218" s="226">
        <v>-0.16993451764365375</v>
      </c>
      <c r="AR218" s="226">
        <v>-0.48083041249348923</v>
      </c>
      <c r="AS218" s="226">
        <v>0.90892913293487254</v>
      </c>
      <c r="AT218" s="226">
        <v>1.2721097544135631</v>
      </c>
      <c r="AU218" s="226">
        <v>0.28316371388137895</v>
      </c>
      <c r="AV218" s="226">
        <v>2.1358440799620411</v>
      </c>
      <c r="AW218" s="226">
        <v>8.7204296041634137</v>
      </c>
      <c r="AX218" s="226">
        <v>2.7563847953455678</v>
      </c>
      <c r="AY218" s="226">
        <v>4.1920368502456995</v>
      </c>
      <c r="AZ218" s="226">
        <v>4.197186713251952</v>
      </c>
      <c r="BA218" s="226">
        <v>2.5440976149030377</v>
      </c>
      <c r="BB218" s="226">
        <v>8.187647827338651E-2</v>
      </c>
      <c r="BC218" s="226">
        <v>2.5708982817676826</v>
      </c>
      <c r="BD218" s="226">
        <v>1.5292562660596616</v>
      </c>
      <c r="BE218" s="226">
        <v>0.94384974982250469</v>
      </c>
      <c r="BF218" s="226">
        <v>1.9867437098784109</v>
      </c>
      <c r="BG218" s="226">
        <v>1.8154587361087806</v>
      </c>
      <c r="BH218" s="226">
        <v>0.2695984455653786</v>
      </c>
      <c r="BI218" s="226">
        <v>-1.457059120466198</v>
      </c>
    </row>
    <row r="219" spans="1:61" ht="15">
      <c r="A219" s="226" t="s">
        <v>494</v>
      </c>
      <c r="B219" s="226" t="s">
        <v>495</v>
      </c>
      <c r="C219" s="226" t="s">
        <v>758</v>
      </c>
      <c r="D219" s="226" t="s">
        <v>759</v>
      </c>
      <c r="E219" s="226"/>
      <c r="F219" s="226"/>
      <c r="G219" s="226"/>
      <c r="H219" s="226"/>
      <c r="I219" s="226"/>
      <c r="J219" s="226"/>
      <c r="K219" s="226"/>
      <c r="L219" s="226"/>
      <c r="M219" s="226"/>
      <c r="N219" s="226"/>
      <c r="O219" s="226"/>
      <c r="P219" s="226"/>
      <c r="Q219" s="226"/>
      <c r="R219" s="226"/>
      <c r="S219" s="226"/>
      <c r="T219" s="226"/>
      <c r="U219" s="226"/>
      <c r="V219" s="226"/>
      <c r="W219" s="226"/>
      <c r="X219" s="226"/>
      <c r="Y219" s="226"/>
      <c r="Z219" s="226"/>
      <c r="AA219" s="226"/>
      <c r="AB219" s="226"/>
      <c r="AC219" s="226"/>
      <c r="AD219" s="226"/>
      <c r="AE219" s="226"/>
      <c r="AF219" s="226"/>
      <c r="AG219" s="226"/>
      <c r="AH219" s="226"/>
      <c r="AI219" s="226"/>
      <c r="AJ219" s="226"/>
      <c r="AK219" s="226"/>
      <c r="AL219" s="226"/>
      <c r="AM219" s="226"/>
      <c r="AN219" s="226"/>
      <c r="AO219" s="226"/>
      <c r="AP219" s="226"/>
      <c r="AQ219" s="226"/>
      <c r="AR219" s="226"/>
      <c r="AS219" s="226"/>
      <c r="AT219" s="226"/>
      <c r="AU219" s="226"/>
      <c r="AV219" s="226"/>
      <c r="AW219" s="226"/>
      <c r="AX219" s="226"/>
      <c r="AY219" s="226"/>
      <c r="AZ219" s="226"/>
      <c r="BA219" s="226"/>
      <c r="BB219" s="226">
        <v>0.6150883280535453</v>
      </c>
      <c r="BC219" s="226">
        <v>1.3382580416943881</v>
      </c>
      <c r="BD219" s="226">
        <v>-8.1235162393562916</v>
      </c>
      <c r="BE219" s="226">
        <v>-47.923206023147934</v>
      </c>
      <c r="BF219" s="226">
        <v>9.49386838643251</v>
      </c>
      <c r="BG219" s="226">
        <v>0.20473749495526761</v>
      </c>
      <c r="BH219" s="226">
        <v>-9.1175193940341615</v>
      </c>
      <c r="BI219" s="226"/>
    </row>
    <row r="220" spans="1:61" ht="15">
      <c r="A220" s="226" t="s">
        <v>496</v>
      </c>
      <c r="B220" s="226" t="s">
        <v>497</v>
      </c>
      <c r="C220" s="226" t="s">
        <v>758</v>
      </c>
      <c r="D220" s="226" t="s">
        <v>759</v>
      </c>
      <c r="E220" s="226"/>
      <c r="F220" s="226">
        <v>-0.84732974619760171</v>
      </c>
      <c r="G220" s="226">
        <v>3.3635982718790842</v>
      </c>
      <c r="H220" s="226">
        <v>3.7802269395726995</v>
      </c>
      <c r="I220" s="226">
        <v>2.8678295065872419</v>
      </c>
      <c r="J220" s="226">
        <v>2.4325197933979581</v>
      </c>
      <c r="K220" s="226">
        <v>-0.87510624109768287</v>
      </c>
      <c r="L220" s="226">
        <v>-2.8299308148896358</v>
      </c>
      <c r="M220" s="226">
        <v>0.47134663567118196</v>
      </c>
      <c r="N220" s="226">
        <v>6.1804648431089078</v>
      </c>
      <c r="O220" s="226">
        <v>7.0478772173356674</v>
      </c>
      <c r="P220" s="226">
        <v>4.6686181722212439</v>
      </c>
      <c r="Q220" s="226">
        <v>-2.008683654548804E-2</v>
      </c>
      <c r="R220" s="226">
        <v>1.590240298920321</v>
      </c>
      <c r="S220" s="226">
        <v>5.0029208168719208</v>
      </c>
      <c r="T220" s="226">
        <v>-2.7463428930222165</v>
      </c>
      <c r="U220" s="226">
        <v>2.3934488480494451</v>
      </c>
      <c r="V220" s="226">
        <v>-0.4709034741616307</v>
      </c>
      <c r="W220" s="226">
        <v>-3.026690284916512</v>
      </c>
      <c r="X220" s="226">
        <v>1.1210913311477668</v>
      </c>
      <c r="Y220" s="226">
        <v>1.0810818217545659</v>
      </c>
      <c r="Z220" s="226">
        <v>-2.9537304621777309</v>
      </c>
      <c r="AA220" s="226">
        <v>-2.5943798797419646</v>
      </c>
      <c r="AB220" s="226">
        <v>-4.2393751279022354</v>
      </c>
      <c r="AC220" s="226">
        <v>-0.73814510970551339</v>
      </c>
      <c r="AD220" s="226">
        <v>-0.64764260314717603</v>
      </c>
      <c r="AE220" s="226">
        <v>-3.2037836517971243</v>
      </c>
      <c r="AF220" s="226">
        <v>-2.7203163752656252</v>
      </c>
      <c r="AG220" s="226">
        <v>1.5296151667516682</v>
      </c>
      <c r="AH220" s="226">
        <v>0.42666086454978824</v>
      </c>
      <c r="AI220" s="226">
        <v>-0.40551352544352426</v>
      </c>
      <c r="AJ220" s="226">
        <v>-2.6882944617799041</v>
      </c>
      <c r="AK220" s="226">
        <v>-4.1145984040937549</v>
      </c>
      <c r="AL220" s="226">
        <v>-2.7587786492269117</v>
      </c>
      <c r="AM220" s="226">
        <v>-0.82803127693313172</v>
      </c>
      <c r="AN220" s="226">
        <v>0.47898734103559093</v>
      </c>
      <c r="AO220" s="226">
        <v>2.4905969545020241</v>
      </c>
      <c r="AP220" s="226">
        <v>0.94094870632541472</v>
      </c>
      <c r="AQ220" s="226">
        <v>-0.16414491902024508</v>
      </c>
      <c r="AR220" s="226">
        <v>-0.48105806127256301</v>
      </c>
      <c r="AS220" s="226">
        <v>0.90701064532994735</v>
      </c>
      <c r="AT220" s="226">
        <v>1.2662061212316331</v>
      </c>
      <c r="AU220" s="226">
        <v>0.28147111454161688</v>
      </c>
      <c r="AV220" s="226">
        <v>2.1263673793935851</v>
      </c>
      <c r="AW220" s="226">
        <v>8.7087971919132485</v>
      </c>
      <c r="AX220" s="226">
        <v>2.759113625390512</v>
      </c>
      <c r="AY220" s="226">
        <v>4.1938520785758726</v>
      </c>
      <c r="AZ220" s="226">
        <v>4.199967692780632</v>
      </c>
      <c r="BA220" s="226">
        <v>2.5382509931601902</v>
      </c>
      <c r="BB220" s="226">
        <v>7.9265074498266586E-2</v>
      </c>
      <c r="BC220" s="226">
        <v>2.5712561735803661</v>
      </c>
      <c r="BD220" s="226">
        <v>1.5322491617377096</v>
      </c>
      <c r="BE220" s="226">
        <v>0.94607350389929934</v>
      </c>
      <c r="BF220" s="226">
        <v>1.9877388389616897</v>
      </c>
      <c r="BG220" s="226">
        <v>1.814588150693794</v>
      </c>
      <c r="BH220" s="226">
        <v>0.26998866553064715</v>
      </c>
      <c r="BI220" s="226">
        <v>-1.4545066913778015</v>
      </c>
    </row>
    <row r="221" spans="1:61" ht="15">
      <c r="A221" s="226" t="s">
        <v>498</v>
      </c>
      <c r="B221" s="226" t="s">
        <v>499</v>
      </c>
      <c r="C221" s="226" t="s">
        <v>758</v>
      </c>
      <c r="D221" s="226" t="s">
        <v>759</v>
      </c>
      <c r="E221" s="226"/>
      <c r="F221" s="226"/>
      <c r="G221" s="226"/>
      <c r="H221" s="226"/>
      <c r="I221" s="226"/>
      <c r="J221" s="226"/>
      <c r="K221" s="226"/>
      <c r="L221" s="226"/>
      <c r="M221" s="226"/>
      <c r="N221" s="226"/>
      <c r="O221" s="226"/>
      <c r="P221" s="226"/>
      <c r="Q221" s="226"/>
      <c r="R221" s="226"/>
      <c r="S221" s="226"/>
      <c r="T221" s="226"/>
      <c r="U221" s="226"/>
      <c r="V221" s="226"/>
      <c r="W221" s="226"/>
      <c r="X221" s="226"/>
      <c r="Y221" s="226"/>
      <c r="Z221" s="226"/>
      <c r="AA221" s="226"/>
      <c r="AB221" s="226"/>
      <c r="AC221" s="226"/>
      <c r="AD221" s="226"/>
      <c r="AE221" s="226"/>
      <c r="AF221" s="226"/>
      <c r="AG221" s="226"/>
      <c r="AH221" s="226"/>
      <c r="AI221" s="226"/>
      <c r="AJ221" s="226"/>
      <c r="AK221" s="226"/>
      <c r="AL221" s="226"/>
      <c r="AM221" s="226"/>
      <c r="AN221" s="226"/>
      <c r="AO221" s="226"/>
      <c r="AP221" s="226"/>
      <c r="AQ221" s="226"/>
      <c r="AR221" s="226"/>
      <c r="AS221" s="226">
        <v>2.882296165676749</v>
      </c>
      <c r="AT221" s="226">
        <v>2.1985521969250641</v>
      </c>
      <c r="AU221" s="226">
        <v>2.7825607634179903</v>
      </c>
      <c r="AV221" s="226">
        <v>2.9494846953002707</v>
      </c>
      <c r="AW221" s="226">
        <v>6.2695865359738292</v>
      </c>
      <c r="AX221" s="226">
        <v>3.4639245349091965</v>
      </c>
      <c r="AY221" s="226">
        <v>7.5951874364774454</v>
      </c>
      <c r="AZ221" s="226">
        <v>6.3336432946053094</v>
      </c>
      <c r="BA221" s="226">
        <v>4.029722706257715</v>
      </c>
      <c r="BB221" s="226">
        <v>-0.99110611481592059</v>
      </c>
      <c r="BC221" s="226">
        <v>5.0474745511272232</v>
      </c>
      <c r="BD221" s="226">
        <v>4.540145208766063</v>
      </c>
      <c r="BE221" s="226">
        <v>1.3489135550919684</v>
      </c>
      <c r="BF221" s="226">
        <v>1.0602341321623783</v>
      </c>
      <c r="BG221" s="226">
        <v>0.99218965566525696</v>
      </c>
      <c r="BH221" s="226">
        <v>0.36901034701257629</v>
      </c>
      <c r="BI221" s="226">
        <v>-0.42647021016482256</v>
      </c>
    </row>
    <row r="222" spans="1:61" ht="15">
      <c r="A222" s="226" t="s">
        <v>500</v>
      </c>
      <c r="B222" s="226" t="s">
        <v>501</v>
      </c>
      <c r="C222" s="226" t="s">
        <v>758</v>
      </c>
      <c r="D222" s="226" t="s">
        <v>759</v>
      </c>
      <c r="E222" s="226"/>
      <c r="F222" s="226"/>
      <c r="G222" s="226"/>
      <c r="H222" s="226"/>
      <c r="I222" s="226"/>
      <c r="J222" s="226"/>
      <c r="K222" s="226"/>
      <c r="L222" s="226"/>
      <c r="M222" s="226"/>
      <c r="N222" s="226"/>
      <c r="O222" s="226"/>
      <c r="P222" s="226"/>
      <c r="Q222" s="226"/>
      <c r="R222" s="226"/>
      <c r="S222" s="226"/>
      <c r="T222" s="226"/>
      <c r="U222" s="226"/>
      <c r="V222" s="226"/>
      <c r="W222" s="226"/>
      <c r="X222" s="226"/>
      <c r="Y222" s="226"/>
      <c r="Z222" s="226"/>
      <c r="AA222" s="226"/>
      <c r="AB222" s="226"/>
      <c r="AC222" s="226"/>
      <c r="AD222" s="226"/>
      <c r="AE222" s="226"/>
      <c r="AF222" s="226"/>
      <c r="AG222" s="226"/>
      <c r="AH222" s="226"/>
      <c r="AI222" s="226"/>
      <c r="AJ222" s="226"/>
      <c r="AK222" s="226"/>
      <c r="AL222" s="226"/>
      <c r="AM222" s="226"/>
      <c r="AN222" s="226"/>
      <c r="AO222" s="226"/>
      <c r="AP222" s="226"/>
      <c r="AQ222" s="226"/>
      <c r="AR222" s="226"/>
      <c r="AS222" s="226"/>
      <c r="AT222" s="226">
        <v>0.99238746309163162</v>
      </c>
      <c r="AU222" s="226">
        <v>6.845337723780176E-2</v>
      </c>
      <c r="AV222" s="226">
        <v>4.0716839200507025</v>
      </c>
      <c r="AW222" s="226">
        <v>1.3745908487262852</v>
      </c>
      <c r="AX222" s="226">
        <v>4.5745242050580401</v>
      </c>
      <c r="AY222" s="226">
        <v>6.5830743626410992</v>
      </c>
      <c r="AZ222" s="226">
        <v>0.8650490395572632</v>
      </c>
      <c r="BA222" s="226">
        <v>5.7153895131907007</v>
      </c>
      <c r="BB222" s="226">
        <v>8.7685937082213172E-2</v>
      </c>
      <c r="BC222" s="226">
        <v>4.2532260061552734</v>
      </c>
      <c r="BD222" s="226">
        <v>2.0486582677199436</v>
      </c>
      <c r="BE222" s="226">
        <v>0.83594574711966629</v>
      </c>
      <c r="BF222" s="226">
        <v>2.4858880517616626</v>
      </c>
      <c r="BG222" s="226">
        <v>3.8638118110208381</v>
      </c>
      <c r="BH222" s="226">
        <v>1.6939070843891386</v>
      </c>
      <c r="BI222" s="226">
        <v>1.7333400030013593</v>
      </c>
    </row>
    <row r="223" spans="1:61" ht="15">
      <c r="A223" s="226" t="s">
        <v>502</v>
      </c>
      <c r="B223" s="226" t="s">
        <v>503</v>
      </c>
      <c r="C223" s="226" t="s">
        <v>758</v>
      </c>
      <c r="D223" s="226" t="s">
        <v>759</v>
      </c>
      <c r="E223" s="226"/>
      <c r="F223" s="226"/>
      <c r="G223" s="226"/>
      <c r="H223" s="226"/>
      <c r="I223" s="226"/>
      <c r="J223" s="226"/>
      <c r="K223" s="226"/>
      <c r="L223" s="226"/>
      <c r="M223" s="226"/>
      <c r="N223" s="226"/>
      <c r="O223" s="226"/>
      <c r="P223" s="226"/>
      <c r="Q223" s="226"/>
      <c r="R223" s="226"/>
      <c r="S223" s="226"/>
      <c r="T223" s="226"/>
      <c r="U223" s="226">
        <v>-3.2278657684386047</v>
      </c>
      <c r="V223" s="226">
        <v>10.189132098313308</v>
      </c>
      <c r="W223" s="226">
        <v>7.4902408401847964</v>
      </c>
      <c r="X223" s="226">
        <v>-6.2000230635657232</v>
      </c>
      <c r="Y223" s="226">
        <v>-5.3723656356009428</v>
      </c>
      <c r="Z223" s="226">
        <v>0.10367030728704663</v>
      </c>
      <c r="AA223" s="226">
        <v>-2.2075120206885401</v>
      </c>
      <c r="AB223" s="226">
        <v>-3.3789693343229459</v>
      </c>
      <c r="AC223" s="226">
        <v>-4.5211641866702905</v>
      </c>
      <c r="AD223" s="226">
        <v>-2.8645408408676474</v>
      </c>
      <c r="AE223" s="226">
        <v>-4.9267458191648075</v>
      </c>
      <c r="AF223" s="226">
        <v>-15.681929803963726</v>
      </c>
      <c r="AG223" s="226">
        <v>6.6221787699734023</v>
      </c>
      <c r="AH223" s="226">
        <v>8.767250937374385</v>
      </c>
      <c r="AI223" s="226">
        <v>-2.4374844799361171</v>
      </c>
      <c r="AJ223" s="226">
        <v>0.86516867621652693</v>
      </c>
      <c r="AK223" s="226">
        <v>-1.9829932957226077</v>
      </c>
      <c r="AL223" s="226">
        <v>-8.8238171052108072</v>
      </c>
      <c r="AM223" s="226">
        <v>1.5939425013901314</v>
      </c>
      <c r="AN223" s="226">
        <v>-0.42705368463174409</v>
      </c>
      <c r="AO223" s="226">
        <v>-0.14605102405874959</v>
      </c>
      <c r="AP223" s="226">
        <v>4.3640977812103614</v>
      </c>
      <c r="AQ223" s="226">
        <v>0.330626181619607</v>
      </c>
      <c r="AR223" s="226">
        <v>-2.0264224394187806</v>
      </c>
      <c r="AS223" s="226">
        <v>-1.2082752317922285</v>
      </c>
      <c r="AT223" s="226">
        <v>3.3822335166329367</v>
      </c>
      <c r="AU223" s="226">
        <v>3.1546928286530118</v>
      </c>
      <c r="AV223" s="226">
        <v>4.8622025405638425</v>
      </c>
      <c r="AW223" s="226">
        <v>8.0834159158962251</v>
      </c>
      <c r="AX223" s="226">
        <v>3.4565704637497845</v>
      </c>
      <c r="AY223" s="226">
        <v>2.7382509007806135</v>
      </c>
      <c r="AZ223" s="226">
        <v>3.9983109485261679</v>
      </c>
      <c r="BA223" s="226">
        <v>3.043038161751582</v>
      </c>
      <c r="BB223" s="226">
        <v>1.9311642908111253</v>
      </c>
      <c r="BC223" s="226">
        <v>4.0725648531875152</v>
      </c>
      <c r="BD223" s="226">
        <v>4.7570020063003824</v>
      </c>
      <c r="BE223" s="226">
        <v>1.641031912593931</v>
      </c>
      <c r="BF223" s="226">
        <v>1.8969731549685775</v>
      </c>
      <c r="BG223" s="226">
        <v>-0.62331568158566597</v>
      </c>
      <c r="BH223" s="226">
        <v>-3.631078159283561</v>
      </c>
      <c r="BI223" s="226">
        <v>-11.193635122776143</v>
      </c>
    </row>
    <row r="224" spans="1:61" ht="15">
      <c r="A224" s="226" t="s">
        <v>504</v>
      </c>
      <c r="B224" s="226" t="s">
        <v>505</v>
      </c>
      <c r="C224" s="226" t="s">
        <v>758</v>
      </c>
      <c r="D224" s="226" t="s">
        <v>759</v>
      </c>
      <c r="E224" s="226"/>
      <c r="F224" s="226"/>
      <c r="G224" s="226"/>
      <c r="H224" s="226"/>
      <c r="I224" s="226"/>
      <c r="J224" s="226"/>
      <c r="K224" s="226"/>
      <c r="L224" s="226"/>
      <c r="M224" s="226"/>
      <c r="N224" s="226"/>
      <c r="O224" s="226"/>
      <c r="P224" s="226"/>
      <c r="Q224" s="226"/>
      <c r="R224" s="226"/>
      <c r="S224" s="226"/>
      <c r="T224" s="226"/>
      <c r="U224" s="226"/>
      <c r="V224" s="226"/>
      <c r="W224" s="226"/>
      <c r="X224" s="226"/>
      <c r="Y224" s="226"/>
      <c r="Z224" s="226"/>
      <c r="AA224" s="226"/>
      <c r="AB224" s="226"/>
      <c r="AC224" s="226"/>
      <c r="AD224" s="226"/>
      <c r="AE224" s="226"/>
      <c r="AF224" s="226"/>
      <c r="AG224" s="226"/>
      <c r="AH224" s="226"/>
      <c r="AI224" s="226"/>
      <c r="AJ224" s="226"/>
      <c r="AK224" s="226"/>
      <c r="AL224" s="226">
        <v>1.5130908874587732</v>
      </c>
      <c r="AM224" s="226">
        <v>5.7878463706586558</v>
      </c>
      <c r="AN224" s="226">
        <v>5.5342159380034559</v>
      </c>
      <c r="AO224" s="226">
        <v>6.5314086752391205</v>
      </c>
      <c r="AP224" s="226">
        <v>5.8718911860326557</v>
      </c>
      <c r="AQ224" s="226">
        <v>3.8724049064867501</v>
      </c>
      <c r="AR224" s="226">
        <v>-0.30686137042985706</v>
      </c>
      <c r="AS224" s="226">
        <v>1.3472809392017524</v>
      </c>
      <c r="AT224" s="226">
        <v>3.5057231365608175</v>
      </c>
      <c r="AU224" s="226">
        <v>4.5607958460780651</v>
      </c>
      <c r="AV224" s="226">
        <v>5.4881269631058132</v>
      </c>
      <c r="AW224" s="226">
        <v>5.2802710946360065</v>
      </c>
      <c r="AX224" s="226">
        <v>6.7404900025664176</v>
      </c>
      <c r="AY224" s="226">
        <v>8.4479021542030779</v>
      </c>
      <c r="AZ224" s="226">
        <v>10.767252219740286</v>
      </c>
      <c r="BA224" s="226">
        <v>5.5392347203456325</v>
      </c>
      <c r="BB224" s="226">
        <v>-5.5484897640019994</v>
      </c>
      <c r="BC224" s="226">
        <v>4.9438725500668284</v>
      </c>
      <c r="BD224" s="226">
        <v>2.6866136373133287</v>
      </c>
      <c r="BE224" s="226">
        <v>1.4842917613537878</v>
      </c>
      <c r="BF224" s="226">
        <v>1.3816451851141665</v>
      </c>
      <c r="BG224" s="226">
        <v>2.4713605604982121</v>
      </c>
      <c r="BH224" s="226">
        <v>3.7324569451442358</v>
      </c>
      <c r="BI224" s="226">
        <v>3.1918664775830763</v>
      </c>
    </row>
    <row r="225" spans="1:61" ht="15">
      <c r="A225" s="226" t="s">
        <v>506</v>
      </c>
      <c r="B225" s="226" t="s">
        <v>507</v>
      </c>
      <c r="C225" s="226" t="s">
        <v>758</v>
      </c>
      <c r="D225" s="226" t="s">
        <v>759</v>
      </c>
      <c r="E225" s="226"/>
      <c r="F225" s="226"/>
      <c r="G225" s="226"/>
      <c r="H225" s="226"/>
      <c r="I225" s="226"/>
      <c r="J225" s="226"/>
      <c r="K225" s="226"/>
      <c r="L225" s="226"/>
      <c r="M225" s="226"/>
      <c r="N225" s="226"/>
      <c r="O225" s="226"/>
      <c r="P225" s="226"/>
      <c r="Q225" s="226"/>
      <c r="R225" s="226"/>
      <c r="S225" s="226"/>
      <c r="T225" s="226"/>
      <c r="U225" s="226"/>
      <c r="V225" s="226"/>
      <c r="W225" s="226"/>
      <c r="X225" s="226"/>
      <c r="Y225" s="226"/>
      <c r="Z225" s="226"/>
      <c r="AA225" s="226"/>
      <c r="AB225" s="226"/>
      <c r="AC225" s="226"/>
      <c r="AD225" s="226"/>
      <c r="AE225" s="226"/>
      <c r="AF225" s="226"/>
      <c r="AG225" s="226"/>
      <c r="AH225" s="226"/>
      <c r="AI225" s="226"/>
      <c r="AJ225" s="226"/>
      <c r="AK225" s="226"/>
      <c r="AL225" s="226"/>
      <c r="AM225" s="226"/>
      <c r="AN225" s="226"/>
      <c r="AO225" s="226">
        <v>3.5810361298100872</v>
      </c>
      <c r="AP225" s="226">
        <v>5.2558063078603112</v>
      </c>
      <c r="AQ225" s="226">
        <v>3.5111615925697919</v>
      </c>
      <c r="AR225" s="226">
        <v>5.1991822722376639</v>
      </c>
      <c r="AS225" s="226">
        <v>3.8475118655917129</v>
      </c>
      <c r="AT225" s="226">
        <v>2.7873491979730574</v>
      </c>
      <c r="AU225" s="226">
        <v>3.7077157478410783</v>
      </c>
      <c r="AV225" s="226">
        <v>2.7800912362930177</v>
      </c>
      <c r="AW225" s="226">
        <v>4.2849627171436282</v>
      </c>
      <c r="AX225" s="226">
        <v>3.8230208151879879</v>
      </c>
      <c r="AY225" s="226">
        <v>5.3193729561245391</v>
      </c>
      <c r="AZ225" s="226">
        <v>6.3452886201188221</v>
      </c>
      <c r="BA225" s="226">
        <v>3.1368997027251737</v>
      </c>
      <c r="BB225" s="226">
        <v>-8.6269193181573769</v>
      </c>
      <c r="BC225" s="226">
        <v>0.79724002227570168</v>
      </c>
      <c r="BD225" s="226">
        <v>0.44050229309091549</v>
      </c>
      <c r="BE225" s="226">
        <v>-2.8935750035890351</v>
      </c>
      <c r="BF225" s="226">
        <v>-1.2210826949908551</v>
      </c>
      <c r="BG225" s="226">
        <v>3.0049230366428787</v>
      </c>
      <c r="BH225" s="226">
        <v>2.2397411849789535</v>
      </c>
      <c r="BI225" s="226">
        <v>2.4267056132019036</v>
      </c>
    </row>
    <row r="226" spans="1:61" ht="15">
      <c r="A226" s="226" t="s">
        <v>508</v>
      </c>
      <c r="B226" s="226" t="s">
        <v>509</v>
      </c>
      <c r="C226" s="226" t="s">
        <v>758</v>
      </c>
      <c r="D226" s="226" t="s">
        <v>759</v>
      </c>
      <c r="E226" s="226"/>
      <c r="F226" s="226">
        <v>5.1848620934431153</v>
      </c>
      <c r="G226" s="226">
        <v>3.685332286983936</v>
      </c>
      <c r="H226" s="226">
        <v>4.735904099574185</v>
      </c>
      <c r="I226" s="226">
        <v>6.0263491665287745</v>
      </c>
      <c r="J226" s="226">
        <v>2.8482058504771999</v>
      </c>
      <c r="K226" s="226">
        <v>1.1239818317286421</v>
      </c>
      <c r="L226" s="226">
        <v>2.5754832769852953</v>
      </c>
      <c r="M226" s="226">
        <v>3.0574423211077146</v>
      </c>
      <c r="N226" s="226">
        <v>4.2742855385323537</v>
      </c>
      <c r="O226" s="226">
        <v>5.0567284653274527</v>
      </c>
      <c r="P226" s="226">
        <v>0.25243485176255831</v>
      </c>
      <c r="Q226" s="226">
        <v>1.9869213412775082</v>
      </c>
      <c r="R226" s="226">
        <v>3.7889320297870057</v>
      </c>
      <c r="S226" s="226">
        <v>2.8991847972262832</v>
      </c>
      <c r="T226" s="226">
        <v>2.146253252092194</v>
      </c>
      <c r="U226" s="226">
        <v>0.69123810689958987</v>
      </c>
      <c r="V226" s="226">
        <v>-1.9451271633810592</v>
      </c>
      <c r="W226" s="226">
        <v>1.4557337469719158</v>
      </c>
      <c r="X226" s="226">
        <v>3.6136475572389486</v>
      </c>
      <c r="Y226" s="226">
        <v>1.4937331389768076</v>
      </c>
      <c r="Z226" s="226">
        <v>0.33443681489171695</v>
      </c>
      <c r="AA226" s="226">
        <v>1.1907753759926436</v>
      </c>
      <c r="AB226" s="226">
        <v>1.8545150398784642</v>
      </c>
      <c r="AC226" s="226">
        <v>4.1348652870104132</v>
      </c>
      <c r="AD226" s="226">
        <v>1.9917740973645977</v>
      </c>
      <c r="AE226" s="226">
        <v>2.452772632038247</v>
      </c>
      <c r="AF226" s="226">
        <v>3.0095477505696238</v>
      </c>
      <c r="AG226" s="226">
        <v>2.0887605572285253</v>
      </c>
      <c r="AH226" s="226">
        <v>1.9721912514801545</v>
      </c>
      <c r="AI226" s="226">
        <v>-2.0759193401858056E-2</v>
      </c>
      <c r="AJ226" s="226">
        <v>-1.8175151657490147</v>
      </c>
      <c r="AK226" s="226">
        <v>-1.7366303355549206</v>
      </c>
      <c r="AL226" s="226">
        <v>-2.6328084642558025</v>
      </c>
      <c r="AM226" s="226">
        <v>3.3504682422641423</v>
      </c>
      <c r="AN226" s="226">
        <v>3.4799163715081676</v>
      </c>
      <c r="AO226" s="226">
        <v>1.3564270196944506</v>
      </c>
      <c r="AP226" s="226">
        <v>2.8415766424674729</v>
      </c>
      <c r="AQ226" s="226">
        <v>4.1689492454719073</v>
      </c>
      <c r="AR226" s="226">
        <v>4.448727112499256</v>
      </c>
      <c r="AS226" s="226">
        <v>4.5672428934394986</v>
      </c>
      <c r="AT226" s="226">
        <v>1.2911081444665342</v>
      </c>
      <c r="AU226" s="226">
        <v>1.7419308797619522</v>
      </c>
      <c r="AV226" s="226">
        <v>2.0054780249103743</v>
      </c>
      <c r="AW226" s="226">
        <v>3.9110439981600251</v>
      </c>
      <c r="AX226" s="226">
        <v>2.4079363657004222</v>
      </c>
      <c r="AY226" s="226">
        <v>4.1009262886302338</v>
      </c>
      <c r="AZ226" s="226">
        <v>2.6409830014748366</v>
      </c>
      <c r="BA226" s="226">
        <v>-1.328731591773149</v>
      </c>
      <c r="BB226" s="226">
        <v>-5.9889642836629235</v>
      </c>
      <c r="BC226" s="226">
        <v>5.089185550767624</v>
      </c>
      <c r="BD226" s="226">
        <v>1.8920574101804135</v>
      </c>
      <c r="BE226" s="226">
        <v>-1.021244094582471</v>
      </c>
      <c r="BF226" s="226">
        <v>0.38696324577473717</v>
      </c>
      <c r="BG226" s="226">
        <v>1.5913002286650766</v>
      </c>
      <c r="BH226" s="226">
        <v>2.9901077724831566</v>
      </c>
      <c r="BI226" s="226">
        <v>2.0948561176973897</v>
      </c>
    </row>
    <row r="227" spans="1:61" ht="15">
      <c r="A227" s="226" t="s">
        <v>510</v>
      </c>
      <c r="B227" s="226" t="s">
        <v>511</v>
      </c>
      <c r="C227" s="226" t="s">
        <v>758</v>
      </c>
      <c r="D227" s="226" t="s">
        <v>759</v>
      </c>
      <c r="E227" s="226"/>
      <c r="F227" s="226"/>
      <c r="G227" s="226"/>
      <c r="H227" s="226"/>
      <c r="I227" s="226"/>
      <c r="J227" s="226"/>
      <c r="K227" s="226"/>
      <c r="L227" s="226"/>
      <c r="M227" s="226"/>
      <c r="N227" s="226"/>
      <c r="O227" s="226"/>
      <c r="P227" s="226">
        <v>10.550116542219286</v>
      </c>
      <c r="Q227" s="226">
        <v>2.3825441064480941</v>
      </c>
      <c r="R227" s="226">
        <v>5.8076735579249572</v>
      </c>
      <c r="S227" s="226">
        <v>2.5910782247244839</v>
      </c>
      <c r="T227" s="226">
        <v>10.490909984048088</v>
      </c>
      <c r="U227" s="226">
        <v>-5.0913892712329982</v>
      </c>
      <c r="V227" s="226">
        <v>-2.0942259657280431</v>
      </c>
      <c r="W227" s="226">
        <v>-1.7866380985149988</v>
      </c>
      <c r="X227" s="226">
        <v>-2.583946007452198E-2</v>
      </c>
      <c r="Y227" s="226">
        <v>9.0892149745293267</v>
      </c>
      <c r="Z227" s="226">
        <v>11.337690873570864</v>
      </c>
      <c r="AA227" s="226">
        <v>-1.6701338346617263</v>
      </c>
      <c r="AB227" s="226">
        <v>-1.7312411606951628</v>
      </c>
      <c r="AC227" s="226">
        <v>2.7806964762608004</v>
      </c>
      <c r="AD227" s="226">
        <v>9.6231699226350997E-2</v>
      </c>
      <c r="AE227" s="226">
        <v>7.8062707748848936</v>
      </c>
      <c r="AF227" s="226">
        <v>9.7539039327351418</v>
      </c>
      <c r="AG227" s="226">
        <v>2.0766016463115875</v>
      </c>
      <c r="AH227" s="226">
        <v>8.5412805226766437</v>
      </c>
      <c r="AI227" s="226">
        <v>16.987078404368077</v>
      </c>
      <c r="AJ227" s="226">
        <v>-1.0260113535764503</v>
      </c>
      <c r="AK227" s="226">
        <v>0.90074227358216774</v>
      </c>
      <c r="AL227" s="226">
        <v>1.0986120141855054</v>
      </c>
      <c r="AM227" s="226">
        <v>0.47081212156592755</v>
      </c>
      <c r="AN227" s="226">
        <v>2.7507233682158869</v>
      </c>
      <c r="AO227" s="226">
        <v>1.6238267251115417</v>
      </c>
      <c r="AP227" s="226">
        <v>0.81984734187076924</v>
      </c>
      <c r="AQ227" s="226">
        <v>0.40257201754640448</v>
      </c>
      <c r="AR227" s="226">
        <v>1.0191228277919038</v>
      </c>
      <c r="AS227" s="226">
        <v>0.24173026754705518</v>
      </c>
      <c r="AT227" s="226">
        <v>-2.4513110951431827E-2</v>
      </c>
      <c r="AU227" s="226">
        <v>3.607288602658798</v>
      </c>
      <c r="AV227" s="226">
        <v>3.2628889156327574</v>
      </c>
      <c r="AW227" s="226">
        <v>2.8989605248749086</v>
      </c>
      <c r="AX227" s="226">
        <v>4.9616710369431161</v>
      </c>
      <c r="AY227" s="226">
        <v>4.6072386640461929</v>
      </c>
      <c r="AZ227" s="226">
        <v>2.791466759432538</v>
      </c>
      <c r="BA227" s="226">
        <v>-0.95857517538875925</v>
      </c>
      <c r="BB227" s="226">
        <v>-0.30835706835001986</v>
      </c>
      <c r="BC227" s="226">
        <v>1.8808700117079837</v>
      </c>
      <c r="BD227" s="226">
        <v>0.37670833257720915</v>
      </c>
      <c r="BE227" s="226">
        <v>2.8141926005656757</v>
      </c>
      <c r="BF227" s="226">
        <v>4.8990414855936137</v>
      </c>
      <c r="BG227" s="226">
        <v>2.3431825789436118</v>
      </c>
      <c r="BH227" s="226">
        <v>-0.37552222645636846</v>
      </c>
      <c r="BI227" s="226">
        <v>-3.9724842671016631</v>
      </c>
    </row>
    <row r="228" spans="1:61" ht="15">
      <c r="A228" s="226" t="s">
        <v>512</v>
      </c>
      <c r="B228" s="226" t="s">
        <v>513</v>
      </c>
      <c r="C228" s="226" t="s">
        <v>758</v>
      </c>
      <c r="D228" s="226" t="s">
        <v>759</v>
      </c>
      <c r="E228" s="226"/>
      <c r="F228" s="226"/>
      <c r="G228" s="226"/>
      <c r="H228" s="226"/>
      <c r="I228" s="226"/>
      <c r="J228" s="226"/>
      <c r="K228" s="226"/>
      <c r="L228" s="226"/>
      <c r="M228" s="226"/>
      <c r="N228" s="226"/>
      <c r="O228" s="226"/>
      <c r="P228" s="226"/>
      <c r="Q228" s="226"/>
      <c r="R228" s="226"/>
      <c r="S228" s="226"/>
      <c r="T228" s="226"/>
      <c r="U228" s="226"/>
      <c r="V228" s="226"/>
      <c r="W228" s="226"/>
      <c r="X228" s="226"/>
      <c r="Y228" s="226"/>
      <c r="Z228" s="226"/>
      <c r="AA228" s="226"/>
      <c r="AB228" s="226"/>
      <c r="AC228" s="226"/>
      <c r="AD228" s="226"/>
      <c r="AE228" s="226"/>
      <c r="AF228" s="226"/>
      <c r="AG228" s="226"/>
      <c r="AH228" s="226"/>
      <c r="AI228" s="226"/>
      <c r="AJ228" s="226"/>
      <c r="AK228" s="226"/>
      <c r="AL228" s="226"/>
      <c r="AM228" s="226"/>
      <c r="AN228" s="226"/>
      <c r="AO228" s="226"/>
      <c r="AP228" s="226"/>
      <c r="AQ228" s="226"/>
      <c r="AR228" s="226"/>
      <c r="AS228" s="226"/>
      <c r="AT228" s="226"/>
      <c r="AU228" s="226"/>
      <c r="AV228" s="226"/>
      <c r="AW228" s="226"/>
      <c r="AX228" s="226"/>
      <c r="AY228" s="226"/>
      <c r="AZ228" s="226"/>
      <c r="BA228" s="226"/>
      <c r="BB228" s="226"/>
      <c r="BC228" s="226"/>
      <c r="BD228" s="226"/>
      <c r="BE228" s="226"/>
      <c r="BF228" s="226"/>
      <c r="BG228" s="226"/>
      <c r="BH228" s="226"/>
      <c r="BI228" s="226"/>
    </row>
    <row r="229" spans="1:61" ht="15">
      <c r="A229" s="226" t="s">
        <v>514</v>
      </c>
      <c r="B229" s="226" t="s">
        <v>515</v>
      </c>
      <c r="C229" s="226" t="s">
        <v>758</v>
      </c>
      <c r="D229" s="226" t="s">
        <v>759</v>
      </c>
      <c r="E229" s="226"/>
      <c r="F229" s="226">
        <v>-7.5191989616705968</v>
      </c>
      <c r="G229" s="226">
        <v>5.5704927606092838</v>
      </c>
      <c r="H229" s="226">
        <v>7.3709984391184804</v>
      </c>
      <c r="I229" s="226">
        <v>3.298818658576792</v>
      </c>
      <c r="J229" s="226">
        <v>-3.5142689334097241</v>
      </c>
      <c r="K229" s="226">
        <v>11.092303940341864</v>
      </c>
      <c r="L229" s="226">
        <v>-1.9358396528948134</v>
      </c>
      <c r="M229" s="226">
        <v>4.9808257513643355</v>
      </c>
      <c r="N229" s="226">
        <v>-2.3508068366275268</v>
      </c>
      <c r="O229" s="226">
        <v>6.36334823645916</v>
      </c>
      <c r="P229" s="226">
        <v>13.532410271479762</v>
      </c>
      <c r="Q229" s="226">
        <v>3.7772029524426642</v>
      </c>
      <c r="R229" s="226">
        <v>7.3999332919978684</v>
      </c>
      <c r="S229" s="226">
        <v>-0.52433291771463075</v>
      </c>
      <c r="T229" s="226">
        <v>0.81949196593905071</v>
      </c>
      <c r="U229" s="226">
        <v>13.948404879294515</v>
      </c>
      <c r="V229" s="226">
        <v>-8.1366892681569993</v>
      </c>
      <c r="W229" s="226">
        <v>20.442131525171646</v>
      </c>
      <c r="X229" s="226">
        <v>14.804234909608269</v>
      </c>
      <c r="Y229" s="226">
        <v>-5.1188392058183041</v>
      </c>
      <c r="Z229" s="226">
        <v>-9.3245948390906364</v>
      </c>
      <c r="AA229" s="226">
        <v>-1.6979527490424857</v>
      </c>
      <c r="AB229" s="226">
        <v>-1.5900774528197985</v>
      </c>
      <c r="AC229" s="226">
        <v>3.8942426125509542</v>
      </c>
      <c r="AD229" s="226">
        <v>10.228133756797234</v>
      </c>
      <c r="AE229" s="226">
        <v>-0.79716111578488835</v>
      </c>
      <c r="AF229" s="226">
        <v>6.4795863620986438E-2</v>
      </c>
      <c r="AG229" s="226">
        <v>5.0043154369274561</v>
      </c>
      <c r="AH229" s="226">
        <v>10.536456407443978</v>
      </c>
      <c r="AI229" s="226">
        <v>6.4721659627887504</v>
      </c>
      <c r="AJ229" s="226">
        <v>1.4007714034438123</v>
      </c>
      <c r="AK229" s="226">
        <v>6.6708103878793565</v>
      </c>
      <c r="AL229" s="226">
        <v>4.0066644642471516</v>
      </c>
      <c r="AM229" s="226">
        <v>-3.4082373731884417</v>
      </c>
      <c r="AN229" s="226">
        <v>-2.2730106173294899</v>
      </c>
      <c r="AO229" s="226">
        <v>3.3894202707363235</v>
      </c>
      <c r="AP229" s="226">
        <v>10.655417473521013</v>
      </c>
      <c r="AQ229" s="226">
        <v>6.3039643175126372</v>
      </c>
      <c r="AR229" s="226">
        <v>-0.10943624687863007</v>
      </c>
      <c r="AS229" s="226">
        <v>0.61219489580972208</v>
      </c>
      <c r="AT229" s="226">
        <v>-2.3566132115497851</v>
      </c>
      <c r="AU229" s="226">
        <v>-1.8348085405930163</v>
      </c>
      <c r="AV229" s="226">
        <v>-4.8161773594010668</v>
      </c>
      <c r="AW229" s="226">
        <v>-2.4900079338715102</v>
      </c>
      <c r="AX229" s="226">
        <v>8.5018969055217042</v>
      </c>
      <c r="AY229" s="226">
        <v>7.1533444898601317</v>
      </c>
      <c r="AZ229" s="226">
        <v>9.8591546219325181</v>
      </c>
      <c r="BA229" s="226">
        <v>-4.3108781816532655</v>
      </c>
      <c r="BB229" s="226">
        <v>-1.4926774177731517</v>
      </c>
      <c r="BC229" s="226">
        <v>3.0372765243919133</v>
      </c>
      <c r="BD229" s="226">
        <v>10.760868350323705</v>
      </c>
      <c r="BE229" s="226">
        <v>5.569531254891686</v>
      </c>
      <c r="BF229" s="226">
        <v>4.109188959548419</v>
      </c>
      <c r="BG229" s="226">
        <v>1.7224300432256285</v>
      </c>
      <c r="BH229" s="226">
        <v>1.2155640395889975</v>
      </c>
      <c r="BI229" s="226">
        <v>3.1114790286975733</v>
      </c>
    </row>
    <row r="230" spans="1:61" ht="15">
      <c r="A230" s="226" t="s">
        <v>516</v>
      </c>
      <c r="B230" s="226" t="s">
        <v>517</v>
      </c>
      <c r="C230" s="226" t="s">
        <v>758</v>
      </c>
      <c r="D230" s="226" t="s">
        <v>759</v>
      </c>
      <c r="E230" s="226"/>
      <c r="F230" s="226">
        <v>7.3501719951938043</v>
      </c>
      <c r="G230" s="226">
        <v>20.600148054929846</v>
      </c>
      <c r="H230" s="226">
        <v>-11.541663800415705</v>
      </c>
      <c r="I230" s="226">
        <v>5.789824865450214</v>
      </c>
      <c r="J230" s="226">
        <v>-0.99059139166165266</v>
      </c>
      <c r="K230" s="226">
        <v>-10.653968557901237</v>
      </c>
      <c r="L230" s="226">
        <v>4.7225069946059506</v>
      </c>
      <c r="M230" s="226">
        <v>0.31883638020713079</v>
      </c>
      <c r="N230" s="226">
        <v>14.83697752311204</v>
      </c>
      <c r="O230" s="226">
        <v>-7.011321466468317</v>
      </c>
      <c r="P230" s="226">
        <v>6.2306010508204679</v>
      </c>
      <c r="Q230" s="226">
        <v>20.811984262048909</v>
      </c>
      <c r="R230" s="226">
        <v>-11.634148725781117</v>
      </c>
      <c r="S230" s="226">
        <v>19.946137435061388</v>
      </c>
      <c r="T230" s="226">
        <v>15.5190967781989</v>
      </c>
      <c r="U230" s="226">
        <v>7.2754380229325193</v>
      </c>
      <c r="V230" s="226">
        <v>-4.5315280425683682</v>
      </c>
      <c r="W230" s="226">
        <v>5.12995021918276</v>
      </c>
      <c r="X230" s="226">
        <v>0.15693060700765216</v>
      </c>
      <c r="Y230" s="226">
        <v>8.1577458432963823</v>
      </c>
      <c r="Z230" s="226">
        <v>5.69592274287767</v>
      </c>
      <c r="AA230" s="226">
        <v>-1.4704187651203569</v>
      </c>
      <c r="AB230" s="226">
        <v>-2.1286068098068256</v>
      </c>
      <c r="AC230" s="226">
        <v>-7.3728027013807917</v>
      </c>
      <c r="AD230" s="226">
        <v>2.5716369674532018</v>
      </c>
      <c r="AE230" s="226">
        <v>-8.0177017641455279</v>
      </c>
      <c r="AF230" s="226">
        <v>-1.2909981888342656</v>
      </c>
      <c r="AG230" s="226">
        <v>9.8040575830529377</v>
      </c>
      <c r="AH230" s="226">
        <v>-11.681627432289162</v>
      </c>
      <c r="AI230" s="226">
        <v>4.47778052948631</v>
      </c>
      <c r="AJ230" s="226">
        <v>4.7939692821624931</v>
      </c>
      <c r="AK230" s="226">
        <v>10.270554651269819</v>
      </c>
      <c r="AL230" s="226">
        <v>2.2550255474442764</v>
      </c>
      <c r="AM230" s="226">
        <v>4.677715730535752</v>
      </c>
      <c r="AN230" s="226">
        <v>2.8323511678372455</v>
      </c>
      <c r="AO230" s="226">
        <v>1.5005310490902275</v>
      </c>
      <c r="AP230" s="226">
        <v>-1.0316277758273742</v>
      </c>
      <c r="AQ230" s="226">
        <v>3.4423421928480025</v>
      </c>
      <c r="AR230" s="226">
        <v>-6.0459880869723435</v>
      </c>
      <c r="AS230" s="226">
        <v>0.27142146566654901</v>
      </c>
      <c r="AT230" s="226">
        <v>2.96696377226084</v>
      </c>
      <c r="AU230" s="226">
        <v>3.9106326809828857</v>
      </c>
      <c r="AV230" s="226">
        <v>-1.2910373808429227</v>
      </c>
      <c r="AW230" s="226">
        <v>4.550445484324328</v>
      </c>
      <c r="AX230" s="226">
        <v>3.3673225187257856</v>
      </c>
      <c r="AY230" s="226">
        <v>1.5562511637656797</v>
      </c>
      <c r="AZ230" s="226">
        <v>1.835319354392297</v>
      </c>
      <c r="BA230" s="226"/>
      <c r="BB230" s="226"/>
      <c r="BC230" s="226"/>
      <c r="BD230" s="226"/>
      <c r="BE230" s="226"/>
      <c r="BF230" s="226"/>
      <c r="BG230" s="226"/>
      <c r="BH230" s="226"/>
      <c r="BI230" s="226"/>
    </row>
    <row r="231" spans="1:61" ht="15">
      <c r="A231" s="226" t="s">
        <v>518</v>
      </c>
      <c r="B231" s="226" t="s">
        <v>519</v>
      </c>
      <c r="C231" s="226" t="s">
        <v>758</v>
      </c>
      <c r="D231" s="226" t="s">
        <v>759</v>
      </c>
      <c r="E231" s="226"/>
      <c r="F231" s="226"/>
      <c r="G231" s="226"/>
      <c r="H231" s="226"/>
      <c r="I231" s="226"/>
      <c r="J231" s="226"/>
      <c r="K231" s="226"/>
      <c r="L231" s="226"/>
      <c r="M231" s="226"/>
      <c r="N231" s="226"/>
      <c r="O231" s="226"/>
      <c r="P231" s="226"/>
      <c r="Q231" s="226"/>
      <c r="R231" s="226"/>
      <c r="S231" s="226"/>
      <c r="T231" s="226"/>
      <c r="U231" s="226"/>
      <c r="V231" s="226"/>
      <c r="W231" s="226"/>
      <c r="X231" s="226"/>
      <c r="Y231" s="226"/>
      <c r="Z231" s="226"/>
      <c r="AA231" s="226"/>
      <c r="AB231" s="226"/>
      <c r="AC231" s="226"/>
      <c r="AD231" s="226"/>
      <c r="AE231" s="226"/>
      <c r="AF231" s="226"/>
      <c r="AG231" s="226"/>
      <c r="AH231" s="226"/>
      <c r="AI231" s="226"/>
      <c r="AJ231" s="226"/>
      <c r="AK231" s="226"/>
      <c r="AL231" s="226"/>
      <c r="AM231" s="226"/>
      <c r="AN231" s="226"/>
      <c r="AO231" s="226"/>
      <c r="AP231" s="226"/>
      <c r="AQ231" s="226"/>
      <c r="AR231" s="226"/>
      <c r="AS231" s="226"/>
      <c r="AT231" s="226"/>
      <c r="AU231" s="226"/>
      <c r="AV231" s="226"/>
      <c r="AW231" s="226"/>
      <c r="AX231" s="226"/>
      <c r="AY231" s="226"/>
      <c r="AZ231" s="226"/>
      <c r="BA231" s="226"/>
      <c r="BB231" s="226"/>
      <c r="BC231" s="226"/>
      <c r="BD231" s="226"/>
      <c r="BE231" s="226"/>
      <c r="BF231" s="226"/>
      <c r="BG231" s="226"/>
      <c r="BH231" s="226"/>
      <c r="BI231" s="226"/>
    </row>
    <row r="232" spans="1:61" ht="15">
      <c r="A232" s="226" t="s">
        <v>520</v>
      </c>
      <c r="B232" s="226" t="s">
        <v>521</v>
      </c>
      <c r="C232" s="226" t="s">
        <v>758</v>
      </c>
      <c r="D232" s="226" t="s">
        <v>759</v>
      </c>
      <c r="E232" s="226"/>
      <c r="F232" s="226">
        <v>-0.54919850213661903</v>
      </c>
      <c r="G232" s="226">
        <v>3.30568539139054</v>
      </c>
      <c r="H232" s="226">
        <v>-3.5261698221676454</v>
      </c>
      <c r="I232" s="226">
        <v>-4.4013806495171082</v>
      </c>
      <c r="J232" s="226">
        <v>-1.3109481073704927</v>
      </c>
      <c r="K232" s="226">
        <v>-3.6298301061522267</v>
      </c>
      <c r="L232" s="226">
        <v>-1.0705003898854244</v>
      </c>
      <c r="M232" s="226">
        <v>-2.293156102099104</v>
      </c>
      <c r="N232" s="226">
        <v>4.8138779921867609</v>
      </c>
      <c r="O232" s="226">
        <v>-0.24189230162089359</v>
      </c>
      <c r="P232" s="226">
        <v>-4.4130797722633872</v>
      </c>
      <c r="Q232" s="226">
        <v>-1.2103541675253808</v>
      </c>
      <c r="R232" s="226">
        <v>-10.550336343468885</v>
      </c>
      <c r="S232" s="226">
        <v>2.5505846540304873</v>
      </c>
      <c r="T232" s="226">
        <v>6.6520103023749471</v>
      </c>
      <c r="U232" s="226">
        <v>0.90048089919103802</v>
      </c>
      <c r="V232" s="226">
        <v>0.26973949258398022</v>
      </c>
      <c r="W232" s="226">
        <v>-2.3441537925526745</v>
      </c>
      <c r="X232" s="226">
        <v>-22.952853029462574</v>
      </c>
      <c r="Y232" s="226">
        <v>-7.949313156981674</v>
      </c>
      <c r="Z232" s="226">
        <v>-1.1077277067226703</v>
      </c>
      <c r="AA232" s="226">
        <v>3.0000359201947617</v>
      </c>
      <c r="AB232" s="226">
        <v>12.950367715793476</v>
      </c>
      <c r="AC232" s="226">
        <v>-0.52500008340061299</v>
      </c>
      <c r="AD232" s="226">
        <v>18.503948718243947</v>
      </c>
      <c r="AE232" s="226">
        <v>-6.8527583265326086</v>
      </c>
      <c r="AF232" s="226">
        <v>-5.3683746737655866</v>
      </c>
      <c r="AG232" s="226">
        <v>11.837523620229874</v>
      </c>
      <c r="AH232" s="226">
        <v>1.543547848908247</v>
      </c>
      <c r="AI232" s="226">
        <v>-7.2150588078046525</v>
      </c>
      <c r="AJ232" s="226">
        <v>5.1252021959274714</v>
      </c>
      <c r="AK232" s="226">
        <v>4.6162094588333247</v>
      </c>
      <c r="AL232" s="226">
        <v>-18.365137970606369</v>
      </c>
      <c r="AM232" s="226">
        <v>6.6154062510189959</v>
      </c>
      <c r="AN232" s="226">
        <v>-2.069047101874844</v>
      </c>
      <c r="AO232" s="226">
        <v>-1.1791371224103955</v>
      </c>
      <c r="AP232" s="226">
        <v>2.0985913057999426</v>
      </c>
      <c r="AQ232" s="226">
        <v>3.2850090999312158</v>
      </c>
      <c r="AR232" s="226">
        <v>-4.1728243753199479</v>
      </c>
      <c r="AS232" s="226">
        <v>-4.4525378047370623</v>
      </c>
      <c r="AT232" s="226">
        <v>7.5277947419895668</v>
      </c>
      <c r="AU232" s="226">
        <v>4.4093672372314217</v>
      </c>
      <c r="AV232" s="226">
        <v>10.410197322233671</v>
      </c>
      <c r="AW232" s="226">
        <v>28.718521065236814</v>
      </c>
      <c r="AX232" s="226">
        <v>13.172040262069245</v>
      </c>
      <c r="AY232" s="226">
        <v>-2.7762290625661592</v>
      </c>
      <c r="AZ232" s="226">
        <v>-0.12220540897877186</v>
      </c>
      <c r="BA232" s="226">
        <v>-0.26229781721158929</v>
      </c>
      <c r="BB232" s="226">
        <v>0.87515633300765217</v>
      </c>
      <c r="BC232" s="226">
        <v>9.8780445108788371</v>
      </c>
      <c r="BD232" s="226">
        <v>-3.1866646685845552</v>
      </c>
      <c r="BE232" s="226">
        <v>5.3133223162218428</v>
      </c>
      <c r="BF232" s="226">
        <v>2.2517749577288413</v>
      </c>
      <c r="BG232" s="226">
        <v>3.4663681496169119</v>
      </c>
      <c r="BH232" s="226">
        <v>-1.3970976583435686</v>
      </c>
      <c r="BI232" s="226">
        <v>-9.8514767262757914</v>
      </c>
    </row>
    <row r="233" spans="1:61" ht="15">
      <c r="A233" s="226" t="s">
        <v>522</v>
      </c>
      <c r="B233" s="226" t="s">
        <v>523</v>
      </c>
      <c r="C233" s="226" t="s">
        <v>758</v>
      </c>
      <c r="D233" s="226" t="s">
        <v>759</v>
      </c>
      <c r="E233" s="226"/>
      <c r="F233" s="226">
        <v>-11.144277903995132</v>
      </c>
      <c r="G233" s="226">
        <v>-1.4065462975418512</v>
      </c>
      <c r="H233" s="226">
        <v>3.15382605450516</v>
      </c>
      <c r="I233" s="226">
        <v>7.2578885793058987</v>
      </c>
      <c r="J233" s="226">
        <v>7.2149852486766974</v>
      </c>
      <c r="K233" s="226">
        <v>4.664377101215166</v>
      </c>
      <c r="L233" s="226">
        <v>-3.4661110062155558</v>
      </c>
      <c r="M233" s="226">
        <v>3.1591135006436843E-2</v>
      </c>
      <c r="N233" s="226">
        <v>7.7725443093033135</v>
      </c>
      <c r="O233" s="226">
        <v>9.6960603762428264</v>
      </c>
      <c r="P233" s="226">
        <v>3.7013110176419701</v>
      </c>
      <c r="Q233" s="226">
        <v>2.5185400974179828</v>
      </c>
      <c r="R233" s="226">
        <v>5.8042209977410266</v>
      </c>
      <c r="S233" s="226">
        <v>2.0515690230830046</v>
      </c>
      <c r="T233" s="226">
        <v>4.4290356674526095</v>
      </c>
      <c r="U233" s="226">
        <v>1.6216897439507818</v>
      </c>
      <c r="V233" s="226">
        <v>6.0575094173749306</v>
      </c>
      <c r="W233" s="226">
        <v>7.4159292228934675</v>
      </c>
      <c r="X233" s="226">
        <v>5.4762041822208403</v>
      </c>
      <c r="Y233" s="226">
        <v>6.0208825440635678</v>
      </c>
      <c r="Z233" s="226">
        <v>4.2105248611636057</v>
      </c>
      <c r="AA233" s="226">
        <v>4.2738969629299248</v>
      </c>
      <c r="AB233" s="226">
        <v>5.5926633107444559</v>
      </c>
      <c r="AC233" s="226">
        <v>7.7664868096605204</v>
      </c>
      <c r="AD233" s="226">
        <v>5.5211561663092112</v>
      </c>
      <c r="AE233" s="226">
        <v>5.142342553652739</v>
      </c>
      <c r="AF233" s="226">
        <v>6.9120521746122421</v>
      </c>
      <c r="AG233" s="226">
        <v>7.6427698663439116</v>
      </c>
      <c r="AH233" s="226">
        <v>4.1766326033142178</v>
      </c>
      <c r="AI233" s="226">
        <v>3.7502460060920129</v>
      </c>
      <c r="AJ233" s="226">
        <v>6.3292038231582524</v>
      </c>
      <c r="AK233" s="226">
        <v>9.237452599300795</v>
      </c>
      <c r="AL233" s="226">
        <v>9.4321869035409946</v>
      </c>
      <c r="AM233" s="226">
        <v>9.3510338540494047</v>
      </c>
      <c r="AN233" s="226">
        <v>8.3761375160634373</v>
      </c>
      <c r="AO233" s="226">
        <v>7.6211665219226603</v>
      </c>
      <c r="AP233" s="226">
        <v>5.7741200456347599</v>
      </c>
      <c r="AQ233" s="226">
        <v>0.60340083020253132</v>
      </c>
      <c r="AR233" s="226">
        <v>4.9859797879988434</v>
      </c>
      <c r="AS233" s="226">
        <v>6.4446446122350665</v>
      </c>
      <c r="AT233" s="226">
        <v>5.7126532245582951</v>
      </c>
      <c r="AU233" s="226">
        <v>6.9060516492553461</v>
      </c>
      <c r="AV233" s="226">
        <v>7.8071712318006092</v>
      </c>
      <c r="AW233" s="226">
        <v>8.0291995591018406</v>
      </c>
      <c r="AX233" s="226">
        <v>8.8208212976705909</v>
      </c>
      <c r="AY233" s="226">
        <v>9.902920537155552</v>
      </c>
      <c r="AZ233" s="226">
        <v>11.452694921838003</v>
      </c>
      <c r="BA233" s="226">
        <v>7.5948328655712345</v>
      </c>
      <c r="BB233" s="226">
        <v>6.8899175903907945</v>
      </c>
      <c r="BC233" s="226">
        <v>8.9860154580171638</v>
      </c>
      <c r="BD233" s="226">
        <v>7.7021159736407725</v>
      </c>
      <c r="BE233" s="226">
        <v>6.741833993549136</v>
      </c>
      <c r="BF233" s="226">
        <v>6.4351766211923547</v>
      </c>
      <c r="BG233" s="226">
        <v>5.9884423747946585</v>
      </c>
      <c r="BH233" s="226">
        <v>5.72591262007127</v>
      </c>
      <c r="BI233" s="226">
        <v>5.5704376531197113</v>
      </c>
    </row>
    <row r="234" spans="1:61" ht="15">
      <c r="A234" s="226" t="s">
        <v>524</v>
      </c>
      <c r="B234" s="226" t="s">
        <v>525</v>
      </c>
      <c r="C234" s="226" t="s">
        <v>758</v>
      </c>
      <c r="D234" s="226" t="s">
        <v>759</v>
      </c>
      <c r="E234" s="226"/>
      <c r="F234" s="226"/>
      <c r="G234" s="226"/>
      <c r="H234" s="226"/>
      <c r="I234" s="226"/>
      <c r="J234" s="226"/>
      <c r="K234" s="226"/>
      <c r="L234" s="226"/>
      <c r="M234" s="226"/>
      <c r="N234" s="226"/>
      <c r="O234" s="226"/>
      <c r="P234" s="226"/>
      <c r="Q234" s="226"/>
      <c r="R234" s="226"/>
      <c r="S234" s="226"/>
      <c r="T234" s="226"/>
      <c r="U234" s="226"/>
      <c r="V234" s="226"/>
      <c r="W234" s="226"/>
      <c r="X234" s="226"/>
      <c r="Y234" s="226"/>
      <c r="Z234" s="226"/>
      <c r="AA234" s="226"/>
      <c r="AB234" s="226"/>
      <c r="AC234" s="226"/>
      <c r="AD234" s="226"/>
      <c r="AE234" s="226"/>
      <c r="AF234" s="226"/>
      <c r="AG234" s="226"/>
      <c r="AH234" s="226"/>
      <c r="AI234" s="226">
        <v>-2.0344055598478121</v>
      </c>
      <c r="AJ234" s="226">
        <v>-5.7915511048414032</v>
      </c>
      <c r="AK234" s="226">
        <v>-9.677711367625335</v>
      </c>
      <c r="AL234" s="226">
        <v>-4.9298923671263708</v>
      </c>
      <c r="AM234" s="226">
        <v>-8.9568917833933028</v>
      </c>
      <c r="AN234" s="226">
        <v>-0.35463912601004211</v>
      </c>
      <c r="AO234" s="226">
        <v>0.87062214859589915</v>
      </c>
      <c r="AP234" s="226">
        <v>3.1490185561853679</v>
      </c>
      <c r="AQ234" s="226">
        <v>-0.84462475203821441</v>
      </c>
      <c r="AR234" s="226">
        <v>2.393684049605028</v>
      </c>
      <c r="AS234" s="226">
        <v>7.5133659862500082</v>
      </c>
      <c r="AT234" s="226">
        <v>2.4990359640157891</v>
      </c>
      <c r="AU234" s="226">
        <v>5.0698061244186903</v>
      </c>
      <c r="AV234" s="226">
        <v>6.3266166142288682</v>
      </c>
      <c r="AW234" s="226">
        <v>7.6945898704231581</v>
      </c>
      <c r="AX234" s="226">
        <v>6.5079730832654121</v>
      </c>
      <c r="AY234" s="226">
        <v>7.691752003945183</v>
      </c>
      <c r="AZ234" s="226">
        <v>7.4094369884749085</v>
      </c>
      <c r="BA234" s="226">
        <v>4.0708920068191361</v>
      </c>
      <c r="BB234" s="226">
        <v>-5.3779783737220583</v>
      </c>
      <c r="BC234" s="226">
        <v>4.4725499432073548</v>
      </c>
      <c r="BD234" s="226">
        <v>5.2718533784748161</v>
      </c>
      <c r="BE234" s="226">
        <v>2.6923276661123197</v>
      </c>
      <c r="BF234" s="226">
        <v>2.8568460778423059</v>
      </c>
      <c r="BG234" s="226">
        <v>1.7807689718995334</v>
      </c>
      <c r="BH234" s="226">
        <v>0.46798340025640073</v>
      </c>
      <c r="BI234" s="226">
        <v>1.049367382621071</v>
      </c>
    </row>
    <row r="235" spans="1:61" ht="15">
      <c r="A235" s="226" t="s">
        <v>526</v>
      </c>
      <c r="B235" s="226" t="s">
        <v>527</v>
      </c>
      <c r="C235" s="226" t="s">
        <v>758</v>
      </c>
      <c r="D235" s="226" t="s">
        <v>759</v>
      </c>
      <c r="E235" s="226"/>
      <c r="F235" s="226">
        <v>10.974759913466883</v>
      </c>
      <c r="G235" s="226">
        <v>2.7937340233606562</v>
      </c>
      <c r="H235" s="226">
        <v>3.7765154363282818</v>
      </c>
      <c r="I235" s="226">
        <v>12.201930289480401</v>
      </c>
      <c r="J235" s="226">
        <v>12.313649576891493</v>
      </c>
      <c r="K235" s="226">
        <v>5.3754023852094122</v>
      </c>
      <c r="L235" s="226">
        <v>0.87123103448729466</v>
      </c>
      <c r="M235" s="226">
        <v>0.14768825820648601</v>
      </c>
      <c r="N235" s="226">
        <v>5.9765812431438405</v>
      </c>
      <c r="O235" s="226">
        <v>-1.3825329526670771</v>
      </c>
      <c r="P235" s="226">
        <v>-3.2090963744622911</v>
      </c>
      <c r="Q235" s="226">
        <v>4.6601267954523138</v>
      </c>
      <c r="R235" s="226">
        <v>1.3236228031127126</v>
      </c>
      <c r="S235" s="226">
        <v>2.4628552448858585</v>
      </c>
      <c r="T235" s="226">
        <v>0.15309741352680817</v>
      </c>
      <c r="U235" s="226">
        <v>-4.1980820999344957</v>
      </c>
      <c r="V235" s="226">
        <v>4.6610860051417831</v>
      </c>
      <c r="W235" s="226">
        <v>8.5498237331534312</v>
      </c>
      <c r="X235" s="226">
        <v>-7.5495237768508474</v>
      </c>
      <c r="Y235" s="226">
        <v>11.292601339859516</v>
      </c>
      <c r="Z235" s="226">
        <v>-6.4508662834407886</v>
      </c>
      <c r="AA235" s="226">
        <v>-6.9900838171489568</v>
      </c>
      <c r="AB235" s="226">
        <v>-8.8887225732065076</v>
      </c>
      <c r="AC235" s="226">
        <v>1.7236061414283057</v>
      </c>
      <c r="AD235" s="226">
        <v>1.8967297434421937</v>
      </c>
      <c r="AE235" s="226">
        <v>-1.766253171274613</v>
      </c>
      <c r="AF235" s="226">
        <v>-2.674032901593975</v>
      </c>
      <c r="AG235" s="226">
        <v>3.43148270339573</v>
      </c>
      <c r="AH235" s="226">
        <v>1.1117174929892144</v>
      </c>
      <c r="AI235" s="226">
        <v>-2.8928125082015299</v>
      </c>
      <c r="AJ235" s="226">
        <v>-3.1383267371371062</v>
      </c>
      <c r="AK235" s="226">
        <v>-6.1811436628111096</v>
      </c>
      <c r="AL235" s="226">
        <v>-17.009057213592286</v>
      </c>
      <c r="AM235" s="226">
        <v>12.256290434508642</v>
      </c>
      <c r="AN235" s="226">
        <v>5.0605792014752495</v>
      </c>
      <c r="AO235" s="226">
        <v>5.7624850163206389</v>
      </c>
      <c r="AP235" s="226">
        <v>10.939082701053422</v>
      </c>
      <c r="AQ235" s="226">
        <v>-5.316517482943766</v>
      </c>
      <c r="AR235" s="226">
        <v>-0.63326055567188178</v>
      </c>
      <c r="AS235" s="226">
        <v>-3.6711857832714117</v>
      </c>
      <c r="AT235" s="226">
        <v>-4.3480290012573448</v>
      </c>
      <c r="AU235" s="226">
        <v>-3.5578641431292652</v>
      </c>
      <c r="AV235" s="226">
        <v>2.230399968563006</v>
      </c>
      <c r="AW235" s="226">
        <v>-0.52306764358573332</v>
      </c>
      <c r="AX235" s="226">
        <v>-1.466396098124207</v>
      </c>
      <c r="AY235" s="226">
        <v>1.2981871439271089</v>
      </c>
      <c r="AZ235" s="226">
        <v>-0.43153918077068454</v>
      </c>
      <c r="BA235" s="226">
        <v>-0.50213253344639952</v>
      </c>
      <c r="BB235" s="226">
        <v>0.7522554419667955</v>
      </c>
      <c r="BC235" s="226">
        <v>1.2373661341470665</v>
      </c>
      <c r="BD235" s="226">
        <v>2.1148803898668973</v>
      </c>
      <c r="BE235" s="226">
        <v>2.0666915784323976</v>
      </c>
      <c r="BF235" s="226">
        <v>1.2594729003092766</v>
      </c>
      <c r="BG235" s="226">
        <v>3.1481298557867348</v>
      </c>
      <c r="BH235" s="226">
        <v>2.6966939698319834</v>
      </c>
      <c r="BI235" s="226">
        <v>2.3170367471441153</v>
      </c>
    </row>
    <row r="236" spans="1:61" ht="15">
      <c r="A236" s="226" t="s">
        <v>528</v>
      </c>
      <c r="B236" s="226" t="s">
        <v>529</v>
      </c>
      <c r="C236" s="226" t="s">
        <v>758</v>
      </c>
      <c r="D236" s="226" t="s">
        <v>759</v>
      </c>
      <c r="E236" s="226"/>
      <c r="F236" s="226">
        <v>2.2748120940078849</v>
      </c>
      <c r="G236" s="226">
        <v>4.3853261408712996</v>
      </c>
      <c r="H236" s="226">
        <v>4.8067025072859479</v>
      </c>
      <c r="I236" s="226">
        <v>3.6680944173412371</v>
      </c>
      <c r="J236" s="226">
        <v>4.9811527012472396</v>
      </c>
      <c r="K236" s="226">
        <v>7.8477197743152658</v>
      </c>
      <c r="L236" s="226">
        <v>5.4345056803074101</v>
      </c>
      <c r="M236" s="226">
        <v>4.9758360491770901</v>
      </c>
      <c r="N236" s="226">
        <v>3.4699647728351408</v>
      </c>
      <c r="O236" s="226">
        <v>8.2120149025993072</v>
      </c>
      <c r="P236" s="226">
        <v>1.9113493638943169</v>
      </c>
      <c r="Q236" s="226">
        <v>1.3498117069432141</v>
      </c>
      <c r="R236" s="226">
        <v>7.2092251991110174</v>
      </c>
      <c r="S236" s="226">
        <v>1.6948788611247636</v>
      </c>
      <c r="T236" s="226">
        <v>2.3038837700268004</v>
      </c>
      <c r="U236" s="226">
        <v>6.6762504814312535</v>
      </c>
      <c r="V236" s="226">
        <v>7.2982664196939311</v>
      </c>
      <c r="W236" s="226">
        <v>7.8495466757136541</v>
      </c>
      <c r="X236" s="226">
        <v>3.1266920730618182</v>
      </c>
      <c r="Y236" s="226">
        <v>3.0138946912852163</v>
      </c>
      <c r="Z236" s="226">
        <v>3.8206532279866963</v>
      </c>
      <c r="AA236" s="226">
        <v>3.3635413199361324</v>
      </c>
      <c r="AB236" s="226">
        <v>3.6515244002242042</v>
      </c>
      <c r="AC236" s="226">
        <v>3.8448773979601327</v>
      </c>
      <c r="AD236" s="226">
        <v>2.7703453416828552</v>
      </c>
      <c r="AE236" s="226">
        <v>3.6321048759828045</v>
      </c>
      <c r="AF236" s="226">
        <v>7.5545463936992547</v>
      </c>
      <c r="AG236" s="226">
        <v>11.33247009211091</v>
      </c>
      <c r="AH236" s="226">
        <v>10.415464330613162</v>
      </c>
      <c r="AI236" s="226">
        <v>9.6195551669721908</v>
      </c>
      <c r="AJ236" s="226">
        <v>7.2774039189158515</v>
      </c>
      <c r="AK236" s="226">
        <v>7.0005018663632086</v>
      </c>
      <c r="AL236" s="226">
        <v>7.2735769435343229</v>
      </c>
      <c r="AM236" s="226">
        <v>7.012721511055318</v>
      </c>
      <c r="AN236" s="226">
        <v>7.0477716498526917</v>
      </c>
      <c r="AO236" s="226">
        <v>4.4936829404851295</v>
      </c>
      <c r="AP236" s="226">
        <v>-3.891263289599479</v>
      </c>
      <c r="AQ236" s="226">
        <v>-8.7340458290833851</v>
      </c>
      <c r="AR236" s="226">
        <v>3.3817313753661722</v>
      </c>
      <c r="AS236" s="226">
        <v>3.3749671297370867</v>
      </c>
      <c r="AT236" s="226">
        <v>2.4914132019944191</v>
      </c>
      <c r="AU236" s="226">
        <v>5.2710999284883826</v>
      </c>
      <c r="AV236" s="226">
        <v>6.3893520963135728</v>
      </c>
      <c r="AW236" s="226">
        <v>5.5579141640576921</v>
      </c>
      <c r="AX236" s="226">
        <v>3.5138412166071333</v>
      </c>
      <c r="AY236" s="226">
        <v>4.3321308741117264</v>
      </c>
      <c r="AZ236" s="226">
        <v>4.8434526165538756</v>
      </c>
      <c r="BA236" s="226">
        <v>1.1904161659332431</v>
      </c>
      <c r="BB236" s="226">
        <v>-1.1898004503651549</v>
      </c>
      <c r="BC236" s="226">
        <v>6.990584791789999</v>
      </c>
      <c r="BD236" s="226">
        <v>0.3601425750324978</v>
      </c>
      <c r="BE236" s="226">
        <v>6.7468569754570211</v>
      </c>
      <c r="BF236" s="226">
        <v>2.2815713059170832</v>
      </c>
      <c r="BG236" s="226">
        <v>0.51080219688569173</v>
      </c>
      <c r="BH236" s="226">
        <v>2.5801518454031225</v>
      </c>
      <c r="BI236" s="226">
        <v>2.9212850415592868</v>
      </c>
    </row>
    <row r="237" spans="1:61" ht="15">
      <c r="A237" s="226" t="s">
        <v>530</v>
      </c>
      <c r="B237" s="226" t="s">
        <v>531</v>
      </c>
      <c r="C237" s="226" t="s">
        <v>758</v>
      </c>
      <c r="D237" s="226" t="s">
        <v>759</v>
      </c>
      <c r="E237" s="226"/>
      <c r="F237" s="226"/>
      <c r="G237" s="226"/>
      <c r="H237" s="226"/>
      <c r="I237" s="226"/>
      <c r="J237" s="226"/>
      <c r="K237" s="226"/>
      <c r="L237" s="226"/>
      <c r="M237" s="226"/>
      <c r="N237" s="226"/>
      <c r="O237" s="226"/>
      <c r="P237" s="226"/>
      <c r="Q237" s="226"/>
      <c r="R237" s="226"/>
      <c r="S237" s="226"/>
      <c r="T237" s="226"/>
      <c r="U237" s="226"/>
      <c r="V237" s="226"/>
      <c r="W237" s="226"/>
      <c r="X237" s="226"/>
      <c r="Y237" s="226"/>
      <c r="Z237" s="226"/>
      <c r="AA237" s="226"/>
      <c r="AB237" s="226"/>
      <c r="AC237" s="226"/>
      <c r="AD237" s="226"/>
      <c r="AE237" s="226">
        <v>0.19901954376028641</v>
      </c>
      <c r="AF237" s="226">
        <v>-4.3954903360891535</v>
      </c>
      <c r="AG237" s="226">
        <v>10.320713641770922</v>
      </c>
      <c r="AH237" s="226">
        <v>-9.1996758553621873</v>
      </c>
      <c r="AI237" s="226">
        <v>-3.1194603320716539</v>
      </c>
      <c r="AJ237" s="226">
        <v>-9.1123255230141922</v>
      </c>
      <c r="AK237" s="226">
        <v>-30.319396577446071</v>
      </c>
      <c r="AL237" s="226">
        <v>-17.761991540821427</v>
      </c>
      <c r="AM237" s="226">
        <v>-22.487710390910536</v>
      </c>
      <c r="AN237" s="226">
        <v>-13.689828550022327</v>
      </c>
      <c r="AO237" s="226">
        <v>-17.907986489351586</v>
      </c>
      <c r="AP237" s="226">
        <v>0.2477120956658041</v>
      </c>
      <c r="AQ237" s="226">
        <v>3.7714985966770058</v>
      </c>
      <c r="AR237" s="226">
        <v>2.1195415142375253</v>
      </c>
      <c r="AS237" s="226">
        <v>6.5348005719988294</v>
      </c>
      <c r="AT237" s="226">
        <v>8.2680992616059257</v>
      </c>
      <c r="AU237" s="226">
        <v>8.7281905523132366</v>
      </c>
      <c r="AV237" s="226">
        <v>8.8196342095160389</v>
      </c>
      <c r="AW237" s="226">
        <v>8.0659506673408572</v>
      </c>
      <c r="AX237" s="226">
        <v>4.4998136824268613</v>
      </c>
      <c r="AY237" s="226">
        <v>4.7626417421767258</v>
      </c>
      <c r="AZ237" s="226">
        <v>5.5116655510019115</v>
      </c>
      <c r="BA237" s="226">
        <v>5.5774340696815585</v>
      </c>
      <c r="BB237" s="226">
        <v>1.5346114570501186</v>
      </c>
      <c r="BC237" s="226">
        <v>4.1473123062085477</v>
      </c>
      <c r="BD237" s="226">
        <v>5.0046587156511464</v>
      </c>
      <c r="BE237" s="226">
        <v>5.0916817160805863</v>
      </c>
      <c r="BF237" s="226">
        <v>4.9999655599985999</v>
      </c>
      <c r="BG237" s="226">
        <v>4.339674633107407</v>
      </c>
      <c r="BH237" s="226">
        <v>3.6948367643035169</v>
      </c>
      <c r="BI237" s="226">
        <v>4.620026412973516</v>
      </c>
    </row>
    <row r="238" spans="1:61" ht="15">
      <c r="A238" s="226" t="s">
        <v>532</v>
      </c>
      <c r="B238" s="226" t="s">
        <v>533</v>
      </c>
      <c r="C238" s="226" t="s">
        <v>758</v>
      </c>
      <c r="D238" s="226" t="s">
        <v>759</v>
      </c>
      <c r="E238" s="226"/>
      <c r="F238" s="226"/>
      <c r="G238" s="226"/>
      <c r="H238" s="226"/>
      <c r="I238" s="226"/>
      <c r="J238" s="226"/>
      <c r="K238" s="226"/>
      <c r="L238" s="226"/>
      <c r="M238" s="226"/>
      <c r="N238" s="226"/>
      <c r="O238" s="226"/>
      <c r="P238" s="226"/>
      <c r="Q238" s="226"/>
      <c r="R238" s="226"/>
      <c r="S238" s="226"/>
      <c r="T238" s="226"/>
      <c r="U238" s="226"/>
      <c r="V238" s="226"/>
      <c r="W238" s="226"/>
      <c r="X238" s="226"/>
      <c r="Y238" s="226"/>
      <c r="Z238" s="226"/>
      <c r="AA238" s="226"/>
      <c r="AB238" s="226"/>
      <c r="AC238" s="226"/>
      <c r="AD238" s="226"/>
      <c r="AE238" s="226"/>
      <c r="AF238" s="226"/>
      <c r="AG238" s="226">
        <v>8.272574178314045</v>
      </c>
      <c r="AH238" s="226">
        <v>-6.7110507147171035</v>
      </c>
      <c r="AI238" s="226">
        <v>31.779451610210316</v>
      </c>
      <c r="AJ238" s="226">
        <v>-7.2542071975618114</v>
      </c>
      <c r="AK238" s="226">
        <v>-17.378825742186379</v>
      </c>
      <c r="AL238" s="226">
        <v>-1.3076815613453761</v>
      </c>
      <c r="AM238" s="226">
        <v>-19.396153065374619</v>
      </c>
      <c r="AN238" s="226">
        <v>-9.2453565842176602</v>
      </c>
      <c r="AO238" s="226">
        <v>4.721360127216073</v>
      </c>
      <c r="AP238" s="226">
        <v>-12.778706269471257</v>
      </c>
      <c r="AQ238" s="226">
        <v>5.6837298342261562</v>
      </c>
      <c r="AR238" s="226">
        <v>15.126482665766076</v>
      </c>
      <c r="AS238" s="226">
        <v>4.3013947851242307</v>
      </c>
      <c r="AT238" s="226">
        <v>3.247637265273724</v>
      </c>
      <c r="AU238" s="226">
        <v>-0.74152033944395157</v>
      </c>
      <c r="AV238" s="226">
        <v>2.2542933975920221</v>
      </c>
      <c r="AW238" s="226">
        <v>3.9364948329385214</v>
      </c>
      <c r="AX238" s="226">
        <v>11.822074301132773</v>
      </c>
      <c r="AY238" s="226">
        <v>9.687564400956532</v>
      </c>
      <c r="AZ238" s="226">
        <v>9.6903211715212478</v>
      </c>
      <c r="BA238" s="226">
        <v>13.174969518384415</v>
      </c>
      <c r="BB238" s="226">
        <v>4.5706024954130982</v>
      </c>
      <c r="BC238" s="226">
        <v>7.4986367655707369</v>
      </c>
      <c r="BD238" s="226">
        <v>12.774663196485619</v>
      </c>
      <c r="BE238" s="226">
        <v>9.1221992359828334</v>
      </c>
      <c r="BF238" s="226">
        <v>8.1785115330709885</v>
      </c>
      <c r="BG238" s="226">
        <v>8.2828863458345836</v>
      </c>
      <c r="BH238" s="226">
        <v>4.60466456076567</v>
      </c>
      <c r="BI238" s="226">
        <v>4.375906094504515</v>
      </c>
    </row>
    <row r="239" spans="1:61" ht="15">
      <c r="A239" s="226" t="s">
        <v>534</v>
      </c>
      <c r="B239" s="226" t="s">
        <v>535</v>
      </c>
      <c r="C239" s="226" t="s">
        <v>758</v>
      </c>
      <c r="D239" s="226" t="s">
        <v>759</v>
      </c>
      <c r="E239" s="226"/>
      <c r="F239" s="226">
        <v>3.6212174140409275</v>
      </c>
      <c r="G239" s="226">
        <v>1.8343141855473135</v>
      </c>
      <c r="H239" s="226">
        <v>-0.39533515923685059</v>
      </c>
      <c r="I239" s="226">
        <v>4.5107994515901453</v>
      </c>
      <c r="J239" s="226">
        <v>2.270040560164972</v>
      </c>
      <c r="K239" s="226">
        <v>1.2590922752146128</v>
      </c>
      <c r="L239" s="226">
        <v>1.6243357983854168</v>
      </c>
      <c r="M239" s="226">
        <v>5.0957542514697138</v>
      </c>
      <c r="N239" s="226">
        <v>3.5240650185443627</v>
      </c>
      <c r="O239" s="226">
        <v>3.9429218971319528</v>
      </c>
      <c r="P239" s="226">
        <v>4.0160459110157802</v>
      </c>
      <c r="Q239" s="226">
        <v>4.5952664186458492</v>
      </c>
      <c r="R239" s="226">
        <v>6.1052985176504961</v>
      </c>
      <c r="S239" s="226">
        <v>4.0208150192706995</v>
      </c>
      <c r="T239" s="226">
        <v>1.3021000850962423</v>
      </c>
      <c r="U239" s="226">
        <v>3.6878684062388203</v>
      </c>
      <c r="V239" s="226">
        <v>2.3408868391952922</v>
      </c>
      <c r="W239" s="226">
        <v>1.3752805360502123</v>
      </c>
      <c r="X239" s="226">
        <v>4.1650191776758021</v>
      </c>
      <c r="Y239" s="226">
        <v>4.0434075625550321</v>
      </c>
      <c r="Z239" s="226">
        <v>-2.174321049015532</v>
      </c>
      <c r="AA239" s="226">
        <v>-3.1307284201724741</v>
      </c>
      <c r="AB239" s="226">
        <v>-5.0094103047993315</v>
      </c>
      <c r="AC239" s="226">
        <v>1.5782562724439657</v>
      </c>
      <c r="AD239" s="226">
        <v>1.4674940941224577</v>
      </c>
      <c r="AE239" s="226">
        <v>2.5180096626643262</v>
      </c>
      <c r="AF239" s="226">
        <v>1.438941738025278</v>
      </c>
      <c r="AG239" s="226">
        <v>-1.2031064968914222</v>
      </c>
      <c r="AH239" s="226">
        <v>-0.64178684267915287</v>
      </c>
      <c r="AI239" s="226">
        <v>-1.3845151664193338</v>
      </c>
      <c r="AJ239" s="226">
        <v>2.1083678217383834</v>
      </c>
      <c r="AK239" s="226">
        <v>1.1768371086869251</v>
      </c>
      <c r="AL239" s="226">
        <v>2.2848804294998644</v>
      </c>
      <c r="AM239" s="226">
        <v>2.7901848770769817</v>
      </c>
      <c r="AN239" s="226">
        <v>-0.12241353285193668</v>
      </c>
      <c r="AO239" s="226">
        <v>1.6036848884032366</v>
      </c>
      <c r="AP239" s="226">
        <v>3.4851391275135342</v>
      </c>
      <c r="AQ239" s="226">
        <v>0.45212969434696504</v>
      </c>
      <c r="AR239" s="226">
        <v>-1.6099233346687782</v>
      </c>
      <c r="AS239" s="226">
        <v>2.3082053544851107</v>
      </c>
      <c r="AT239" s="226">
        <v>-0.73320101873967758</v>
      </c>
      <c r="AU239" s="226">
        <v>-1.054255415072987</v>
      </c>
      <c r="AV239" s="226">
        <v>0.2360068207873951</v>
      </c>
      <c r="AW239" s="226">
        <v>5.0150445430523121</v>
      </c>
      <c r="AX239" s="226">
        <v>3.1680512916057779</v>
      </c>
      <c r="AY239" s="226">
        <v>4.1109233339563076</v>
      </c>
      <c r="AZ239" s="226">
        <v>4.5518818597205524</v>
      </c>
      <c r="BA239" s="226">
        <v>2.8094872918350973</v>
      </c>
      <c r="BB239" s="226">
        <v>-2.988929437433768</v>
      </c>
      <c r="BC239" s="226">
        <v>4.7132725003964424</v>
      </c>
      <c r="BD239" s="226">
        <v>3.2962566491766836</v>
      </c>
      <c r="BE239" s="226">
        <v>1.7138975639257978</v>
      </c>
      <c r="BF239" s="226">
        <v>1.6688392894892701</v>
      </c>
      <c r="BG239" s="226">
        <v>-0.21070671458946322</v>
      </c>
      <c r="BH239" s="226">
        <v>-1.3066344212097079</v>
      </c>
      <c r="BI239" s="226">
        <v>-1.7323285911957385</v>
      </c>
    </row>
    <row r="240" spans="1:61" ht="15">
      <c r="A240" s="226" t="s">
        <v>536</v>
      </c>
      <c r="B240" s="226" t="s">
        <v>537</v>
      </c>
      <c r="C240" s="226" t="s">
        <v>758</v>
      </c>
      <c r="D240" s="226" t="s">
        <v>759</v>
      </c>
      <c r="E240" s="226"/>
      <c r="F240" s="226"/>
      <c r="G240" s="226"/>
      <c r="H240" s="226"/>
      <c r="I240" s="226"/>
      <c r="J240" s="226"/>
      <c r="K240" s="226"/>
      <c r="L240" s="226"/>
      <c r="M240" s="226"/>
      <c r="N240" s="226"/>
      <c r="O240" s="226"/>
      <c r="P240" s="226"/>
      <c r="Q240" s="226"/>
      <c r="R240" s="226"/>
      <c r="S240" s="226"/>
      <c r="T240" s="226"/>
      <c r="U240" s="226"/>
      <c r="V240" s="226"/>
      <c r="W240" s="226"/>
      <c r="X240" s="226"/>
      <c r="Y240" s="226"/>
      <c r="Z240" s="226"/>
      <c r="AA240" s="226"/>
      <c r="AB240" s="226"/>
      <c r="AC240" s="226"/>
      <c r="AD240" s="226"/>
      <c r="AE240" s="226"/>
      <c r="AF240" s="226"/>
      <c r="AG240" s="226"/>
      <c r="AH240" s="226"/>
      <c r="AI240" s="226"/>
      <c r="AJ240" s="226"/>
      <c r="AK240" s="226"/>
      <c r="AL240" s="226"/>
      <c r="AM240" s="226"/>
      <c r="AN240" s="226"/>
      <c r="AO240" s="226"/>
      <c r="AP240" s="226"/>
      <c r="AQ240" s="226"/>
      <c r="AR240" s="226"/>
      <c r="AS240" s="226">
        <v>16.381547488940271</v>
      </c>
      <c r="AT240" s="226">
        <v>13.638865486799418</v>
      </c>
      <c r="AU240" s="226">
        <v>-9.8083657041939603</v>
      </c>
      <c r="AV240" s="226">
        <v>-6.0821190205833489</v>
      </c>
      <c r="AW240" s="226">
        <v>-3.1062881499116912</v>
      </c>
      <c r="AX240" s="226">
        <v>3.1566567748254357</v>
      </c>
      <c r="AY240" s="226">
        <v>-7.7047120524411241</v>
      </c>
      <c r="AZ240" s="226">
        <v>9.7365994144598176</v>
      </c>
      <c r="BA240" s="226">
        <v>12.807851807127733</v>
      </c>
      <c r="BB240" s="226">
        <v>11.523954209671786</v>
      </c>
      <c r="BC240" s="226">
        <v>8.6730576593641047</v>
      </c>
      <c r="BD240" s="226">
        <v>5.9648995175693784</v>
      </c>
      <c r="BE240" s="226">
        <v>3.4819729812154208</v>
      </c>
      <c r="BF240" s="226">
        <v>0.47779976453085737</v>
      </c>
      <c r="BG240" s="226">
        <v>3.3780368529195073</v>
      </c>
      <c r="BH240" s="226">
        <v>1.9329932786828579</v>
      </c>
      <c r="BI240" s="226"/>
    </row>
    <row r="241" spans="1:67" ht="15">
      <c r="A241" s="226" t="s">
        <v>538</v>
      </c>
      <c r="B241" s="226" t="s">
        <v>539</v>
      </c>
      <c r="C241" s="226" t="s">
        <v>758</v>
      </c>
      <c r="D241" s="226" t="s">
        <v>759</v>
      </c>
      <c r="E241" s="226"/>
      <c r="F241" s="226"/>
      <c r="G241" s="226"/>
      <c r="H241" s="226"/>
      <c r="I241" s="226"/>
      <c r="J241" s="226"/>
      <c r="K241" s="226">
        <v>3.4910429110460939</v>
      </c>
      <c r="L241" s="226">
        <v>6.0706040350593753</v>
      </c>
      <c r="M241" s="226">
        <v>8.8241911679422174</v>
      </c>
      <c r="N241" s="226">
        <v>8.9524828425777656</v>
      </c>
      <c r="O241" s="226">
        <v>6.2758029483122044</v>
      </c>
      <c r="P241" s="226">
        <v>5.150947344399782</v>
      </c>
      <c r="Q241" s="226">
        <v>10.717725304930184</v>
      </c>
      <c r="R241" s="226">
        <v>3.1088405550916605</v>
      </c>
      <c r="S241" s="226">
        <v>3.5644691481261361</v>
      </c>
      <c r="T241" s="226">
        <v>-0.24385214024171376</v>
      </c>
      <c r="U241" s="226">
        <v>12.828263503208248</v>
      </c>
      <c r="V241" s="226">
        <v>-2.1618060636296974</v>
      </c>
      <c r="W241" s="226">
        <v>-7.338120657569732</v>
      </c>
      <c r="X241" s="226">
        <v>-5.7246118462093847</v>
      </c>
      <c r="Y241" s="226">
        <v>-9.6089832796898804</v>
      </c>
      <c r="Z241" s="226">
        <v>-4.3096958085433101</v>
      </c>
      <c r="AA241" s="226">
        <v>9.9760194745818183</v>
      </c>
      <c r="AB241" s="226">
        <v>2.5754792045190129</v>
      </c>
      <c r="AC241" s="226">
        <v>-3.9241273020895449</v>
      </c>
      <c r="AD241" s="226">
        <v>0.21833382461535678</v>
      </c>
      <c r="AE241" s="226">
        <v>-5.5146386335466531</v>
      </c>
      <c r="AF241" s="226">
        <v>-1.6099278260407175</v>
      </c>
      <c r="AG241" s="226">
        <v>-3.6386635676720829</v>
      </c>
      <c r="AH241" s="226">
        <v>-0.57631984739479947</v>
      </c>
      <c r="AI241" s="226">
        <v>9.9590769166007789</v>
      </c>
      <c r="AJ241" s="226">
        <v>-4.283193751135002</v>
      </c>
      <c r="AK241" s="226">
        <v>2.3313002187706644</v>
      </c>
      <c r="AL241" s="226">
        <v>-0.47100315734259368</v>
      </c>
      <c r="AM241" s="226">
        <v>-0.5473093090068204</v>
      </c>
      <c r="AN241" s="226">
        <v>0.50701405503876629</v>
      </c>
      <c r="AO241" s="226">
        <v>4.30911849465312</v>
      </c>
      <c r="AP241" s="226">
        <v>1.5429648473126178</v>
      </c>
      <c r="AQ241" s="226">
        <v>4.6213974207168178</v>
      </c>
      <c r="AR241" s="226">
        <v>2.8787072136873491</v>
      </c>
      <c r="AS241" s="226">
        <v>2.4404810299515134</v>
      </c>
      <c r="AT241" s="226">
        <v>1.1165229084314916</v>
      </c>
      <c r="AU241" s="226">
        <v>1.7911434923469756</v>
      </c>
      <c r="AV241" s="226">
        <v>0.74044364638365323</v>
      </c>
      <c r="AW241" s="226">
        <v>6.2582396154749773</v>
      </c>
      <c r="AX241" s="226">
        <v>3.1063840685207964</v>
      </c>
      <c r="AY241" s="226">
        <v>3.9727529372889876</v>
      </c>
      <c r="AZ241" s="226">
        <v>4.5036902037027176</v>
      </c>
      <c r="BA241" s="226">
        <v>1.9852923006992143</v>
      </c>
      <c r="BB241" s="226">
        <v>1.1778624363613801</v>
      </c>
      <c r="BC241" s="226">
        <v>3.6144692487645358</v>
      </c>
      <c r="BD241" s="226">
        <v>-2.4390302113044555</v>
      </c>
      <c r="BE241" s="226">
        <v>-1.3353583860491938</v>
      </c>
      <c r="BF241" s="226">
        <v>-0.20228200599123625</v>
      </c>
      <c r="BG241" s="226">
        <v>1.2630376004752151</v>
      </c>
      <c r="BH241" s="226">
        <v>-0.40145300439687048</v>
      </c>
      <c r="BI241" s="226"/>
    </row>
    <row r="242" spans="1:67" ht="15">
      <c r="A242" s="226" t="s">
        <v>540</v>
      </c>
      <c r="B242" s="226" t="s">
        <v>541</v>
      </c>
      <c r="C242" s="226" t="s">
        <v>758</v>
      </c>
      <c r="D242" s="226" t="s">
        <v>759</v>
      </c>
      <c r="E242" s="226"/>
      <c r="F242" s="226"/>
      <c r="G242" s="226"/>
      <c r="H242" s="226"/>
      <c r="I242" s="226"/>
      <c r="J242" s="226"/>
      <c r="K242" s="226"/>
      <c r="L242" s="226"/>
      <c r="M242" s="226"/>
      <c r="N242" s="226"/>
      <c r="O242" s="226"/>
      <c r="P242" s="226"/>
      <c r="Q242" s="226"/>
      <c r="R242" s="226"/>
      <c r="S242" s="226"/>
      <c r="T242" s="226"/>
      <c r="U242" s="226"/>
      <c r="V242" s="226"/>
      <c r="W242" s="226"/>
      <c r="X242" s="226"/>
      <c r="Y242" s="226"/>
      <c r="Z242" s="226"/>
      <c r="AA242" s="226">
        <v>4.4863470335150737</v>
      </c>
      <c r="AB242" s="226">
        <v>1.8812620614779121</v>
      </c>
      <c r="AC242" s="226">
        <v>1.6646700595067472</v>
      </c>
      <c r="AD242" s="226">
        <v>6.432570837464624</v>
      </c>
      <c r="AE242" s="226">
        <v>1.9103993223793054</v>
      </c>
      <c r="AF242" s="226">
        <v>2.7248566444534958</v>
      </c>
      <c r="AG242" s="226">
        <v>-2.1751889405091873</v>
      </c>
      <c r="AH242" s="226">
        <v>0.11283493931597377</v>
      </c>
      <c r="AI242" s="226">
        <v>-2.2746897710679548</v>
      </c>
      <c r="AJ242" s="226">
        <v>6.2140158065686677</v>
      </c>
      <c r="AK242" s="226">
        <v>8.086763170187794E-2</v>
      </c>
      <c r="AL242" s="226">
        <v>3.5775225807348079</v>
      </c>
      <c r="AM242" s="226">
        <v>4.7455414227325861</v>
      </c>
      <c r="AN242" s="226">
        <v>3.4495603234994121</v>
      </c>
      <c r="AO242" s="226">
        <v>-0.29385484639441017</v>
      </c>
      <c r="AP242" s="226">
        <v>-0.49915287579119649</v>
      </c>
      <c r="AQ242" s="226">
        <v>2.2852437744023604</v>
      </c>
      <c r="AR242" s="226">
        <v>3.3963108735179759</v>
      </c>
      <c r="AS242" s="226">
        <v>2.852368686723068</v>
      </c>
      <c r="AT242" s="226">
        <v>3.0460155038098264</v>
      </c>
      <c r="AU242" s="226">
        <v>2.8214111669811075</v>
      </c>
      <c r="AV242" s="226">
        <v>1.4895185142024729</v>
      </c>
      <c r="AW242" s="226">
        <v>-0.96376561957741558</v>
      </c>
      <c r="AX242" s="226">
        <v>0.94376736173073539</v>
      </c>
      <c r="AY242" s="226">
        <v>-1.4442833994703221</v>
      </c>
      <c r="AZ242" s="226">
        <v>-4.7912069265156987</v>
      </c>
      <c r="BA242" s="226">
        <v>2.4460445759622047</v>
      </c>
      <c r="BB242" s="226">
        <v>1.70834079763722</v>
      </c>
      <c r="BC242" s="226">
        <v>3.0448460477479102</v>
      </c>
      <c r="BD242" s="226">
        <v>2.3599070542845766</v>
      </c>
      <c r="BE242" s="226">
        <v>0.52991032474847088</v>
      </c>
      <c r="BF242" s="226">
        <v>-3.4729046796400098</v>
      </c>
      <c r="BG242" s="226">
        <v>1.6266387308192094</v>
      </c>
      <c r="BH242" s="226">
        <v>3.1387439975938776</v>
      </c>
      <c r="BI242" s="226">
        <v>2.7676294318627441</v>
      </c>
    </row>
    <row r="243" spans="1:67" ht="15">
      <c r="A243" s="226" t="s">
        <v>542</v>
      </c>
      <c r="B243" s="226" t="s">
        <v>543</v>
      </c>
      <c r="C243" s="226" t="s">
        <v>758</v>
      </c>
      <c r="D243" s="226" t="s">
        <v>759</v>
      </c>
      <c r="E243" s="226"/>
      <c r="F243" s="226">
        <v>1.9631969064470383</v>
      </c>
      <c r="G243" s="226">
        <v>1.1519107310534054</v>
      </c>
      <c r="H243" s="226">
        <v>3.1330326192861975</v>
      </c>
      <c r="I243" s="226">
        <v>5.3654440374949246</v>
      </c>
      <c r="J243" s="226">
        <v>-3.1108223532284711</v>
      </c>
      <c r="K243" s="226">
        <v>-1.2094848919690833</v>
      </c>
      <c r="L243" s="226">
        <v>4.0126247940423241</v>
      </c>
      <c r="M243" s="226">
        <v>2.0590163266451782</v>
      </c>
      <c r="N243" s="226">
        <v>3.5269370406756764</v>
      </c>
      <c r="O243" s="226">
        <v>3.3486453086166961</v>
      </c>
      <c r="P243" s="226">
        <v>-1.4852822633969254</v>
      </c>
      <c r="Q243" s="226">
        <v>-3.8124508340560652</v>
      </c>
      <c r="R243" s="226">
        <v>1.4200054273439235</v>
      </c>
      <c r="S243" s="226">
        <v>-5.4965011840366174E-2</v>
      </c>
      <c r="T243" s="226">
        <v>4.7969932412967182</v>
      </c>
      <c r="U243" s="226">
        <v>5.9428343693838315E-2</v>
      </c>
      <c r="V243" s="226">
        <v>3.9184807302966647</v>
      </c>
      <c r="W243" s="226">
        <v>3.5601691345145099</v>
      </c>
      <c r="X243" s="226">
        <v>-5.2731849077349153</v>
      </c>
      <c r="Y243" s="226">
        <v>3.9901489029964097</v>
      </c>
      <c r="Z243" s="226">
        <v>3.8724022921096264</v>
      </c>
      <c r="AA243" s="226">
        <v>1.3387625190400883</v>
      </c>
      <c r="AB243" s="226">
        <v>4.2542855799347308</v>
      </c>
      <c r="AC243" s="226">
        <v>1.7485789239104435</v>
      </c>
      <c r="AD243" s="226">
        <v>2.9799080714343802</v>
      </c>
      <c r="AE243" s="226">
        <v>2.4243900173566431</v>
      </c>
      <c r="AF243" s="226">
        <v>1.8309661751639368</v>
      </c>
      <c r="AG243" s="226">
        <v>6.1216301587455888</v>
      </c>
      <c r="AH243" s="226">
        <v>3.1309009581884197</v>
      </c>
      <c r="AI243" s="226">
        <v>3.121330578877334</v>
      </c>
      <c r="AJ243" s="226">
        <v>-0.28182537299984745</v>
      </c>
      <c r="AK243" s="226">
        <v>3.4700471867330549</v>
      </c>
      <c r="AL243" s="226">
        <v>2.2092781313876912</v>
      </c>
      <c r="AM243" s="226">
        <v>3.8692663827677194</v>
      </c>
      <c r="AN243" s="226">
        <v>4.7846553820628941</v>
      </c>
      <c r="AO243" s="226">
        <v>4.7311029772222071</v>
      </c>
      <c r="AP243" s="226">
        <v>1.7759780369983389</v>
      </c>
      <c r="AQ243" s="226">
        <v>3.5825945991065851</v>
      </c>
      <c r="AR243" s="226">
        <v>5.7445342616388615</v>
      </c>
      <c r="AS243" s="226">
        <v>2.1679450034339567</v>
      </c>
      <c r="AT243" s="226">
        <v>2.4248878384000676</v>
      </c>
      <c r="AU243" s="226">
        <v>1.8773134096864652</v>
      </c>
      <c r="AV243" s="226">
        <v>5.3824630449661015</v>
      </c>
      <c r="AW243" s="226">
        <v>5.7298150184915073</v>
      </c>
      <c r="AX243" s="226">
        <v>7.0067813155872471</v>
      </c>
      <c r="AY243" s="226">
        <v>6.9460211039647106</v>
      </c>
      <c r="AZ243" s="226">
        <v>7.3436685720776467</v>
      </c>
      <c r="BA243" s="226">
        <v>2.3386192682040274</v>
      </c>
      <c r="BB243" s="226">
        <v>6.0534026699644556</v>
      </c>
      <c r="BC243" s="226">
        <v>7.5061243979294971</v>
      </c>
      <c r="BD243" s="226">
        <v>4.8333740414748974</v>
      </c>
      <c r="BE243" s="226">
        <v>4.0798744029876985</v>
      </c>
      <c r="BF243" s="226">
        <v>4.6374181059755557</v>
      </c>
      <c r="BG243" s="226">
        <v>5.6549618049172921</v>
      </c>
      <c r="BH243" s="226">
        <v>6.1014261018970615</v>
      </c>
      <c r="BI243" s="226">
        <v>5.4998364958590997</v>
      </c>
    </row>
    <row r="244" spans="1:67" ht="15">
      <c r="A244" s="226" t="s">
        <v>544</v>
      </c>
      <c r="B244" s="226" t="s">
        <v>545</v>
      </c>
      <c r="C244" s="226" t="s">
        <v>758</v>
      </c>
      <c r="D244" s="226" t="s">
        <v>759</v>
      </c>
      <c r="E244" s="226"/>
      <c r="F244" s="226">
        <v>-0.84732974619754486</v>
      </c>
      <c r="G244" s="226">
        <v>3.3635982718790842</v>
      </c>
      <c r="H244" s="226">
        <v>3.7802269395726995</v>
      </c>
      <c r="I244" s="226">
        <v>2.8678295065872135</v>
      </c>
      <c r="J244" s="226">
        <v>2.4325197933979865</v>
      </c>
      <c r="K244" s="226">
        <v>-0.8751062410977255</v>
      </c>
      <c r="L244" s="226">
        <v>-2.8299308148895932</v>
      </c>
      <c r="M244" s="226">
        <v>0.47134663567121038</v>
      </c>
      <c r="N244" s="226">
        <v>6.1804648431088793</v>
      </c>
      <c r="O244" s="226">
        <v>7.0478772173356816</v>
      </c>
      <c r="P244" s="226">
        <v>4.6686181722212581</v>
      </c>
      <c r="Q244" s="226">
        <v>-2.0086836545445408E-2</v>
      </c>
      <c r="R244" s="226">
        <v>1.5902402989202926</v>
      </c>
      <c r="S244" s="226">
        <v>5.002920816871864</v>
      </c>
      <c r="T244" s="226">
        <v>-2.746342893022188</v>
      </c>
      <c r="U244" s="226">
        <v>2.3934488480494167</v>
      </c>
      <c r="V244" s="226">
        <v>-0.47090347416158806</v>
      </c>
      <c r="W244" s="226">
        <v>-3.0266902849165263</v>
      </c>
      <c r="X244" s="226">
        <v>1.1210913311477668</v>
      </c>
      <c r="Y244" s="226">
        <v>1.0810818217545659</v>
      </c>
      <c r="Z244" s="226">
        <v>-2.9537304621776883</v>
      </c>
      <c r="AA244" s="226">
        <v>-2.594379879741993</v>
      </c>
      <c r="AB244" s="226">
        <v>-4.2393751279022212</v>
      </c>
      <c r="AC244" s="226">
        <v>-0.7381451097055276</v>
      </c>
      <c r="AD244" s="226">
        <v>-0.6476426031471334</v>
      </c>
      <c r="AE244" s="226">
        <v>-3.2037836517971243</v>
      </c>
      <c r="AF244" s="226">
        <v>-2.7203163752656678</v>
      </c>
      <c r="AG244" s="226">
        <v>1.529615166751725</v>
      </c>
      <c r="AH244" s="226">
        <v>0.42666086454981667</v>
      </c>
      <c r="AI244" s="226">
        <v>-0.40551352544356689</v>
      </c>
      <c r="AJ244" s="226">
        <v>-2.6882944617798472</v>
      </c>
      <c r="AK244" s="226">
        <v>-4.1145984040937691</v>
      </c>
      <c r="AL244" s="226">
        <v>-2.7587786492269117</v>
      </c>
      <c r="AM244" s="226">
        <v>-0.82803127693307488</v>
      </c>
      <c r="AN244" s="226">
        <v>0.47898734103557672</v>
      </c>
      <c r="AO244" s="226">
        <v>2.4905969545019957</v>
      </c>
      <c r="AP244" s="226">
        <v>0.94094870632548577</v>
      </c>
      <c r="AQ244" s="226">
        <v>-0.16414491902033035</v>
      </c>
      <c r="AR244" s="226">
        <v>-0.48105806127250617</v>
      </c>
      <c r="AS244" s="226">
        <v>0.90701064532998998</v>
      </c>
      <c r="AT244" s="226">
        <v>1.2662061212315621</v>
      </c>
      <c r="AU244" s="226">
        <v>0.28147111454165952</v>
      </c>
      <c r="AV244" s="226">
        <v>2.1263673793935851</v>
      </c>
      <c r="AW244" s="226">
        <v>8.7087971919132201</v>
      </c>
      <c r="AX244" s="226">
        <v>2.759113625390512</v>
      </c>
      <c r="AY244" s="226">
        <v>4.1938520785758726</v>
      </c>
      <c r="AZ244" s="226">
        <v>4.199967692780632</v>
      </c>
      <c r="BA244" s="226">
        <v>2.538250993160247</v>
      </c>
      <c r="BB244" s="226">
        <v>7.9265074498209742E-2</v>
      </c>
      <c r="BC244" s="226">
        <v>2.5712561735804087</v>
      </c>
      <c r="BD244" s="226">
        <v>1.5322491617377096</v>
      </c>
      <c r="BE244" s="226">
        <v>0.9460735038992425</v>
      </c>
      <c r="BF244" s="226">
        <v>1.9877388389617323</v>
      </c>
      <c r="BG244" s="226">
        <v>1.814588150693794</v>
      </c>
      <c r="BH244" s="226">
        <v>0.26998866553063294</v>
      </c>
      <c r="BI244" s="226">
        <v>-1.4545066913778157</v>
      </c>
    </row>
    <row r="245" spans="1:67" ht="15">
      <c r="A245" s="226" t="s">
        <v>546</v>
      </c>
      <c r="B245" s="226" t="s">
        <v>547</v>
      </c>
      <c r="C245" s="226" t="s">
        <v>758</v>
      </c>
      <c r="D245" s="226" t="s">
        <v>759</v>
      </c>
      <c r="E245" s="226"/>
      <c r="F245" s="226">
        <v>11.812494048150256</v>
      </c>
      <c r="G245" s="226">
        <v>1.0305615944894697</v>
      </c>
      <c r="H245" s="226">
        <v>4.1202130957795617</v>
      </c>
      <c r="I245" s="226">
        <v>6.354817249634138</v>
      </c>
      <c r="J245" s="226">
        <v>-0.31505592974255592</v>
      </c>
      <c r="K245" s="226">
        <v>3.2100264469329147</v>
      </c>
      <c r="L245" s="226">
        <v>1.3806054881456191</v>
      </c>
      <c r="M245" s="226">
        <v>4.5872245016291231</v>
      </c>
      <c r="N245" s="226">
        <v>2.031824405047729</v>
      </c>
      <c r="O245" s="226">
        <v>2.6422118743487886</v>
      </c>
      <c r="P245" s="226">
        <v>-5.5577909857063901E-2</v>
      </c>
      <c r="Q245" s="226">
        <v>4.4290761914606946</v>
      </c>
      <c r="R245" s="226">
        <v>0.22343756748688293</v>
      </c>
      <c r="S245" s="226">
        <v>2.3020034335130077</v>
      </c>
      <c r="T245" s="226">
        <v>2.9568097340131771E-2</v>
      </c>
      <c r="U245" s="226">
        <v>4.9353137390737487</v>
      </c>
      <c r="V245" s="226">
        <v>7.6416969653876947</v>
      </c>
      <c r="W245" s="226">
        <v>8.5182662866083945</v>
      </c>
      <c r="X245" s="226">
        <v>2.13762627945124</v>
      </c>
      <c r="Y245" s="226">
        <v>-2.5337967150483252</v>
      </c>
      <c r="Z245" s="226">
        <v>2.5854136419400646</v>
      </c>
      <c r="AA245" s="226">
        <v>2.1366947426715086</v>
      </c>
      <c r="AB245" s="226">
        <v>-11.736271943884674</v>
      </c>
      <c r="AC245" s="226">
        <v>-7.1388390501364825</v>
      </c>
      <c r="AD245" s="226">
        <v>-5.3686308152487356</v>
      </c>
      <c r="AE245" s="226">
        <v>-4.3537680564220409</v>
      </c>
      <c r="AF245" s="226">
        <v>-5.4554059145217479</v>
      </c>
      <c r="AG245" s="226">
        <v>-4.6868219186253413</v>
      </c>
      <c r="AH245" s="226">
        <v>-1.5404900605160066</v>
      </c>
      <c r="AI245" s="226">
        <v>0.82089343297053574</v>
      </c>
      <c r="AJ245" s="226">
        <v>2.0135645514093312</v>
      </c>
      <c r="AK245" s="226">
        <v>-2.2496462048109862</v>
      </c>
      <c r="AL245" s="226">
        <v>-2.0014852106566963</v>
      </c>
      <c r="AM245" s="226">
        <v>3.0762830098203295</v>
      </c>
      <c r="AN245" s="226">
        <v>4.2666277593035744</v>
      </c>
      <c r="AO245" s="226">
        <v>6.8481585991291354</v>
      </c>
      <c r="AP245" s="226">
        <v>7.3254943610668164</v>
      </c>
      <c r="AQ245" s="226">
        <v>7.964930359291472</v>
      </c>
      <c r="AR245" s="226">
        <v>7.8340964235849526</v>
      </c>
      <c r="AS245" s="226">
        <v>6.6308147155860127</v>
      </c>
      <c r="AT245" s="226">
        <v>3.8086277984010763</v>
      </c>
      <c r="AU245" s="226">
        <v>7.4757661685233643</v>
      </c>
      <c r="AV245" s="226">
        <v>13.887503192766587</v>
      </c>
      <c r="AW245" s="226">
        <v>7.4073090731496336</v>
      </c>
      <c r="AX245" s="226">
        <v>5.6849637443845467</v>
      </c>
      <c r="AY245" s="226">
        <v>12.668576290247159</v>
      </c>
      <c r="AZ245" s="226">
        <v>4.2648474086513346</v>
      </c>
      <c r="BA245" s="226">
        <v>2.91000802994634</v>
      </c>
      <c r="BB245" s="226">
        <v>-4.8424449505049409</v>
      </c>
      <c r="BC245" s="226">
        <v>2.8190448192054305</v>
      </c>
      <c r="BD245" s="226">
        <v>-0.79393290824532414</v>
      </c>
      <c r="BE245" s="226">
        <v>0.78055824470190771</v>
      </c>
      <c r="BF245" s="226">
        <v>2.1468343436060309</v>
      </c>
      <c r="BG245" s="226">
        <v>-1.0343280253527354</v>
      </c>
      <c r="BH245" s="226">
        <v>-0.98780333525077424</v>
      </c>
      <c r="BI245" s="226">
        <v>-5.4485716584121491</v>
      </c>
    </row>
    <row r="246" spans="1:67" ht="15">
      <c r="A246" s="226" t="s">
        <v>548</v>
      </c>
      <c r="B246" s="226" t="s">
        <v>549</v>
      </c>
      <c r="C246" s="226" t="s">
        <v>758</v>
      </c>
      <c r="D246" s="226" t="s">
        <v>759</v>
      </c>
      <c r="E246" s="226"/>
      <c r="F246" s="226"/>
      <c r="G246" s="226"/>
      <c r="H246" s="226"/>
      <c r="I246" s="226"/>
      <c r="J246" s="226"/>
      <c r="K246" s="226">
        <v>1.3819676007545922</v>
      </c>
      <c r="L246" s="226">
        <v>-1.9385274312714671</v>
      </c>
      <c r="M246" s="226">
        <v>8.0260369352377552</v>
      </c>
      <c r="N246" s="226">
        <v>2.4627754119378693</v>
      </c>
      <c r="O246" s="226">
        <v>2.3893365964352142</v>
      </c>
      <c r="P246" s="226">
        <v>8.1600450551158872</v>
      </c>
      <c r="Q246" s="226">
        <v>15.185200214788125</v>
      </c>
      <c r="R246" s="226">
        <v>-2.8199175966570209</v>
      </c>
      <c r="S246" s="226">
        <v>5.7006532302978457</v>
      </c>
      <c r="T246" s="226">
        <v>4.7729305456747113</v>
      </c>
      <c r="U246" s="226">
        <v>5.4639977914187909</v>
      </c>
      <c r="V246" s="226">
        <v>1.0822069097983871</v>
      </c>
      <c r="W246" s="226">
        <v>3.9810559706087361</v>
      </c>
      <c r="X246" s="226">
        <v>3.9862709275908799</v>
      </c>
      <c r="Y246" s="226">
        <v>4.6700018954341544</v>
      </c>
      <c r="Z246" s="226">
        <v>2.6629140885552403</v>
      </c>
      <c r="AA246" s="226">
        <v>-3.2856181463340306</v>
      </c>
      <c r="AB246" s="226">
        <v>1.714947385679281</v>
      </c>
      <c r="AC246" s="226">
        <v>2.8179678575887266</v>
      </c>
      <c r="AD246" s="226">
        <v>2.8502526886683199</v>
      </c>
      <c r="AE246" s="226">
        <v>-3.9125997888535409</v>
      </c>
      <c r="AF246" s="226">
        <v>4.1698911386445161</v>
      </c>
      <c r="AG246" s="226">
        <v>-2.2061264683560893</v>
      </c>
      <c r="AH246" s="226">
        <v>-0.52145880996111771</v>
      </c>
      <c r="AI246" s="226">
        <v>5.5651749570586588</v>
      </c>
      <c r="AJ246" s="226">
        <v>1.6223736651331535</v>
      </c>
      <c r="AK246" s="226">
        <v>5.4807422690401353</v>
      </c>
      <c r="AL246" s="226">
        <v>7.6641915217123824E-2</v>
      </c>
      <c r="AM246" s="226">
        <v>1.2003654162585633</v>
      </c>
      <c r="AN246" s="226">
        <v>0.58427383311413905</v>
      </c>
      <c r="AO246" s="226">
        <v>5.5015988064586594</v>
      </c>
      <c r="AP246" s="226">
        <v>4.0014349472287734</v>
      </c>
      <c r="AQ246" s="226">
        <v>3.5125663378220224</v>
      </c>
      <c r="AR246" s="226">
        <v>4.9023250356913195</v>
      </c>
      <c r="AS246" s="226">
        <v>3.6793540508295308</v>
      </c>
      <c r="AT246" s="226">
        <v>2.8786424996352054</v>
      </c>
      <c r="AU246" s="226">
        <v>0.51495785086967771</v>
      </c>
      <c r="AV246" s="226">
        <v>3.9086701931431094</v>
      </c>
      <c r="AW246" s="226">
        <v>5.4094271807819183</v>
      </c>
      <c r="AX246" s="226">
        <v>2.6170424923044777</v>
      </c>
      <c r="AY246" s="226">
        <v>4.2775015415164006</v>
      </c>
      <c r="AZ246" s="226">
        <v>5.653195785162282</v>
      </c>
      <c r="BA246" s="226">
        <v>3.1435609017509449</v>
      </c>
      <c r="BB246" s="226">
        <v>1.9221359956721926</v>
      </c>
      <c r="BC246" s="226">
        <v>2.3617015311798468</v>
      </c>
      <c r="BD246" s="226">
        <v>-3.024888542237278</v>
      </c>
      <c r="BE246" s="226">
        <v>2.801651670650827</v>
      </c>
      <c r="BF246" s="226">
        <v>1.680275828142257</v>
      </c>
      <c r="BG246" s="226">
        <v>1.6296666258229777</v>
      </c>
      <c r="BH246" s="226">
        <v>-1.4759945051423529E-2</v>
      </c>
      <c r="BI246" s="226">
        <v>2.0071496851770121E-2</v>
      </c>
    </row>
    <row r="247" spans="1:67" ht="15">
      <c r="A247" s="226" t="s">
        <v>550</v>
      </c>
      <c r="B247" s="226" t="s">
        <v>551</v>
      </c>
      <c r="C247" s="226" t="s">
        <v>758</v>
      </c>
      <c r="D247" s="226" t="s">
        <v>759</v>
      </c>
      <c r="E247" s="226"/>
      <c r="F247" s="226">
        <v>-1.2682138349390613</v>
      </c>
      <c r="G247" s="226">
        <v>3.0599591051024646</v>
      </c>
      <c r="H247" s="226">
        <v>6.4864413920659132</v>
      </c>
      <c r="I247" s="226">
        <v>2.9732702300364622</v>
      </c>
      <c r="J247" s="226">
        <v>0.40429389763059476</v>
      </c>
      <c r="K247" s="226">
        <v>8.6022898081659349</v>
      </c>
      <c r="L247" s="226">
        <v>2.2801580629084413</v>
      </c>
      <c r="M247" s="226">
        <v>4.2785224175744929</v>
      </c>
      <c r="N247" s="226">
        <v>1.6394318052900019</v>
      </c>
      <c r="O247" s="226">
        <v>0.80363290289255929</v>
      </c>
      <c r="P247" s="226">
        <v>3.0714915830219098</v>
      </c>
      <c r="Q247" s="226">
        <v>4.8811484560195453</v>
      </c>
      <c r="R247" s="226">
        <v>0.82334066694988906</v>
      </c>
      <c r="S247" s="226">
        <v>3.1233452685105902</v>
      </c>
      <c r="T247" s="226">
        <v>4.6993008996361283</v>
      </c>
      <c r="U247" s="226">
        <v>7.953716024932362</v>
      </c>
      <c r="V247" s="226">
        <v>1.0956120922185164</v>
      </c>
      <c r="W247" s="226">
        <v>-0.74657008301363703</v>
      </c>
      <c r="X247" s="226">
        <v>-2.8293091822442307</v>
      </c>
      <c r="Y247" s="226">
        <v>-4.6255850295329566</v>
      </c>
      <c r="Z247" s="226">
        <v>2.4969150210073963</v>
      </c>
      <c r="AA247" s="226">
        <v>1.2298364490798548</v>
      </c>
      <c r="AB247" s="226">
        <v>2.6339548193695066</v>
      </c>
      <c r="AC247" s="226">
        <v>4.4038904820409925</v>
      </c>
      <c r="AD247" s="226">
        <v>2.077797745328553</v>
      </c>
      <c r="AE247" s="226">
        <v>4.8887912089907246</v>
      </c>
      <c r="AF247" s="226">
        <v>7.4021591070919897</v>
      </c>
      <c r="AG247" s="226">
        <v>0.44778922925708287</v>
      </c>
      <c r="AH247" s="226">
        <v>-1.4863297028273195</v>
      </c>
      <c r="AI247" s="226">
        <v>7.3830874559676687</v>
      </c>
      <c r="AJ247" s="226">
        <v>-0.96725048152096349</v>
      </c>
      <c r="AK247" s="226">
        <v>3.324237374454114</v>
      </c>
      <c r="AL247" s="226">
        <v>5.9318959694167006</v>
      </c>
      <c r="AM247" s="226">
        <v>-6.1758640851394375</v>
      </c>
      <c r="AN247" s="226">
        <v>6.1771764337621704</v>
      </c>
      <c r="AO247" s="226">
        <v>5.6867876973554274</v>
      </c>
      <c r="AP247" s="226">
        <v>5.8861234662646496</v>
      </c>
      <c r="AQ247" s="226">
        <v>0.71162250642599645</v>
      </c>
      <c r="AR247" s="226">
        <v>-4.8748005162751582</v>
      </c>
      <c r="AS247" s="226">
        <v>5.0333894927900644</v>
      </c>
      <c r="AT247" s="226">
        <v>-7.3560010401432407</v>
      </c>
      <c r="AU247" s="226">
        <v>4.8755936697594109</v>
      </c>
      <c r="AV247" s="226">
        <v>4.1016973011278139</v>
      </c>
      <c r="AW247" s="226">
        <v>8.135577651397071</v>
      </c>
      <c r="AX247" s="226">
        <v>7.572165639613516</v>
      </c>
      <c r="AY247" s="226">
        <v>5.7701211165235122</v>
      </c>
      <c r="AZ247" s="226">
        <v>3.7720411143464645</v>
      </c>
      <c r="BA247" s="226">
        <v>-0.36127039110266423</v>
      </c>
      <c r="BB247" s="226">
        <v>-5.9055627597646776</v>
      </c>
      <c r="BC247" s="226">
        <v>7.0058196399547228</v>
      </c>
      <c r="BD247" s="226">
        <v>9.4749475626644255</v>
      </c>
      <c r="BE247" s="226">
        <v>3.1592613686837154</v>
      </c>
      <c r="BF247" s="226">
        <v>6.7484788265140878</v>
      </c>
      <c r="BG247" s="226">
        <v>3.4692721032952676</v>
      </c>
      <c r="BH247" s="226">
        <v>4.3762892385987442</v>
      </c>
      <c r="BI247" s="226">
        <v>1.2708137878352233</v>
      </c>
    </row>
    <row r="248" spans="1:67" ht="15">
      <c r="A248" s="226" t="s">
        <v>552</v>
      </c>
      <c r="B248" s="226" t="s">
        <v>553</v>
      </c>
      <c r="C248" s="226" t="s">
        <v>758</v>
      </c>
      <c r="D248" s="226" t="s">
        <v>759</v>
      </c>
      <c r="E248" s="226"/>
      <c r="F248" s="226"/>
      <c r="G248" s="226"/>
      <c r="H248" s="226"/>
      <c r="I248" s="226"/>
      <c r="J248" s="226"/>
      <c r="K248" s="226"/>
      <c r="L248" s="226"/>
      <c r="M248" s="226"/>
      <c r="N248" s="226"/>
      <c r="O248" s="226"/>
      <c r="P248" s="226"/>
      <c r="Q248" s="226"/>
      <c r="R248" s="226"/>
      <c r="S248" s="226"/>
      <c r="T248" s="226"/>
      <c r="U248" s="226"/>
      <c r="V248" s="226"/>
      <c r="W248" s="226"/>
      <c r="X248" s="226"/>
      <c r="Y248" s="226"/>
      <c r="Z248" s="226"/>
      <c r="AA248" s="226"/>
      <c r="AB248" s="226"/>
      <c r="AC248" s="226"/>
      <c r="AD248" s="226"/>
      <c r="AE248" s="226"/>
      <c r="AF248" s="226"/>
      <c r="AG248" s="226"/>
      <c r="AH248" s="226"/>
      <c r="AI248" s="226"/>
      <c r="AJ248" s="226">
        <v>3.0369283507780267</v>
      </c>
      <c r="AK248" s="226">
        <v>2.1569446900856946</v>
      </c>
      <c r="AL248" s="226">
        <v>3.5762652304680103</v>
      </c>
      <c r="AM248" s="226">
        <v>9.8754741096223029</v>
      </c>
      <c r="AN248" s="226">
        <v>-5.4161190621628208</v>
      </c>
      <c r="AO248" s="226">
        <v>-6.2255146484525739</v>
      </c>
      <c r="AP248" s="226">
        <v>9.7542141073864173</v>
      </c>
      <c r="AQ248" s="226">
        <v>15.141287096129943</v>
      </c>
      <c r="AR248" s="226">
        <v>-1.9746005884188236</v>
      </c>
      <c r="AS248" s="226">
        <v>-1.7590504523864183</v>
      </c>
      <c r="AT248" s="226">
        <v>0.65110323824369232</v>
      </c>
      <c r="AU248" s="226">
        <v>6.5089040481489491</v>
      </c>
      <c r="AV248" s="226">
        <v>-4.639973839568583</v>
      </c>
      <c r="AW248" s="226">
        <v>-2.618430658969956</v>
      </c>
      <c r="AX248" s="226">
        <v>-5.0560135873316625</v>
      </c>
      <c r="AY248" s="226">
        <v>1.0305943198076051</v>
      </c>
      <c r="AZ248" s="226">
        <v>5.2499927890568046</v>
      </c>
      <c r="BA248" s="226">
        <v>6.970265130111855</v>
      </c>
      <c r="BB248" s="226">
        <v>-5.3573109290627485</v>
      </c>
      <c r="BC248" s="226">
        <v>-3.560721377670589</v>
      </c>
      <c r="BD248" s="226">
        <v>7.4634883581064173</v>
      </c>
      <c r="BE248" s="226">
        <v>-0.73154860948706357</v>
      </c>
      <c r="BF248" s="226">
        <v>0.4180665647690347</v>
      </c>
      <c r="BG248" s="226">
        <v>1.4017082467697293</v>
      </c>
      <c r="BH248" s="226">
        <v>1.7744334200040299</v>
      </c>
      <c r="BI248" s="226">
        <v>1.8544141833785517</v>
      </c>
    </row>
    <row r="249" spans="1:67" ht="15">
      <c r="A249" s="226" t="s">
        <v>554</v>
      </c>
      <c r="B249" s="226" t="s">
        <v>555</v>
      </c>
      <c r="C249" s="226" t="s">
        <v>758</v>
      </c>
      <c r="D249" s="226" t="s">
        <v>759</v>
      </c>
      <c r="E249" s="226"/>
      <c r="F249" s="226"/>
      <c r="G249" s="226"/>
      <c r="H249" s="226"/>
      <c r="I249" s="226"/>
      <c r="J249" s="226"/>
      <c r="K249" s="226"/>
      <c r="L249" s="226"/>
      <c r="M249" s="226"/>
      <c r="N249" s="226"/>
      <c r="O249" s="226"/>
      <c r="P249" s="226"/>
      <c r="Q249" s="226"/>
      <c r="R249" s="226"/>
      <c r="S249" s="226"/>
      <c r="T249" s="226"/>
      <c r="U249" s="226"/>
      <c r="V249" s="226"/>
      <c r="W249" s="226"/>
      <c r="X249" s="226"/>
      <c r="Y249" s="226"/>
      <c r="Z249" s="226"/>
      <c r="AA249" s="226"/>
      <c r="AB249" s="226"/>
      <c r="AC249" s="226"/>
      <c r="AD249" s="226"/>
      <c r="AE249" s="226"/>
      <c r="AF249" s="226"/>
      <c r="AG249" s="226"/>
      <c r="AH249" s="226">
        <v>0.61263078485825417</v>
      </c>
      <c r="AI249" s="226">
        <v>3.6923486824953073</v>
      </c>
      <c r="AJ249" s="226">
        <v>-1.2395295252952536</v>
      </c>
      <c r="AK249" s="226">
        <v>-2.7520508311933014</v>
      </c>
      <c r="AL249" s="226">
        <v>-2.1303396618635588</v>
      </c>
      <c r="AM249" s="226">
        <v>-1.6446472099659815</v>
      </c>
      <c r="AN249" s="226">
        <v>0.49942723506850939</v>
      </c>
      <c r="AO249" s="226">
        <v>1.6634255543892351</v>
      </c>
      <c r="AP249" s="226">
        <v>0.83745758020239691</v>
      </c>
      <c r="AQ249" s="226">
        <v>1.1060323148054181</v>
      </c>
      <c r="AR249" s="226">
        <v>2.2024773047412509</v>
      </c>
      <c r="AS249" s="226">
        <v>2.218956878176698</v>
      </c>
      <c r="AT249" s="226">
        <v>3.1705466238086473</v>
      </c>
      <c r="AU249" s="226">
        <v>4.2358140559294384</v>
      </c>
      <c r="AV249" s="226">
        <v>3.8899409295171381</v>
      </c>
      <c r="AW249" s="226">
        <v>4.7302542257631615</v>
      </c>
      <c r="AX249" s="226">
        <v>4.9933469795270184</v>
      </c>
      <c r="AY249" s="226">
        <v>1.512286450400353</v>
      </c>
      <c r="AZ249" s="226">
        <v>5.1356261760654007</v>
      </c>
      <c r="BA249" s="226">
        <v>2.2870835780706216</v>
      </c>
      <c r="BB249" s="226">
        <v>2.098472240982403</v>
      </c>
      <c r="BC249" s="226">
        <v>3.0549695174020997</v>
      </c>
      <c r="BD249" s="226">
        <v>4.5704163270433185</v>
      </c>
      <c r="BE249" s="226">
        <v>1.9073477653659836</v>
      </c>
      <c r="BF249" s="226">
        <v>3.9776103731976775</v>
      </c>
      <c r="BG249" s="226">
        <v>3.6977505525049708</v>
      </c>
      <c r="BH249" s="226">
        <v>3.6991706902657029</v>
      </c>
      <c r="BI249" s="226">
        <v>3.7062837531417472</v>
      </c>
    </row>
    <row r="250" spans="1:67" ht="15">
      <c r="A250" s="226" t="s">
        <v>556</v>
      </c>
      <c r="B250" s="226" t="s">
        <v>557</v>
      </c>
      <c r="C250" s="226" t="s">
        <v>758</v>
      </c>
      <c r="D250" s="226" t="s">
        <v>759</v>
      </c>
      <c r="E250" s="226"/>
      <c r="F250" s="226"/>
      <c r="G250" s="226"/>
      <c r="H250" s="226"/>
      <c r="I250" s="226"/>
      <c r="J250" s="226"/>
      <c r="K250" s="226"/>
      <c r="L250" s="226"/>
      <c r="M250" s="226"/>
      <c r="N250" s="226"/>
      <c r="O250" s="226"/>
      <c r="P250" s="226"/>
      <c r="Q250" s="226"/>
      <c r="R250" s="226"/>
      <c r="S250" s="226"/>
      <c r="T250" s="226"/>
      <c r="U250" s="226"/>
      <c r="V250" s="226"/>
      <c r="W250" s="226"/>
      <c r="X250" s="226"/>
      <c r="Y250" s="226"/>
      <c r="Z250" s="226"/>
      <c r="AA250" s="226"/>
      <c r="AB250" s="226">
        <v>2.5731381307375187</v>
      </c>
      <c r="AC250" s="226">
        <v>-3.4325182963133045</v>
      </c>
      <c r="AD250" s="226">
        <v>-6.4234313768976108</v>
      </c>
      <c r="AE250" s="226">
        <v>-2.9744419621796823</v>
      </c>
      <c r="AF250" s="226">
        <v>0.37920249290360175</v>
      </c>
      <c r="AG250" s="226">
        <v>4.4914846318965544</v>
      </c>
      <c r="AH250" s="226">
        <v>2.6775102989548714</v>
      </c>
      <c r="AI250" s="226">
        <v>2.8546655850614684</v>
      </c>
      <c r="AJ250" s="226">
        <v>2.0345545281428343</v>
      </c>
      <c r="AK250" s="226">
        <v>2.2707236580686185E-2</v>
      </c>
      <c r="AL250" s="226">
        <v>4.8277080608833245</v>
      </c>
      <c r="AM250" s="226">
        <v>3.0245473312020295</v>
      </c>
      <c r="AN250" s="226">
        <v>8.0356438858841983</v>
      </c>
      <c r="AO250" s="226">
        <v>5.7188576463928342</v>
      </c>
      <c r="AP250" s="226">
        <v>1.9093420404791459</v>
      </c>
      <c r="AQ250" s="226">
        <v>1.7148261101508382</v>
      </c>
      <c r="AR250" s="226">
        <v>4.705468479921123</v>
      </c>
      <c r="AS250" s="226">
        <v>-0.14585740931782709</v>
      </c>
      <c r="AT250" s="226">
        <v>1.7320393159631777</v>
      </c>
      <c r="AU250" s="226">
        <v>5.0833703061188089</v>
      </c>
      <c r="AV250" s="226">
        <v>2.8470568901391715</v>
      </c>
      <c r="AW250" s="226">
        <v>3.1514215202196567</v>
      </c>
      <c r="AX250" s="226">
        <v>2.698594382022975</v>
      </c>
      <c r="AY250" s="226">
        <v>7.0105670279191372</v>
      </c>
      <c r="AZ250" s="226">
        <v>4.7272950020922764</v>
      </c>
      <c r="BA250" s="226">
        <v>5.0235151677669592</v>
      </c>
      <c r="BB250" s="226">
        <v>3.1282787544475212</v>
      </c>
      <c r="BC250" s="226">
        <v>2.1025521565725143</v>
      </c>
      <c r="BD250" s="226">
        <v>5.7637540099601381</v>
      </c>
      <c r="BE250" s="226">
        <v>0.38315891993114803</v>
      </c>
      <c r="BF250" s="226">
        <v>0.13515261797591904</v>
      </c>
      <c r="BG250" s="226">
        <v>1.7787913088345135</v>
      </c>
      <c r="BH250" s="226">
        <v>1.5632730054583561</v>
      </c>
      <c r="BI250" s="226">
        <v>1.259752037425784</v>
      </c>
    </row>
    <row r="251" spans="1:67" ht="15">
      <c r="A251" s="226" t="s">
        <v>558</v>
      </c>
      <c r="B251" s="226" t="s">
        <v>559</v>
      </c>
      <c r="C251" s="226" t="s">
        <v>758</v>
      </c>
      <c r="D251" s="226" t="s">
        <v>759</v>
      </c>
      <c r="E251" s="226"/>
      <c r="F251" s="226"/>
      <c r="G251" s="226"/>
      <c r="H251" s="226"/>
      <c r="I251" s="226"/>
      <c r="J251" s="226"/>
      <c r="K251" s="226"/>
      <c r="L251" s="226"/>
      <c r="M251" s="226"/>
      <c r="N251" s="226"/>
      <c r="O251" s="226"/>
      <c r="P251" s="226"/>
      <c r="Q251" s="226"/>
      <c r="R251" s="226"/>
      <c r="S251" s="226"/>
      <c r="T251" s="226"/>
      <c r="U251" s="226"/>
      <c r="V251" s="226"/>
      <c r="W251" s="226"/>
      <c r="X251" s="226"/>
      <c r="Y251" s="226"/>
      <c r="Z251" s="226"/>
      <c r="AA251" s="226"/>
      <c r="AB251" s="226"/>
      <c r="AC251" s="226"/>
      <c r="AD251" s="226"/>
      <c r="AE251" s="226"/>
      <c r="AF251" s="226"/>
      <c r="AG251" s="226">
        <v>2.1125677007274106</v>
      </c>
      <c r="AH251" s="226">
        <v>3.3675110679082252</v>
      </c>
      <c r="AI251" s="226">
        <v>-6.5600065194517754</v>
      </c>
      <c r="AJ251" s="226">
        <v>-8.6016940350345976</v>
      </c>
      <c r="AK251" s="226">
        <v>-9.9583784438981837</v>
      </c>
      <c r="AL251" s="226">
        <v>-14.273685976921428</v>
      </c>
      <c r="AM251" s="226">
        <v>-22.550847508449976</v>
      </c>
      <c r="AN251" s="226">
        <v>-11.503320815637849</v>
      </c>
      <c r="AO251" s="226">
        <v>-9.1977642695058393</v>
      </c>
      <c r="AP251" s="226">
        <v>-2.1121663953223759</v>
      </c>
      <c r="AQ251" s="226">
        <v>-1.0193096059953461</v>
      </c>
      <c r="AR251" s="226">
        <v>0.74547241787539065</v>
      </c>
      <c r="AS251" s="226">
        <v>6.9713686478772132</v>
      </c>
      <c r="AT251" s="226">
        <v>10.303539005784287</v>
      </c>
      <c r="AU251" s="226">
        <v>6.2505595475836913</v>
      </c>
      <c r="AV251" s="226">
        <v>10.291322758750198</v>
      </c>
      <c r="AW251" s="226">
        <v>12.953655839346069</v>
      </c>
      <c r="AX251" s="226">
        <v>3.4553402085947766</v>
      </c>
      <c r="AY251" s="226">
        <v>8.0279046667595111</v>
      </c>
      <c r="AZ251" s="226">
        <v>8.5458786424318873</v>
      </c>
      <c r="BA251" s="226">
        <v>2.8554181656495814</v>
      </c>
      <c r="BB251" s="226">
        <v>-14.420928808479033</v>
      </c>
      <c r="BC251" s="226">
        <v>4.6147946473182486</v>
      </c>
      <c r="BD251" s="226">
        <v>5.8453417459479482</v>
      </c>
      <c r="BE251" s="226">
        <v>0.48667658668541947</v>
      </c>
      <c r="BF251" s="226">
        <v>0.20117361066820649</v>
      </c>
      <c r="BG251" s="226">
        <v>-1.144531808741462</v>
      </c>
      <c r="BH251" s="226">
        <v>-9.4442431345563733</v>
      </c>
      <c r="BI251" s="226">
        <v>2.7209320783325524</v>
      </c>
    </row>
    <row r="252" spans="1:67" ht="15">
      <c r="A252" s="226" t="s">
        <v>560</v>
      </c>
      <c r="B252" s="226" t="s">
        <v>561</v>
      </c>
      <c r="C252" s="226" t="s">
        <v>758</v>
      </c>
      <c r="D252" s="226" t="s">
        <v>759</v>
      </c>
      <c r="E252" s="226"/>
      <c r="F252" s="226">
        <v>1.384347737215478</v>
      </c>
      <c r="G252" s="226">
        <v>2.3609216631599992</v>
      </c>
      <c r="H252" s="226">
        <v>2.249210132875973</v>
      </c>
      <c r="I252" s="226">
        <v>5.9247110030385244</v>
      </c>
      <c r="J252" s="226">
        <v>4.5332985608312697</v>
      </c>
      <c r="K252" s="226">
        <v>2.9049051191336446</v>
      </c>
      <c r="L252" s="226">
        <v>1.8713326619352841</v>
      </c>
      <c r="M252" s="226">
        <v>4.7448153918837335</v>
      </c>
      <c r="N252" s="226">
        <v>5.0438253479393467</v>
      </c>
      <c r="O252" s="226">
        <v>5.4473883937214964</v>
      </c>
      <c r="P252" s="226">
        <v>4.1548927453510203</v>
      </c>
      <c r="Q252" s="226">
        <v>5.3231818005809117</v>
      </c>
      <c r="R252" s="226">
        <v>5.8720941782988518</v>
      </c>
      <c r="S252" s="226">
        <v>4.1097381015357399</v>
      </c>
      <c r="T252" s="226">
        <v>2.5051717575717021</v>
      </c>
      <c r="U252" s="226">
        <v>5.1565178419130291</v>
      </c>
      <c r="V252" s="226">
        <v>2.1921028885915774</v>
      </c>
      <c r="W252" s="226">
        <v>1.3307861630430295</v>
      </c>
      <c r="X252" s="226">
        <v>3.1684537114267357</v>
      </c>
      <c r="Y252" s="226">
        <v>2.6346465330980777</v>
      </c>
      <c r="Z252" s="226">
        <v>-0.30155966991289063</v>
      </c>
      <c r="AA252" s="226">
        <v>0.60970493653611868</v>
      </c>
      <c r="AB252" s="226">
        <v>-1.0951319739701546</v>
      </c>
      <c r="AC252" s="226">
        <v>3.3630310877070571</v>
      </c>
      <c r="AD252" s="226">
        <v>2.9060953952380544</v>
      </c>
      <c r="AE252" s="226">
        <v>2.6113255388344072</v>
      </c>
      <c r="AF252" s="226">
        <v>3.1562475205140714</v>
      </c>
      <c r="AG252" s="226">
        <v>1.1708931525888033</v>
      </c>
      <c r="AH252" s="226">
        <v>0.42703632234608335</v>
      </c>
      <c r="AI252" s="226">
        <v>0.16868064327877619</v>
      </c>
      <c r="AJ252" s="226">
        <v>-0.2273510549928659</v>
      </c>
      <c r="AK252" s="226">
        <v>-0.83784232544022075</v>
      </c>
      <c r="AL252" s="226">
        <v>1.8302435868616129</v>
      </c>
      <c r="AM252" s="226">
        <v>1.0711190009240426</v>
      </c>
      <c r="AN252" s="226">
        <v>2.1017783793966629</v>
      </c>
      <c r="AO252" s="226">
        <v>3.299816454991884</v>
      </c>
      <c r="AP252" s="226">
        <v>4.0299162726236091</v>
      </c>
      <c r="AQ252" s="226">
        <v>1.2116112673993769</v>
      </c>
      <c r="AR252" s="226">
        <v>1.8117452040512347</v>
      </c>
      <c r="AS252" s="226">
        <v>5.0389338106361379</v>
      </c>
      <c r="AT252" s="226">
        <v>2.3074293040941996</v>
      </c>
      <c r="AU252" s="226">
        <v>3.4520426941163436</v>
      </c>
      <c r="AV252" s="226">
        <v>4.4192545635623759</v>
      </c>
      <c r="AW252" s="226">
        <v>7.1909635037789457</v>
      </c>
      <c r="AX252" s="226">
        <v>6.4232628510553411</v>
      </c>
      <c r="AY252" s="226">
        <v>7.4757241184855161</v>
      </c>
      <c r="AZ252" s="226">
        <v>8.2722133344760351</v>
      </c>
      <c r="BA252" s="226">
        <v>5.122415580838549</v>
      </c>
      <c r="BB252" s="226">
        <v>0.78971893023427242</v>
      </c>
      <c r="BC252" s="226">
        <v>6.7624242443613696</v>
      </c>
      <c r="BD252" s="226">
        <v>5.4898342366514612</v>
      </c>
      <c r="BE252" s="226">
        <v>4.1130980737370351</v>
      </c>
      <c r="BF252" s="226">
        <v>4.1318866617160239</v>
      </c>
      <c r="BG252" s="226">
        <v>3.2665123268960059</v>
      </c>
      <c r="BH252" s="226">
        <v>2.5615546074894127</v>
      </c>
      <c r="BI252" s="226">
        <v>2.6831957308118319</v>
      </c>
    </row>
    <row r="253" spans="1:67" ht="15">
      <c r="A253" s="226" t="s">
        <v>562</v>
      </c>
      <c r="B253" s="226" t="s">
        <v>563</v>
      </c>
      <c r="C253" s="226" t="s">
        <v>758</v>
      </c>
      <c r="D253" s="226" t="s">
        <v>759</v>
      </c>
      <c r="E253" s="226"/>
      <c r="F253" s="226">
        <v>1.1762899900737551</v>
      </c>
      <c r="G253" s="226">
        <v>-2.7915771816998074</v>
      </c>
      <c r="H253" s="226">
        <v>-1.0171587061370815</v>
      </c>
      <c r="I253" s="226">
        <v>1.2774817501078246</v>
      </c>
      <c r="J253" s="226">
        <v>-4.7413493350333624E-2</v>
      </c>
      <c r="K253" s="226">
        <v>1.9901665198894989</v>
      </c>
      <c r="L253" s="226">
        <v>-4.6102839056603813</v>
      </c>
      <c r="M253" s="226">
        <v>0.98263244679594663</v>
      </c>
      <c r="N253" s="226">
        <v>5.0969214196051382</v>
      </c>
      <c r="O253" s="226">
        <v>1.7957624537070274</v>
      </c>
      <c r="P253" s="226">
        <v>-0.55138784367059657</v>
      </c>
      <c r="Q253" s="226">
        <v>-1.4304063109967586</v>
      </c>
      <c r="R253" s="226">
        <v>0.25238784103494538</v>
      </c>
      <c r="S253" s="226">
        <v>2.8229115437254109</v>
      </c>
      <c r="T253" s="226">
        <v>5.8681262855550642</v>
      </c>
      <c r="U253" s="226">
        <v>3.5237049734281527</v>
      </c>
      <c r="V253" s="226">
        <v>0.8988082697585611</v>
      </c>
      <c r="W253" s="226">
        <v>4.6829275480287009</v>
      </c>
      <c r="X253" s="226">
        <v>5.4636130129868121</v>
      </c>
      <c r="Y253" s="226">
        <v>5.1262899327369809</v>
      </c>
      <c r="Z253" s="226">
        <v>0.89318503763864499</v>
      </c>
      <c r="AA253" s="226">
        <v>-10.3457638848692</v>
      </c>
      <c r="AB253" s="226">
        <v>-10.853194608049364</v>
      </c>
      <c r="AC253" s="226">
        <v>-1.7762650471768353</v>
      </c>
      <c r="AD253" s="226">
        <v>0.817595263445142</v>
      </c>
      <c r="AE253" s="226">
        <v>8.1230694176079652</v>
      </c>
      <c r="AF253" s="226">
        <v>7.3229349462417161</v>
      </c>
      <c r="AG253" s="226">
        <v>0.8482974664846239</v>
      </c>
      <c r="AH253" s="226">
        <v>0.45305561007933193</v>
      </c>
      <c r="AI253" s="226">
        <v>-0.38006424362627911</v>
      </c>
      <c r="AJ253" s="226">
        <v>2.8095194908644032</v>
      </c>
      <c r="AK253" s="226">
        <v>7.1514004567747804</v>
      </c>
      <c r="AL253" s="226">
        <v>1.9049330856019964</v>
      </c>
      <c r="AM253" s="226">
        <v>6.4954991507414519</v>
      </c>
      <c r="AN253" s="226">
        <v>-2.1565164819811713</v>
      </c>
      <c r="AO253" s="226">
        <v>4.8228299537703094</v>
      </c>
      <c r="AP253" s="226">
        <v>7.7852633614256206</v>
      </c>
      <c r="AQ253" s="226">
        <v>3.8481177322905467</v>
      </c>
      <c r="AR253" s="226">
        <v>-2.4482851025495904</v>
      </c>
      <c r="AS253" s="226">
        <v>-2.282112341842705</v>
      </c>
      <c r="AT253" s="226">
        <v>-4.0134307328616785</v>
      </c>
      <c r="AU253" s="226">
        <v>-7.750584066273376</v>
      </c>
      <c r="AV253" s="226">
        <v>0.87002943423402712</v>
      </c>
      <c r="AW253" s="226">
        <v>5.0528386857893395</v>
      </c>
      <c r="AX253" s="226">
        <v>7.4111457655556165</v>
      </c>
      <c r="AY253" s="226">
        <v>3.9288529326829007</v>
      </c>
      <c r="AZ253" s="226">
        <v>6.2640348214741266</v>
      </c>
      <c r="BA253" s="226">
        <v>6.8216547779704371</v>
      </c>
      <c r="BB253" s="226">
        <v>3.8736399574919886</v>
      </c>
      <c r="BC253" s="226">
        <v>7.4309042840324082</v>
      </c>
      <c r="BD253" s="226">
        <v>4.8139660854971282</v>
      </c>
      <c r="BE253" s="226">
        <v>3.198220768164532</v>
      </c>
      <c r="BF253" s="226">
        <v>4.2928002158275262</v>
      </c>
      <c r="BG253" s="226">
        <v>2.8903593222083401</v>
      </c>
      <c r="BH253" s="226">
        <v>1.9573305740578917E-2</v>
      </c>
      <c r="BI253" s="226">
        <v>1.0865619166933129</v>
      </c>
    </row>
    <row r="254" spans="1:67" ht="15">
      <c r="A254" s="226" t="s">
        <v>564</v>
      </c>
      <c r="B254" s="226" t="s">
        <v>565</v>
      </c>
      <c r="C254" s="226" t="s">
        <v>758</v>
      </c>
      <c r="D254" s="226" t="s">
        <v>759</v>
      </c>
      <c r="E254" s="226"/>
      <c r="F254" s="226">
        <v>0.61812119265482579</v>
      </c>
      <c r="G254" s="226">
        <v>4.4806693542334415</v>
      </c>
      <c r="H254" s="226">
        <v>2.9082719480876449</v>
      </c>
      <c r="I254" s="226">
        <v>4.3405489632028207</v>
      </c>
      <c r="J254" s="226">
        <v>5.0780976104330051</v>
      </c>
      <c r="K254" s="226">
        <v>5.2771138583640891</v>
      </c>
      <c r="L254" s="226">
        <v>1.38995128628369</v>
      </c>
      <c r="M254" s="226">
        <v>3.7588193676320003</v>
      </c>
      <c r="N254" s="226">
        <v>2.0973697064788297</v>
      </c>
      <c r="O254" s="226">
        <v>2.0114218565002773</v>
      </c>
      <c r="P254" s="226">
        <v>1.9976986247010018</v>
      </c>
      <c r="Q254" s="226">
        <v>4.142405817016197</v>
      </c>
      <c r="R254" s="226">
        <v>4.639582712399104</v>
      </c>
      <c r="S254" s="226">
        <v>-1.4219500506260658</v>
      </c>
      <c r="T254" s="226">
        <v>-1.1768801921945311</v>
      </c>
      <c r="U254" s="226">
        <v>4.3894330109010724</v>
      </c>
      <c r="V254" s="226">
        <v>3.5617467184883651</v>
      </c>
      <c r="W254" s="226">
        <v>4.449086538022911</v>
      </c>
      <c r="X254" s="226">
        <v>2.0433277448428129</v>
      </c>
      <c r="Y254" s="226">
        <v>-1.1972608800273008</v>
      </c>
      <c r="Z254" s="226">
        <v>1.5925171222137777</v>
      </c>
      <c r="AA254" s="226">
        <v>-2.841548664534983</v>
      </c>
      <c r="AB254" s="226">
        <v>3.6800812706450046</v>
      </c>
      <c r="AC254" s="226">
        <v>6.334427895273322</v>
      </c>
      <c r="AD254" s="226">
        <v>3.319128275633787</v>
      </c>
      <c r="AE254" s="226">
        <v>2.5594040306080785</v>
      </c>
      <c r="AF254" s="226">
        <v>2.5410970307650871</v>
      </c>
      <c r="AG254" s="226">
        <v>3.2620835542067255</v>
      </c>
      <c r="AH254" s="226">
        <v>2.7059685257455897</v>
      </c>
      <c r="AI254" s="226">
        <v>0.7745162001909307</v>
      </c>
      <c r="AJ254" s="226">
        <v>-1.4004735644574851</v>
      </c>
      <c r="AK254" s="226">
        <v>2.1291144843286816</v>
      </c>
      <c r="AL254" s="226">
        <v>1.3998618431040342</v>
      </c>
      <c r="AM254" s="226">
        <v>2.7696245956212522</v>
      </c>
      <c r="AN254" s="226">
        <v>1.5030653054290042</v>
      </c>
      <c r="AO254" s="226">
        <v>2.5953052481089571</v>
      </c>
      <c r="AP254" s="226">
        <v>3.2365866825363412</v>
      </c>
      <c r="AQ254" s="226">
        <v>3.2393924812260622</v>
      </c>
      <c r="AR254" s="226">
        <v>3.4899335320212259</v>
      </c>
      <c r="AS254" s="226">
        <v>2.9402917749952451</v>
      </c>
      <c r="AT254" s="226">
        <v>-1.8489777756713011E-2</v>
      </c>
      <c r="AU254" s="226">
        <v>0.84612595319759976</v>
      </c>
      <c r="AV254" s="226">
        <v>1.9269568757038513</v>
      </c>
      <c r="AW254" s="226">
        <v>2.8296534886960671</v>
      </c>
      <c r="AX254" s="226">
        <v>2.3970460160284119</v>
      </c>
      <c r="AY254" s="226">
        <v>1.6814164585621967</v>
      </c>
      <c r="AZ254" s="226">
        <v>0.81518822050014705</v>
      </c>
      <c r="BA254" s="226">
        <v>-1.2302821687342487</v>
      </c>
      <c r="BB254" s="226">
        <v>-3.6241241147220649</v>
      </c>
      <c r="BC254" s="226">
        <v>1.6778981434909781</v>
      </c>
      <c r="BD254" s="226">
        <v>0.84671682546790805</v>
      </c>
      <c r="BE254" s="226">
        <v>1.4638509462137108</v>
      </c>
      <c r="BF254" s="226">
        <v>0.96781066232497892</v>
      </c>
      <c r="BG254" s="226">
        <v>1.6125375972915208</v>
      </c>
      <c r="BH254" s="226">
        <v>1.8501961652721803</v>
      </c>
      <c r="BI254" s="226">
        <v>0.91409444776657267</v>
      </c>
    </row>
    <row r="255" spans="1:67" ht="15">
      <c r="A255" s="226" t="s">
        <v>566</v>
      </c>
      <c r="B255" s="226" t="s">
        <v>567</v>
      </c>
      <c r="C255" s="226" t="s">
        <v>758</v>
      </c>
      <c r="D255" s="226" t="s">
        <v>759</v>
      </c>
      <c r="E255" s="226"/>
      <c r="F255" s="226"/>
      <c r="G255" s="226"/>
      <c r="H255" s="226"/>
      <c r="I255" s="226"/>
      <c r="J255" s="226"/>
      <c r="K255" s="226"/>
      <c r="L255" s="226"/>
      <c r="M255" s="226"/>
      <c r="N255" s="226"/>
      <c r="O255" s="226"/>
      <c r="P255" s="226"/>
      <c r="Q255" s="226"/>
      <c r="R255" s="226"/>
      <c r="S255" s="226"/>
      <c r="T255" s="226"/>
      <c r="U255" s="226"/>
      <c r="V255" s="226"/>
      <c r="W255" s="226"/>
      <c r="X255" s="226"/>
      <c r="Y255" s="226"/>
      <c r="Z255" s="226"/>
      <c r="AA255" s="226"/>
      <c r="AB255" s="226"/>
      <c r="AC255" s="226"/>
      <c r="AD255" s="226"/>
      <c r="AE255" s="226"/>
      <c r="AF255" s="226"/>
      <c r="AG255" s="226">
        <v>6.5006837590655664</v>
      </c>
      <c r="AH255" s="226">
        <v>0.62534360557368984</v>
      </c>
      <c r="AI255" s="226">
        <v>-1.0297755577242782</v>
      </c>
      <c r="AJ255" s="226">
        <v>-2.5912046621336771</v>
      </c>
      <c r="AK255" s="226">
        <v>-13.257606412706068</v>
      </c>
      <c r="AL255" s="226">
        <v>-4.4951554152491866</v>
      </c>
      <c r="AM255" s="226">
        <v>-7.0428743720334381</v>
      </c>
      <c r="AN255" s="226">
        <v>-2.6745358849756684</v>
      </c>
      <c r="AO255" s="226">
        <v>-0.22671689633571646</v>
      </c>
      <c r="AP255" s="226">
        <v>3.2353065423572644</v>
      </c>
      <c r="AQ255" s="226">
        <v>2.6347386803043662</v>
      </c>
      <c r="AR255" s="226">
        <v>3.1817791088148795</v>
      </c>
      <c r="AS255" s="226">
        <v>2.3735626942555967</v>
      </c>
      <c r="AT255" s="226">
        <v>2.8891756157530182</v>
      </c>
      <c r="AU255" s="226">
        <v>2.7349719122979224</v>
      </c>
      <c r="AV255" s="226">
        <v>2.9944781770075508</v>
      </c>
      <c r="AW255" s="226">
        <v>6.4645314859258747</v>
      </c>
      <c r="AX255" s="226">
        <v>5.7624278720978168</v>
      </c>
      <c r="AY255" s="226">
        <v>5.9986635558030343</v>
      </c>
      <c r="AZ255" s="226">
        <v>8.3675377184852806</v>
      </c>
      <c r="BA255" s="226">
        <v>7.2641633828008452</v>
      </c>
      <c r="BB255" s="226">
        <v>6.2912869006579939</v>
      </c>
      <c r="BC255" s="226">
        <v>5.4800331912192064</v>
      </c>
      <c r="BD255" s="226">
        <v>5.4318738615560846</v>
      </c>
      <c r="BE255" s="226">
        <v>6.6188543897559384</v>
      </c>
      <c r="BF255" s="226">
        <v>6.3262485462144156</v>
      </c>
      <c r="BG255" s="226">
        <v>5.9894209442807238</v>
      </c>
      <c r="BH255" s="226">
        <v>6.1325350081524732</v>
      </c>
      <c r="BI255" s="226">
        <v>5.9407256939955317</v>
      </c>
    </row>
    <row r="256" spans="1:67" ht="15">
      <c r="A256" s="226" t="s">
        <v>568</v>
      </c>
      <c r="B256" s="226" t="s">
        <v>569</v>
      </c>
      <c r="C256" s="226" t="s">
        <v>758</v>
      </c>
      <c r="D256" s="226" t="s">
        <v>759</v>
      </c>
      <c r="E256" s="226"/>
      <c r="F256" s="226">
        <v>3.0091677107645438</v>
      </c>
      <c r="G256" s="226">
        <v>2.3682673467500024</v>
      </c>
      <c r="H256" s="226">
        <v>-7.3355799474222891</v>
      </c>
      <c r="I256" s="226">
        <v>2.570499143009215</v>
      </c>
      <c r="J256" s="226">
        <v>-0.17237942045578336</v>
      </c>
      <c r="K256" s="226">
        <v>-1.0212187848993324</v>
      </c>
      <c r="L256" s="226">
        <v>-10.43026655027333</v>
      </c>
      <c r="M256" s="226">
        <v>5.4555827687148337</v>
      </c>
      <c r="N256" s="226">
        <v>1.8232277504460086</v>
      </c>
      <c r="O256" s="226">
        <v>9.599887777337841</v>
      </c>
      <c r="P256" s="226">
        <v>1.8554911576771076</v>
      </c>
      <c r="Q256" s="226">
        <v>24.439303817464349</v>
      </c>
      <c r="R256" s="226">
        <v>-12.103283282202298</v>
      </c>
      <c r="S256" s="226">
        <v>-9.8339317551602505</v>
      </c>
      <c r="T256" s="226">
        <v>-8.6165863115676871</v>
      </c>
      <c r="U256" s="226">
        <v>9.2004239114324804</v>
      </c>
      <c r="V256" s="226">
        <v>12.060574924051309</v>
      </c>
      <c r="W256" s="226">
        <v>8.6818797034244852</v>
      </c>
      <c r="X256" s="226">
        <v>2.3894118401266411</v>
      </c>
      <c r="Y256" s="226">
        <v>1.5105481881483485</v>
      </c>
      <c r="Z256" s="226">
        <v>3.712115639362807</v>
      </c>
      <c r="AA256" s="226">
        <v>3.6330866471734851</v>
      </c>
      <c r="AB256" s="226">
        <v>1.3940554250053907</v>
      </c>
      <c r="AC256" s="226">
        <v>5.8088563168493721</v>
      </c>
      <c r="AD256" s="226">
        <v>5.4309425064329417</v>
      </c>
      <c r="AE256" s="226">
        <v>4.8769739532064733</v>
      </c>
      <c r="AF256" s="226">
        <v>-0.22395444541602672</v>
      </c>
      <c r="AG256" s="226">
        <v>13.388930046951188</v>
      </c>
      <c r="AH256" s="226">
        <v>0.88613691478181522</v>
      </c>
      <c r="AI256" s="226">
        <v>3.7420616103497082</v>
      </c>
      <c r="AJ256" s="226">
        <v>0.84587770144783292</v>
      </c>
      <c r="AK256" s="226">
        <v>6.1909480999731983</v>
      </c>
      <c r="AL256" s="226">
        <v>4.1651857270436778</v>
      </c>
      <c r="AM256" s="226">
        <v>-1.2815285056244505</v>
      </c>
      <c r="AN256" s="226">
        <v>7.7743908388641927</v>
      </c>
      <c r="AO256" s="226">
        <v>1.3311732468249176</v>
      </c>
      <c r="AP256" s="226">
        <v>3.5738663886552615</v>
      </c>
      <c r="AQ256" s="226">
        <v>4.1685712641434094</v>
      </c>
      <c r="AR256" s="226">
        <v>2.7509055060847061</v>
      </c>
      <c r="AS256" s="226">
        <v>1.6204828043005222</v>
      </c>
      <c r="AT256" s="226">
        <v>1.6246473474698604</v>
      </c>
      <c r="AU256" s="226">
        <v>6.167973349596906</v>
      </c>
      <c r="AV256" s="226">
        <v>7.4870342691766751</v>
      </c>
      <c r="AW256" s="226">
        <v>3.9557604877638965</v>
      </c>
      <c r="AX256" s="226">
        <v>2.3136478246748027</v>
      </c>
      <c r="AY256" s="226">
        <v>7.5271831360679329</v>
      </c>
      <c r="AZ256" s="226">
        <v>-1.7079277328845279</v>
      </c>
      <c r="BA256" s="226">
        <v>6.5517125887230492</v>
      </c>
      <c r="BB256" s="226">
        <v>-2.177917515693224</v>
      </c>
      <c r="BC256" s="226">
        <v>-3.4083407035463296</v>
      </c>
      <c r="BD256" s="226">
        <v>-0.44303058544787177</v>
      </c>
      <c r="BE256" s="226">
        <v>1.3926979944901774</v>
      </c>
      <c r="BF256" s="226">
        <v>1.839738097249068</v>
      </c>
      <c r="BG256" s="226">
        <v>1.1178922583354733</v>
      </c>
      <c r="BH256" s="226">
        <v>1.5121139592250188</v>
      </c>
      <c r="BI256" s="226">
        <v>2.8240610015737246</v>
      </c>
      <c r="BK256" s="227">
        <v>2014</v>
      </c>
      <c r="BL256" s="227">
        <v>2015</v>
      </c>
      <c r="BM256" s="227">
        <v>2016</v>
      </c>
      <c r="BN256" s="227">
        <v>2017</v>
      </c>
      <c r="BO256" s="228"/>
    </row>
    <row r="257" spans="1:80" ht="15">
      <c r="A257" s="226" t="s">
        <v>570</v>
      </c>
      <c r="B257" s="226" t="s">
        <v>571</v>
      </c>
      <c r="C257" s="226" t="s">
        <v>758</v>
      </c>
      <c r="D257" s="226" t="s">
        <v>759</v>
      </c>
      <c r="E257" s="226"/>
      <c r="F257" s="226">
        <v>-0.64701446423592301</v>
      </c>
      <c r="G257" s="226">
        <v>4.4721232704184786</v>
      </c>
      <c r="H257" s="226">
        <v>3.4572434218802073E-2</v>
      </c>
      <c r="I257" s="226">
        <v>7.0728919692083281</v>
      </c>
      <c r="J257" s="226">
        <v>0.46865322166877377</v>
      </c>
      <c r="K257" s="226">
        <v>-1.9859243033780132</v>
      </c>
      <c r="L257" s="226">
        <v>-0.6132553905995195</v>
      </c>
      <c r="M257" s="226">
        <v>3.8460486001206107</v>
      </c>
      <c r="N257" s="226">
        <v>-2.4624211896403949</v>
      </c>
      <c r="O257" s="226">
        <v>4.4374529836467502</v>
      </c>
      <c r="P257" s="226">
        <v>-1.4963158645358874</v>
      </c>
      <c r="Q257" s="226">
        <v>-1.5911464359118668</v>
      </c>
      <c r="R257" s="226">
        <v>4.138893113446926</v>
      </c>
      <c r="S257" s="226">
        <v>-0.73537648877362471</v>
      </c>
      <c r="T257" s="226">
        <v>7.0192868288415866E-2</v>
      </c>
      <c r="U257" s="226">
        <v>4.7626505084855211</v>
      </c>
      <c r="V257" s="226">
        <v>3.3473526417269568</v>
      </c>
      <c r="W257" s="226">
        <v>-0.45834913759044582</v>
      </c>
      <c r="X257" s="226">
        <v>-1.9741725928943907</v>
      </c>
      <c r="Y257" s="226">
        <v>-6.9888111731287523</v>
      </c>
      <c r="Z257" s="226">
        <v>-3.0044311579301137</v>
      </c>
      <c r="AA257" s="226">
        <v>-4.6368944102894858</v>
      </c>
      <c r="AB257" s="226">
        <v>-6.2634629434187303</v>
      </c>
      <c r="AC257" s="226">
        <v>-1.1771136344393653</v>
      </c>
      <c r="AD257" s="226">
        <v>-2.3834810818817402</v>
      </c>
      <c r="AE257" s="226">
        <v>3.7807278441481316</v>
      </c>
      <c r="AF257" s="226">
        <v>0.94549614587083397</v>
      </c>
      <c r="AG257" s="226">
        <v>3.1650976565497047</v>
      </c>
      <c r="AH257" s="226">
        <v>-10.813700129359489</v>
      </c>
      <c r="AI257" s="226">
        <v>3.9291824679735612</v>
      </c>
      <c r="AJ257" s="226">
        <v>7.1926883073296182</v>
      </c>
      <c r="AK257" s="226">
        <v>3.6791261702890097</v>
      </c>
      <c r="AL257" s="226">
        <v>-1.9145056168354131</v>
      </c>
      <c r="AM257" s="226">
        <v>-4.4300823216924101</v>
      </c>
      <c r="AN257" s="226">
        <v>1.7857636659741587</v>
      </c>
      <c r="AO257" s="226">
        <v>-2.2310382976773724</v>
      </c>
      <c r="AP257" s="226">
        <v>4.2533054513071562</v>
      </c>
      <c r="AQ257" s="226">
        <v>-1.6602816891123098</v>
      </c>
      <c r="AR257" s="226">
        <v>-7.767545646819741</v>
      </c>
      <c r="AS257" s="226">
        <v>1.7407196545885455</v>
      </c>
      <c r="AT257" s="226">
        <v>1.4872895582020931</v>
      </c>
      <c r="AU257" s="226">
        <v>-10.506531441887446</v>
      </c>
      <c r="AV257" s="226">
        <v>-9.394985263373627</v>
      </c>
      <c r="AW257" s="226">
        <v>16.225686745548387</v>
      </c>
      <c r="AX257" s="226">
        <v>8.4358975536624996</v>
      </c>
      <c r="AY257" s="226">
        <v>8.0368288465473228</v>
      </c>
      <c r="AZ257" s="226">
        <v>6.9753267328084974</v>
      </c>
      <c r="BA257" s="226">
        <v>3.5953957323537935</v>
      </c>
      <c r="BB257" s="226">
        <v>-4.7111946752967953</v>
      </c>
      <c r="BC257" s="226">
        <v>-2.9844101515842141</v>
      </c>
      <c r="BD257" s="226">
        <v>2.6374383347072268</v>
      </c>
      <c r="BE257" s="226">
        <v>4.1073153890616538</v>
      </c>
      <c r="BF257" s="226">
        <v>-7.6772682945545512E-2</v>
      </c>
      <c r="BG257" s="226">
        <f>100*((1+BK257/100)/(1+BK258/100)-1)</f>
        <v>-5.2362245911408252</v>
      </c>
      <c r="BH257" s="226">
        <f t="shared" ref="BH257:BJ257" si="0">100*((1+BL257/100)/(1+BL258/100)-1)</f>
        <v>-7.4682299150881759</v>
      </c>
      <c r="BI257" s="226">
        <f t="shared" si="0"/>
        <v>-19.080859840794094</v>
      </c>
      <c r="BJ257" s="226">
        <f t="shared" si="0"/>
        <v>-8.5843466641214228</v>
      </c>
      <c r="BK257" s="226">
        <v>-3.9</v>
      </c>
      <c r="BL257" s="226">
        <v>-6.2</v>
      </c>
      <c r="BM257" s="226">
        <v>-18</v>
      </c>
      <c r="BN257" s="227">
        <v>-7.4</v>
      </c>
      <c r="BO257" t="s">
        <v>760</v>
      </c>
    </row>
    <row r="258" spans="1:80" ht="15">
      <c r="A258" s="226" t="s">
        <v>572</v>
      </c>
      <c r="B258" s="226" t="s">
        <v>573</v>
      </c>
      <c r="C258" s="226" t="s">
        <v>758</v>
      </c>
      <c r="D258" s="226" t="s">
        <v>759</v>
      </c>
      <c r="E258" s="226"/>
      <c r="F258" s="226"/>
      <c r="G258" s="226"/>
      <c r="H258" s="226"/>
      <c r="I258" s="226"/>
      <c r="J258" s="226"/>
      <c r="K258" s="226"/>
      <c r="L258" s="226"/>
      <c r="M258" s="226"/>
      <c r="N258" s="226"/>
      <c r="O258" s="226"/>
      <c r="P258" s="226"/>
      <c r="Q258" s="226"/>
      <c r="R258" s="226"/>
      <c r="S258" s="226"/>
      <c r="T258" s="226"/>
      <c r="U258" s="226"/>
      <c r="V258" s="226"/>
      <c r="W258" s="226"/>
      <c r="X258" s="226"/>
      <c r="Y258" s="226"/>
      <c r="Z258" s="226"/>
      <c r="AA258" s="226"/>
      <c r="AB258" s="226"/>
      <c r="AC258" s="226"/>
      <c r="AD258" s="226"/>
      <c r="AE258" s="226"/>
      <c r="AF258" s="226"/>
      <c r="AG258" s="226"/>
      <c r="AH258" s="226"/>
      <c r="AI258" s="226"/>
      <c r="AJ258" s="226"/>
      <c r="AK258" s="226"/>
      <c r="AL258" s="226"/>
      <c r="AM258" s="226"/>
      <c r="AN258" s="226"/>
      <c r="AO258" s="226"/>
      <c r="AP258" s="226"/>
      <c r="AQ258" s="226"/>
      <c r="AR258" s="226"/>
      <c r="AS258" s="226"/>
      <c r="AT258" s="226"/>
      <c r="AU258" s="226"/>
      <c r="AV258" s="226"/>
      <c r="AW258" s="226"/>
      <c r="AX258" s="226"/>
      <c r="AY258" s="226"/>
      <c r="AZ258" s="226"/>
      <c r="BA258" s="226"/>
      <c r="BB258" s="226"/>
      <c r="BC258" s="226"/>
      <c r="BD258" s="226"/>
      <c r="BE258" s="226"/>
      <c r="BF258" s="226"/>
      <c r="BG258" s="226"/>
      <c r="BH258" s="226"/>
      <c r="BI258" s="226"/>
      <c r="BK258" s="226">
        <v>1.4100584167058283</v>
      </c>
      <c r="BL258" s="226">
        <v>1.3705886247765253</v>
      </c>
      <c r="BM258" s="226">
        <v>1.3357282821685246</v>
      </c>
      <c r="BN258">
        <v>1.295562215991497</v>
      </c>
      <c r="BO258" s="228" t="s">
        <v>761</v>
      </c>
    </row>
    <row r="259" spans="1:80" ht="15">
      <c r="A259" s="226" t="s">
        <v>574</v>
      </c>
      <c r="B259" s="226" t="s">
        <v>575</v>
      </c>
      <c r="C259" s="226" t="s">
        <v>758</v>
      </c>
      <c r="D259" s="226" t="s">
        <v>759</v>
      </c>
      <c r="E259" s="226"/>
      <c r="F259" s="226"/>
      <c r="G259" s="226"/>
      <c r="H259" s="226"/>
      <c r="I259" s="226"/>
      <c r="J259" s="226"/>
      <c r="K259" s="226"/>
      <c r="L259" s="226"/>
      <c r="M259" s="226"/>
      <c r="N259" s="226"/>
      <c r="O259" s="226"/>
      <c r="P259" s="226">
        <v>-0.55053557357004479</v>
      </c>
      <c r="Q259" s="226">
        <v>7.1234885696970736</v>
      </c>
      <c r="R259" s="226">
        <v>-2.0395447209074007</v>
      </c>
      <c r="S259" s="226">
        <v>-3.6606927787406107</v>
      </c>
      <c r="T259" s="226">
        <v>-4.8447644782805384</v>
      </c>
      <c r="U259" s="226">
        <v>-4.357904726472924</v>
      </c>
      <c r="V259" s="226">
        <v>2.1248105338528518</v>
      </c>
      <c r="W259" s="226">
        <v>0.21989277389276651</v>
      </c>
      <c r="X259" s="226">
        <v>8.8719992732065691</v>
      </c>
      <c r="Y259" s="226">
        <v>8.7110756741945607</v>
      </c>
      <c r="Z259" s="226">
        <v>1.9051581608620722</v>
      </c>
      <c r="AA259" s="226">
        <v>-8.504061497295794</v>
      </c>
      <c r="AB259" s="226">
        <v>3.9549381178514125</v>
      </c>
      <c r="AC259" s="226">
        <v>-0.2555869067601293</v>
      </c>
      <c r="AD259" s="226">
        <v>-1.4725614085664347</v>
      </c>
      <c r="AE259" s="226">
        <v>2.4736865416605838</v>
      </c>
      <c r="AF259" s="226">
        <v>7.9344901484368364</v>
      </c>
      <c r="AG259" s="226">
        <v>3.0331481388342638</v>
      </c>
      <c r="AH259" s="226">
        <v>8.6995378962053849</v>
      </c>
      <c r="AI259" s="226"/>
      <c r="AJ259" s="226"/>
      <c r="AK259" s="226"/>
      <c r="AL259" s="226"/>
      <c r="AM259" s="226"/>
      <c r="AN259" s="226"/>
      <c r="AO259" s="226"/>
      <c r="AP259" s="226"/>
      <c r="AQ259" s="226"/>
      <c r="AR259" s="226"/>
      <c r="AS259" s="226"/>
      <c r="AT259" s="226"/>
      <c r="AU259" s="226"/>
      <c r="AV259" s="226">
        <v>-0.22068522723702699</v>
      </c>
      <c r="AW259" s="226">
        <v>3.0683937920373836</v>
      </c>
      <c r="AX259" s="226">
        <v>3.7158521078759463</v>
      </c>
      <c r="AY259" s="226">
        <v>3.7826496802077827</v>
      </c>
      <c r="AZ259" s="226">
        <v>4.3037209388647995</v>
      </c>
      <c r="BA259" s="226">
        <v>1.2546401905457998</v>
      </c>
      <c r="BB259" s="226">
        <v>-6.3055290797687178</v>
      </c>
      <c r="BC259" s="226">
        <v>1.3219110117676109</v>
      </c>
      <c r="BD259" s="226">
        <v>-7.7391131520191294</v>
      </c>
      <c r="BE259" s="226">
        <v>-14.608377289262265</v>
      </c>
      <c r="BF259" s="226">
        <v>-5.316732484908897</v>
      </c>
      <c r="BG259" s="226">
        <v>-0.42308968114302559</v>
      </c>
      <c r="BH259" s="226">
        <v>0.77085257858240652</v>
      </c>
      <c r="BI259" s="226"/>
    </row>
    <row r="260" spans="1:80" ht="15">
      <c r="A260" s="226" t="s">
        <v>576</v>
      </c>
      <c r="B260" s="226" t="s">
        <v>577</v>
      </c>
      <c r="C260" s="226" t="s">
        <v>758</v>
      </c>
      <c r="D260" s="226" t="s">
        <v>759</v>
      </c>
      <c r="E260" s="226"/>
      <c r="F260" s="226"/>
      <c r="G260" s="226"/>
      <c r="H260" s="226"/>
      <c r="I260" s="226"/>
      <c r="J260" s="226"/>
      <c r="K260" s="226"/>
      <c r="L260" s="226"/>
      <c r="M260" s="226"/>
      <c r="N260" s="226"/>
      <c r="O260" s="226"/>
      <c r="P260" s="226"/>
      <c r="Q260" s="226"/>
      <c r="R260" s="226"/>
      <c r="S260" s="226"/>
      <c r="T260" s="226"/>
      <c r="U260" s="226"/>
      <c r="V260" s="226"/>
      <c r="W260" s="226"/>
      <c r="X260" s="226"/>
      <c r="Y260" s="226"/>
      <c r="Z260" s="226"/>
      <c r="AA260" s="226"/>
      <c r="AB260" s="226"/>
      <c r="AC260" s="226"/>
      <c r="AD260" s="226">
        <v>1.7321367332584714</v>
      </c>
      <c r="AE260" s="226">
        <v>0.43320248375712822</v>
      </c>
      <c r="AF260" s="226">
        <v>1.0655945246518286</v>
      </c>
      <c r="AG260" s="226">
        <v>2.6205992552553141</v>
      </c>
      <c r="AH260" s="226">
        <v>4.859992885410108</v>
      </c>
      <c r="AI260" s="226">
        <v>3.1224958476514502</v>
      </c>
      <c r="AJ260" s="226">
        <v>4.0293809499563906</v>
      </c>
      <c r="AK260" s="226">
        <v>6.7291498726024201</v>
      </c>
      <c r="AL260" s="226">
        <v>6.2192882532380054</v>
      </c>
      <c r="AM260" s="226">
        <v>7.0256254394949167</v>
      </c>
      <c r="AN260" s="226">
        <v>7.7588146224039036</v>
      </c>
      <c r="AO260" s="226">
        <v>7.6044877589153401</v>
      </c>
      <c r="AP260" s="226">
        <v>6.4779929460895289</v>
      </c>
      <c r="AQ260" s="226">
        <v>4.1533817019150092</v>
      </c>
      <c r="AR260" s="226">
        <v>3.213678967064368</v>
      </c>
      <c r="AS260" s="226">
        <v>5.3646941968424215</v>
      </c>
      <c r="AT260" s="226">
        <v>4.8562382762761729</v>
      </c>
      <c r="AU260" s="226">
        <v>5.0947677197642491</v>
      </c>
      <c r="AV260" s="226">
        <v>5.6639787328427929</v>
      </c>
      <c r="AW260" s="226">
        <v>6.2568503429131255</v>
      </c>
      <c r="AX260" s="226">
        <v>6.2997627783930596</v>
      </c>
      <c r="AY260" s="226">
        <v>5.7977600929054631</v>
      </c>
      <c r="AZ260" s="226">
        <v>5.9753803969953907</v>
      </c>
      <c r="BA260" s="226">
        <v>4.5443113967083235</v>
      </c>
      <c r="BB260" s="226">
        <v>4.2874980711828101</v>
      </c>
      <c r="BC260" s="226">
        <v>5.3122717928562224</v>
      </c>
      <c r="BD260" s="226">
        <v>5.1184109172925503</v>
      </c>
      <c r="BE260" s="226">
        <v>4.1228302083633963</v>
      </c>
      <c r="BF260" s="226">
        <v>4.3057625204194494</v>
      </c>
      <c r="BG260" s="226">
        <v>4.8512640226859673</v>
      </c>
      <c r="BH260" s="226">
        <v>5.5342521161110483</v>
      </c>
      <c r="BI260" s="226">
        <v>5.079055520825591</v>
      </c>
    </row>
    <row r="261" spans="1:80" ht="15">
      <c r="A261" s="226" t="s">
        <v>578</v>
      </c>
      <c r="B261" s="226" t="s">
        <v>579</v>
      </c>
      <c r="C261" s="226" t="s">
        <v>758</v>
      </c>
      <c r="D261" s="226" t="s">
        <v>759</v>
      </c>
      <c r="E261" s="226"/>
      <c r="F261" s="226"/>
      <c r="G261" s="226"/>
      <c r="H261" s="226"/>
      <c r="I261" s="226"/>
      <c r="J261" s="226"/>
      <c r="K261" s="226"/>
      <c r="L261" s="226"/>
      <c r="M261" s="226"/>
      <c r="N261" s="226"/>
      <c r="O261" s="226"/>
      <c r="P261" s="226"/>
      <c r="Q261" s="226"/>
      <c r="R261" s="226"/>
      <c r="S261" s="226"/>
      <c r="T261" s="226"/>
      <c r="U261" s="226"/>
      <c r="V261" s="226"/>
      <c r="W261" s="226"/>
      <c r="X261" s="226"/>
      <c r="Y261" s="226">
        <v>-13.738327100210284</v>
      </c>
      <c r="Z261" s="226">
        <v>1.609160788923532</v>
      </c>
      <c r="AA261" s="226">
        <v>8.0974996980807106</v>
      </c>
      <c r="AB261" s="226">
        <v>11.254995077535426</v>
      </c>
      <c r="AC261" s="226">
        <v>7.1346384100187379</v>
      </c>
      <c r="AD261" s="226">
        <v>-1.2954449896535749</v>
      </c>
      <c r="AE261" s="226">
        <v>-2.3923949420060779</v>
      </c>
      <c r="AF261" s="226">
        <v>-5.0961367283151873</v>
      </c>
      <c r="AG261" s="226">
        <v>-3.9972418620208003</v>
      </c>
      <c r="AH261" s="226">
        <v>-0.9422297786266256</v>
      </c>
      <c r="AI261" s="226">
        <v>8.8230535704832533</v>
      </c>
      <c r="AJ261" s="226">
        <v>0.30462851242299394</v>
      </c>
      <c r="AK261" s="226">
        <v>-0.35866952528034801</v>
      </c>
      <c r="AL261" s="226">
        <v>-2.1309325435010606</v>
      </c>
      <c r="AM261" s="226">
        <v>6.1381751707057646</v>
      </c>
      <c r="AN261" s="226">
        <v>-1.4061334933014678</v>
      </c>
      <c r="AO261" s="226">
        <v>0.20446712022189217</v>
      </c>
      <c r="AP261" s="226">
        <v>2.9960143555031209</v>
      </c>
      <c r="AQ261" s="226">
        <v>2.4980752942197739</v>
      </c>
      <c r="AR261" s="226">
        <v>-1.4727816271098533</v>
      </c>
      <c r="AS261" s="226">
        <v>3.7940223972901919</v>
      </c>
      <c r="AT261" s="226">
        <v>-5.6436880519427035</v>
      </c>
      <c r="AU261" s="226">
        <v>-7.3939582320870016</v>
      </c>
      <c r="AV261" s="226">
        <v>1.6683256141910618</v>
      </c>
      <c r="AW261" s="226">
        <v>1.3467165675779427</v>
      </c>
      <c r="AX261" s="226">
        <v>2.6739273966324788</v>
      </c>
      <c r="AY261" s="226">
        <v>5.8050007034505313</v>
      </c>
      <c r="AZ261" s="226">
        <v>2.6301611915651364</v>
      </c>
      <c r="BA261" s="226">
        <v>3.903752632871857</v>
      </c>
      <c r="BB261" s="226">
        <v>0.875316475177911</v>
      </c>
      <c r="BC261" s="226">
        <v>-0.74073680689218691</v>
      </c>
      <c r="BD261" s="226">
        <v>-1.110335352694463</v>
      </c>
      <c r="BE261" s="226">
        <v>-0.55347548546946257</v>
      </c>
      <c r="BF261" s="226">
        <v>-0.30957281799534542</v>
      </c>
      <c r="BG261" s="226">
        <v>7.4466197618988872E-2</v>
      </c>
      <c r="BH261" s="226">
        <v>-2.9578773778958265</v>
      </c>
      <c r="BI261" s="226">
        <v>1.7701940473218656</v>
      </c>
    </row>
    <row r="262" spans="1:80" ht="15">
      <c r="A262" s="226" t="s">
        <v>580</v>
      </c>
      <c r="B262" s="226" t="s">
        <v>581</v>
      </c>
      <c r="C262" s="226" t="s">
        <v>758</v>
      </c>
      <c r="D262" s="226" t="s">
        <v>759</v>
      </c>
      <c r="E262" s="226"/>
      <c r="F262" s="226">
        <v>2.9361147256401949</v>
      </c>
      <c r="G262" s="226">
        <v>3.7755448570285068</v>
      </c>
      <c r="H262" s="226">
        <v>3.0733745171645808</v>
      </c>
      <c r="I262" s="226">
        <v>4.5209030917867921</v>
      </c>
      <c r="J262" s="226">
        <v>3.4327156740861824</v>
      </c>
      <c r="K262" s="226">
        <v>3.610350002966058</v>
      </c>
      <c r="L262" s="226">
        <v>2.3180164078653291</v>
      </c>
      <c r="M262" s="226">
        <v>4.0683420786736519</v>
      </c>
      <c r="N262" s="226">
        <v>3.9261519329572394</v>
      </c>
      <c r="O262" s="226">
        <v>2.4877160040258133</v>
      </c>
      <c r="P262" s="226">
        <v>2.1703232995801329</v>
      </c>
      <c r="Q262" s="226">
        <v>3.6421223844708805</v>
      </c>
      <c r="R262" s="226">
        <v>4.4699709970836352</v>
      </c>
      <c r="S262" s="226">
        <v>3.2909101334638535E-2</v>
      </c>
      <c r="T262" s="226">
        <v>-1.0811424057294232</v>
      </c>
      <c r="U262" s="226">
        <v>3.5038512801688597</v>
      </c>
      <c r="V262" s="226">
        <v>2.2256101487351856</v>
      </c>
      <c r="W262" s="226">
        <v>2.2193933621497592</v>
      </c>
      <c r="X262" s="226">
        <v>2.3560966488063997</v>
      </c>
      <c r="Y262" s="226">
        <v>0.23446309325612447</v>
      </c>
      <c r="Z262" s="226">
        <v>0.16643294053095303</v>
      </c>
      <c r="AA262" s="226">
        <v>-1.4267412533078243</v>
      </c>
      <c r="AB262" s="226">
        <v>0.60577318466077656</v>
      </c>
      <c r="AC262" s="226">
        <v>2.7499324683261932</v>
      </c>
      <c r="AD262" s="226">
        <v>2.0859202937854491</v>
      </c>
      <c r="AE262" s="226">
        <v>1.5244541999742864</v>
      </c>
      <c r="AF262" s="226">
        <v>1.7636693548437563</v>
      </c>
      <c r="AG262" s="226">
        <v>2.8319012943521358</v>
      </c>
      <c r="AH262" s="226">
        <v>1.9738904672778688</v>
      </c>
      <c r="AI262" s="226">
        <v>1.2448825926991276</v>
      </c>
      <c r="AJ262" s="226">
        <v>-0.22550013291711934</v>
      </c>
      <c r="AK262" s="226">
        <v>0.20998956062089746</v>
      </c>
      <c r="AL262" s="226">
        <v>7.4292817599115324E-2</v>
      </c>
      <c r="AM262" s="226">
        <v>1.476013307519807</v>
      </c>
      <c r="AN262" s="226">
        <v>1.5160183803220235</v>
      </c>
      <c r="AO262" s="226">
        <v>1.9066001218428426</v>
      </c>
      <c r="AP262" s="226">
        <v>2.208306577913973</v>
      </c>
      <c r="AQ262" s="226">
        <v>1.1155409377864487</v>
      </c>
      <c r="AR262" s="226">
        <v>1.8784117756224248</v>
      </c>
      <c r="AS262" s="226">
        <v>3.0340301414065465</v>
      </c>
      <c r="AT262" s="226">
        <v>0.63186285765956995</v>
      </c>
      <c r="AU262" s="226">
        <v>0.85524421526379513</v>
      </c>
      <c r="AV262" s="226">
        <v>1.6285282496330922</v>
      </c>
      <c r="AW262" s="226">
        <v>3.1534481082829728</v>
      </c>
      <c r="AX262" s="226">
        <v>2.5605302167484751</v>
      </c>
      <c r="AY262" s="226">
        <v>3.0392192634058972</v>
      </c>
      <c r="AZ262" s="226">
        <v>2.9763927581022358</v>
      </c>
      <c r="BA262" s="226">
        <v>0.56506393232163532</v>
      </c>
      <c r="BB262" s="226">
        <v>-2.9333179644368386</v>
      </c>
      <c r="BC262" s="226">
        <v>3.070674512576673</v>
      </c>
      <c r="BD262" s="226">
        <v>1.9473133633993882</v>
      </c>
      <c r="BE262" s="226">
        <v>1.218541201076448</v>
      </c>
      <c r="BF262" s="226">
        <v>1.3800107579103269</v>
      </c>
      <c r="BG262" s="226">
        <v>1.571509905219969</v>
      </c>
      <c r="BH262" s="226">
        <v>1.5297667170927127</v>
      </c>
      <c r="BI262" s="226">
        <v>1.2414365841058554</v>
      </c>
    </row>
    <row r="263" spans="1:80" ht="15">
      <c r="A263" s="226" t="s">
        <v>582</v>
      </c>
      <c r="B263" s="226" t="s">
        <v>583</v>
      </c>
      <c r="C263" s="226" t="s">
        <v>758</v>
      </c>
      <c r="D263" s="226" t="s">
        <v>759</v>
      </c>
      <c r="E263" s="226"/>
      <c r="F263" s="226"/>
      <c r="G263" s="226"/>
      <c r="H263" s="226"/>
      <c r="I263" s="226"/>
      <c r="J263" s="226"/>
      <c r="K263" s="226"/>
      <c r="L263" s="226"/>
      <c r="M263" s="226"/>
      <c r="N263" s="226"/>
      <c r="O263" s="226"/>
      <c r="P263" s="226"/>
      <c r="Q263" s="226"/>
      <c r="R263" s="226"/>
      <c r="S263" s="226"/>
      <c r="T263" s="226"/>
      <c r="U263" s="226"/>
      <c r="V263" s="226"/>
      <c r="W263" s="226"/>
      <c r="X263" s="226"/>
      <c r="Y263" s="226"/>
      <c r="Z263" s="226"/>
      <c r="AA263" s="226"/>
      <c r="AB263" s="226">
        <v>-0.19101452371104699</v>
      </c>
      <c r="AC263" s="226">
        <v>0.71588681952354705</v>
      </c>
      <c r="AD263" s="226">
        <v>3.4337668231628129</v>
      </c>
      <c r="AE263" s="226">
        <v>5.1360165893997305</v>
      </c>
      <c r="AF263" s="226">
        <v>0.21911846067807517</v>
      </c>
      <c r="AG263" s="226">
        <v>-1.6901883221414238</v>
      </c>
      <c r="AH263" s="226">
        <v>3.3379318535258733</v>
      </c>
      <c r="AI263" s="226">
        <v>-4.9308401433432749</v>
      </c>
      <c r="AJ263" s="226">
        <v>-3.0205084461848486</v>
      </c>
      <c r="AK263" s="226">
        <v>-1.1005231429965363</v>
      </c>
      <c r="AL263" s="226">
        <v>3.0808217494029009</v>
      </c>
      <c r="AM263" s="226">
        <v>-3.4549631328595183</v>
      </c>
      <c r="AN263" s="226">
        <v>5.8153979349204121</v>
      </c>
      <c r="AO263" s="226">
        <v>6.474380411899844</v>
      </c>
      <c r="AP263" s="226">
        <v>0.10864079032772622</v>
      </c>
      <c r="AQ263" s="226">
        <v>1.7323002836977253</v>
      </c>
      <c r="AR263" s="226">
        <v>1.7302489068951985</v>
      </c>
      <c r="AS263" s="226">
        <v>6.3952488884953169</v>
      </c>
      <c r="AT263" s="226">
        <v>6.3574525338520971</v>
      </c>
      <c r="AU263" s="226">
        <v>3.7436314613928658</v>
      </c>
      <c r="AV263" s="226">
        <v>3.8801338388607718</v>
      </c>
      <c r="AW263" s="226">
        <v>3.9701483715590058</v>
      </c>
      <c r="AX263" s="226">
        <v>3.4919430143300616</v>
      </c>
      <c r="AY263" s="226">
        <v>1.3128300350362565</v>
      </c>
      <c r="AZ263" s="226">
        <v>5.6273794339374064</v>
      </c>
      <c r="BA263" s="226">
        <v>0.32661514158786531</v>
      </c>
      <c r="BB263" s="226">
        <v>-5.4778167776648132</v>
      </c>
      <c r="BC263" s="226">
        <v>-0.26497146554123674</v>
      </c>
      <c r="BD263" s="226">
        <v>4.9556062178308622</v>
      </c>
      <c r="BE263" s="226">
        <v>-0.40931120571212887</v>
      </c>
      <c r="BF263" s="226">
        <v>-2.7373804024402517</v>
      </c>
      <c r="BG263" s="226">
        <v>0.38937790582436094</v>
      </c>
      <c r="BH263" s="226">
        <v>0.86422350493984368</v>
      </c>
      <c r="BI263" s="226">
        <v>5.8170326745463825</v>
      </c>
    </row>
    <row r="264" spans="1:80" ht="15">
      <c r="A264" s="226" t="s">
        <v>584</v>
      </c>
      <c r="B264" s="226" t="s">
        <v>585</v>
      </c>
      <c r="C264" s="226" t="s">
        <v>758</v>
      </c>
      <c r="D264" s="226" t="s">
        <v>759</v>
      </c>
      <c r="E264" s="226"/>
      <c r="F264" s="226"/>
      <c r="G264" s="226"/>
      <c r="H264" s="226"/>
      <c r="I264" s="226"/>
      <c r="J264" s="226"/>
      <c r="K264" s="226"/>
      <c r="L264" s="226"/>
      <c r="M264" s="226"/>
      <c r="N264" s="226"/>
      <c r="O264" s="226"/>
      <c r="P264" s="226"/>
      <c r="Q264" s="226"/>
      <c r="R264" s="226"/>
      <c r="S264" s="226"/>
      <c r="T264" s="226"/>
      <c r="U264" s="226"/>
      <c r="V264" s="226"/>
      <c r="W264" s="226"/>
      <c r="X264" s="226"/>
      <c r="Y264" s="226"/>
      <c r="Z264" s="226"/>
      <c r="AA264" s="226"/>
      <c r="AB264" s="226"/>
      <c r="AC264" s="226"/>
      <c r="AD264" s="226"/>
      <c r="AE264" s="226"/>
      <c r="AF264" s="226"/>
      <c r="AG264" s="226"/>
      <c r="AH264" s="226"/>
      <c r="AI264" s="226"/>
      <c r="AJ264" s="226"/>
      <c r="AK264" s="226"/>
      <c r="AL264" s="226"/>
      <c r="AM264" s="226"/>
      <c r="AN264" s="226"/>
      <c r="AO264" s="226"/>
      <c r="AP264" s="226"/>
      <c r="AQ264" s="226"/>
      <c r="AR264" s="226"/>
      <c r="AS264" s="226"/>
      <c r="AT264" s="226">
        <v>26.887783422932898</v>
      </c>
      <c r="AU264" s="226">
        <v>-0.76838001624714991</v>
      </c>
      <c r="AV264" s="226">
        <v>5.9082257284154309</v>
      </c>
      <c r="AW264" s="226">
        <v>2.5425397066714481</v>
      </c>
      <c r="AX264" s="226">
        <v>5.9612471479680806</v>
      </c>
      <c r="AY264" s="226">
        <v>3.6670250045433193</v>
      </c>
      <c r="AZ264" s="226">
        <v>6.4277467879674504</v>
      </c>
      <c r="BA264" s="226">
        <v>1.82366386311665</v>
      </c>
      <c r="BB264" s="226">
        <v>2.514978673619467</v>
      </c>
      <c r="BC264" s="226">
        <v>2.4830656595806744</v>
      </c>
      <c r="BD264" s="226">
        <v>3.7246749553776084</v>
      </c>
      <c r="BE264" s="226">
        <v>1.9997494230366613</v>
      </c>
      <c r="BF264" s="226">
        <v>2.368689706424604</v>
      </c>
      <c r="BG264" s="226">
        <v>1.3463210054969039</v>
      </c>
      <c r="BH264" s="226">
        <v>5.2316799248230552</v>
      </c>
      <c r="BI264" s="226">
        <v>2.578291690595762</v>
      </c>
    </row>
    <row r="265" spans="1:80" ht="15">
      <c r="A265" s="226" t="s">
        <v>586</v>
      </c>
      <c r="B265" s="226" t="s">
        <v>587</v>
      </c>
      <c r="C265" s="226" t="s">
        <v>758</v>
      </c>
      <c r="D265" s="226" t="s">
        <v>759</v>
      </c>
      <c r="E265" s="226"/>
      <c r="F265" s="226"/>
      <c r="G265" s="226"/>
      <c r="H265" s="226"/>
      <c r="I265" s="226"/>
      <c r="J265" s="226"/>
      <c r="K265" s="226"/>
      <c r="L265" s="226"/>
      <c r="M265" s="226"/>
      <c r="N265" s="226"/>
      <c r="O265" s="226"/>
      <c r="P265" s="226"/>
      <c r="Q265" s="226"/>
      <c r="R265" s="226"/>
      <c r="S265" s="226"/>
      <c r="T265" s="226"/>
      <c r="U265" s="226"/>
      <c r="V265" s="226"/>
      <c r="W265" s="226"/>
      <c r="X265" s="226"/>
      <c r="Y265" s="226"/>
      <c r="Z265" s="226"/>
      <c r="AA265" s="226"/>
      <c r="AB265" s="226"/>
      <c r="AC265" s="226"/>
      <c r="AD265" s="226"/>
      <c r="AE265" s="226"/>
      <c r="AF265" s="226"/>
      <c r="AG265" s="226"/>
      <c r="AH265" s="226"/>
      <c r="AI265" s="226"/>
      <c r="AJ265" s="226">
        <v>1.21812280568831</v>
      </c>
      <c r="AK265" s="226">
        <v>2.8159773182671017</v>
      </c>
      <c r="AL265" s="226">
        <v>-1.129827694542854</v>
      </c>
      <c r="AM265" s="226">
        <v>1.8157651632490399</v>
      </c>
      <c r="AN265" s="226">
        <v>1.3381670256306109</v>
      </c>
      <c r="AO265" s="226">
        <v>0.8893402109375188</v>
      </c>
      <c r="AP265" s="226">
        <v>1.8995109608620879</v>
      </c>
      <c r="AQ265" s="226">
        <v>2.9496541154747149</v>
      </c>
      <c r="AR265" s="226">
        <v>0.89787479181866559</v>
      </c>
      <c r="AS265" s="226">
        <v>3.2317831463696933</v>
      </c>
      <c r="AT265" s="226">
        <v>0.89439930469585249</v>
      </c>
      <c r="AU265" s="226">
        <v>1.0288521842470857</v>
      </c>
      <c r="AV265" s="226">
        <v>0.85329995172303086</v>
      </c>
      <c r="AW265" s="226">
        <v>1.090007737982134</v>
      </c>
      <c r="AX265" s="226">
        <v>2.6888547711804165</v>
      </c>
      <c r="AY265" s="226">
        <v>0.35422567318086351</v>
      </c>
      <c r="AZ265" s="226">
        <v>0.5303433135424882</v>
      </c>
      <c r="BA265" s="226">
        <v>0.84369119882752841</v>
      </c>
      <c r="BB265" s="226">
        <v>1.0699114131189162</v>
      </c>
      <c r="BC265" s="226">
        <v>4.8195883636407331</v>
      </c>
      <c r="BD265" s="226">
        <v>-15.037826291668893</v>
      </c>
      <c r="BE265" s="226">
        <v>-0.3107594588649647</v>
      </c>
      <c r="BF265" s="226">
        <v>2.0924983043909577</v>
      </c>
      <c r="BG265" s="226">
        <v>-2.7366306204833677</v>
      </c>
      <c r="BH265" s="226">
        <v>-29.886332653678707</v>
      </c>
      <c r="BI265" s="226">
        <v>-11.964043396976692</v>
      </c>
    </row>
    <row r="266" spans="1:80" ht="15">
      <c r="A266" s="226" t="s">
        <v>588</v>
      </c>
      <c r="B266" s="226" t="s">
        <v>589</v>
      </c>
      <c r="C266" s="226" t="s">
        <v>758</v>
      </c>
      <c r="D266" s="226" t="s">
        <v>759</v>
      </c>
      <c r="E266" s="226"/>
      <c r="F266" s="226">
        <v>1.2054259506419953</v>
      </c>
      <c r="G266" s="226">
        <v>3.4409637885188573</v>
      </c>
      <c r="H266" s="226">
        <v>4.5902011488449403</v>
      </c>
      <c r="I266" s="226">
        <v>5.154508660732219</v>
      </c>
      <c r="J266" s="226">
        <v>3.413816663078606</v>
      </c>
      <c r="K266" s="226">
        <v>1.8111531711998197</v>
      </c>
      <c r="L266" s="226">
        <v>4.529722466886426</v>
      </c>
      <c r="M266" s="226">
        <v>1.5653342093641527</v>
      </c>
      <c r="N266" s="226">
        <v>2.083225856750957</v>
      </c>
      <c r="O266" s="226">
        <v>2.5530314408803321</v>
      </c>
      <c r="P266" s="226">
        <v>1.5517999608643862</v>
      </c>
      <c r="Q266" s="226">
        <v>-1.0419415673375738</v>
      </c>
      <c r="R266" s="226">
        <v>1.7928687332256601</v>
      </c>
      <c r="S266" s="226">
        <v>3.3295491193508155</v>
      </c>
      <c r="T266" s="226">
        <v>-0.90805535935164983</v>
      </c>
      <c r="U266" s="226">
        <v>-0.29249445073956792</v>
      </c>
      <c r="V266" s="226">
        <v>-2.5190816553088808</v>
      </c>
      <c r="W266" s="226">
        <v>0.54032261395904868</v>
      </c>
      <c r="X266" s="226">
        <v>1.2786193438059712</v>
      </c>
      <c r="Y266" s="226">
        <v>3.9939591653087803</v>
      </c>
      <c r="Z266" s="226">
        <v>2.7054936273720926</v>
      </c>
      <c r="AA266" s="226">
        <v>-2.9292970337115918</v>
      </c>
      <c r="AB266" s="226">
        <v>-4.3424397059952469</v>
      </c>
      <c r="AC266" s="226">
        <v>2.5045482350538322</v>
      </c>
      <c r="AD266" s="226">
        <v>-3.5418800284631118</v>
      </c>
      <c r="AE266" s="226">
        <v>-2.207451095570292</v>
      </c>
      <c r="AF266" s="226">
        <v>-6.0579317884560169E-2</v>
      </c>
      <c r="AG266" s="226">
        <v>2.0314299378537868</v>
      </c>
      <c r="AH266" s="226">
        <v>0.20387971179391684</v>
      </c>
      <c r="AI266" s="226">
        <v>-2.5620049486675924</v>
      </c>
      <c r="AJ266" s="226">
        <v>-3.3787694244980031</v>
      </c>
      <c r="AK266" s="226">
        <v>-4.5538208531236961</v>
      </c>
      <c r="AL266" s="226">
        <v>-1.2519963309824504</v>
      </c>
      <c r="AM266" s="226">
        <v>0.84420422461440126</v>
      </c>
      <c r="AN266" s="226">
        <v>0.95430737209909466</v>
      </c>
      <c r="AO266" s="226">
        <v>2.3708335706963339</v>
      </c>
      <c r="AP266" s="226">
        <v>0.94577827271054105</v>
      </c>
      <c r="AQ266" s="226">
        <v>-1.0106113009235571</v>
      </c>
      <c r="AR266" s="226">
        <v>0.85468349849917047</v>
      </c>
      <c r="AS266" s="226">
        <v>2.6161832655030395</v>
      </c>
      <c r="AT266" s="226">
        <v>1.7921380413388164</v>
      </c>
      <c r="AU266" s="226">
        <v>2.4412361071266986</v>
      </c>
      <c r="AV266" s="226">
        <v>1.7010636175440368</v>
      </c>
      <c r="AW266" s="226">
        <v>3.2565672566339003</v>
      </c>
      <c r="AX266" s="226">
        <v>3.9392862732325398</v>
      </c>
      <c r="AY266" s="226">
        <v>4.2306096283109156</v>
      </c>
      <c r="AZ266" s="226">
        <v>3.9594180231634368</v>
      </c>
      <c r="BA266" s="226">
        <v>1.788183674486902</v>
      </c>
      <c r="BB266" s="226">
        <v>-2.9061021746040439</v>
      </c>
      <c r="BC266" s="226">
        <v>1.5771957245251684</v>
      </c>
      <c r="BD266" s="226">
        <v>1.7869007523567007</v>
      </c>
      <c r="BE266" s="226">
        <v>0.70036006077465629</v>
      </c>
      <c r="BF266" s="226">
        <v>0.94086845176228451</v>
      </c>
      <c r="BG266" s="226">
        <v>0.13169695047214702</v>
      </c>
      <c r="BH266" s="226">
        <v>-0.294402135412696</v>
      </c>
      <c r="BI266" s="226">
        <v>-1.3293209903015963</v>
      </c>
    </row>
    <row r="267" spans="1:80" ht="15">
      <c r="A267" s="226" t="s">
        <v>590</v>
      </c>
      <c r="B267" s="226" t="s">
        <v>591</v>
      </c>
      <c r="C267" s="226" t="s">
        <v>758</v>
      </c>
      <c r="D267" s="226" t="s">
        <v>759</v>
      </c>
      <c r="E267" s="226"/>
      <c r="F267" s="226">
        <v>-1.7185184076197686</v>
      </c>
      <c r="G267" s="226">
        <v>-5.5095553773758326</v>
      </c>
      <c r="H267" s="226">
        <v>4.4444670427679966E-2</v>
      </c>
      <c r="I267" s="226">
        <v>8.7108505317917206</v>
      </c>
      <c r="J267" s="226">
        <v>13.031405025731615</v>
      </c>
      <c r="K267" s="226">
        <v>-8.4673233514790951</v>
      </c>
      <c r="L267" s="226">
        <v>4.6268523299212774</v>
      </c>
      <c r="M267" s="226">
        <v>-1.8625039508802956</v>
      </c>
      <c r="N267" s="226">
        <v>-3.5635865892382554</v>
      </c>
      <c r="O267" s="226">
        <v>1.4074678907462328</v>
      </c>
      <c r="P267" s="226">
        <v>-3.4140767109319512</v>
      </c>
      <c r="Q267" s="226">
        <v>5.4915963463326989</v>
      </c>
      <c r="R267" s="226">
        <v>-4.3744217776089016</v>
      </c>
      <c r="S267" s="226">
        <v>2.7578745526239032</v>
      </c>
      <c r="T267" s="226">
        <v>-5.6172252261100937</v>
      </c>
      <c r="U267" s="226">
        <v>2.6203759962855315</v>
      </c>
      <c r="V267" s="226">
        <v>-7.7695963911653365</v>
      </c>
      <c r="W267" s="226">
        <v>-2.8059333893450713</v>
      </c>
      <c r="X267" s="226">
        <v>-6.2663322384805156</v>
      </c>
      <c r="Y267" s="226">
        <v>-0.41942656701256453</v>
      </c>
      <c r="Z267" s="226">
        <v>2.5970437817685479</v>
      </c>
      <c r="AA267" s="226">
        <v>-6.0725886292012063</v>
      </c>
      <c r="AB267" s="226">
        <v>-5.2111403107140148</v>
      </c>
      <c r="AC267" s="226">
        <v>-3.5494609090187765</v>
      </c>
      <c r="AD267" s="226">
        <v>-1.5469698164090886</v>
      </c>
      <c r="AE267" s="226">
        <v>-2.30237848127571</v>
      </c>
      <c r="AF267" s="226">
        <v>-0.31368112329127484</v>
      </c>
      <c r="AG267" s="226">
        <v>3.2827373247404523</v>
      </c>
      <c r="AH267" s="226">
        <v>-3.7308681357718001</v>
      </c>
      <c r="AI267" s="226">
        <v>-3.1272845716033544</v>
      </c>
      <c r="AJ267" s="226">
        <v>-2.6139141193147424</v>
      </c>
      <c r="AK267" s="226">
        <v>-4.2020207367494464</v>
      </c>
      <c r="AL267" s="226">
        <v>4.1253243117578506</v>
      </c>
      <c r="AM267" s="226">
        <v>-10.956419863880669</v>
      </c>
      <c r="AN267" s="226">
        <v>0.18399520128231472</v>
      </c>
      <c r="AO267" s="226">
        <v>3.3101588044788741</v>
      </c>
      <c r="AP267" s="226">
        <v>0.88992670279198194</v>
      </c>
      <c r="AQ267" s="226">
        <v>-3.2253992680448107</v>
      </c>
      <c r="AR267" s="226">
        <v>1.6915931068900392</v>
      </c>
      <c r="AS267" s="226">
        <v>1.0214173936952307</v>
      </c>
      <c r="AT267" s="226">
        <v>2.4669629021581159</v>
      </c>
      <c r="AU267" s="226">
        <v>1.721632884369086</v>
      </c>
      <c r="AV267" s="226">
        <v>4.1213024967080116</v>
      </c>
      <c r="AW267" s="226">
        <v>4.2063393195647336</v>
      </c>
      <c r="AX267" s="226">
        <v>4.3847100637230909</v>
      </c>
      <c r="AY267" s="226">
        <v>5.0169846442640278</v>
      </c>
      <c r="AZ267" s="226">
        <v>5.4360588196933151</v>
      </c>
      <c r="BA267" s="226">
        <v>4.8366912900468293</v>
      </c>
      <c r="BB267" s="226">
        <v>6.1855518274789318</v>
      </c>
      <c r="BC267" s="226">
        <v>7.1635462740758982</v>
      </c>
      <c r="BD267" s="226">
        <v>2.4955166397130739</v>
      </c>
      <c r="BE267" s="226">
        <v>4.4122673615761414</v>
      </c>
      <c r="BF267" s="226">
        <v>1.9167697154080798</v>
      </c>
      <c r="BG267" s="226">
        <v>1.5607505107503101</v>
      </c>
      <c r="BH267" s="226">
        <v>-0.14595201371699318</v>
      </c>
      <c r="BI267" s="226">
        <v>0.24420118507251232</v>
      </c>
    </row>
    <row r="268" spans="1:80" ht="15">
      <c r="A268" s="226" t="s">
        <v>592</v>
      </c>
      <c r="B268" s="226" t="s">
        <v>593</v>
      </c>
      <c r="C268" s="226" t="s">
        <v>758</v>
      </c>
      <c r="D268" s="226" t="s">
        <v>759</v>
      </c>
      <c r="E268" s="226"/>
      <c r="F268" s="226">
        <v>2.9271470354637472</v>
      </c>
      <c r="G268" s="226">
        <v>-1.8287189230033789</v>
      </c>
      <c r="H268" s="226">
        <v>2.8165345504285995</v>
      </c>
      <c r="I268" s="226">
        <v>-4.2816920324154353</v>
      </c>
      <c r="J268" s="226">
        <v>1.571934332645796</v>
      </c>
      <c r="K268" s="226">
        <v>-1.6701187170207135</v>
      </c>
      <c r="L268" s="226">
        <v>4.9867255571158324</v>
      </c>
      <c r="M268" s="226">
        <v>-1.2118661209981099</v>
      </c>
      <c r="N268" s="226">
        <v>8.8803881181295878</v>
      </c>
      <c r="O268" s="226">
        <v>18.631598978328043</v>
      </c>
      <c r="P268" s="226">
        <v>5.3439132644915475</v>
      </c>
      <c r="Q268" s="226">
        <v>4.7158495430090284</v>
      </c>
      <c r="R268" s="226">
        <v>-0.82025345533746474</v>
      </c>
      <c r="S268" s="226">
        <v>3.1333938318857975</v>
      </c>
      <c r="T268" s="226">
        <v>-5.0491405617671461</v>
      </c>
      <c r="U268" s="226">
        <v>-2.6077291983949777</v>
      </c>
      <c r="V268" s="226">
        <v>-9.6339133780020632</v>
      </c>
      <c r="W268" s="226">
        <v>-5.6285239391241362</v>
      </c>
      <c r="X268" s="226">
        <v>3.4648312434740092E-2</v>
      </c>
      <c r="Y268" s="226">
        <v>10.549543707096291</v>
      </c>
      <c r="Z268" s="226">
        <v>8.4712064505326055</v>
      </c>
      <c r="AA268" s="226">
        <v>-1.2149994098348884</v>
      </c>
      <c r="AB268" s="226">
        <v>-2.287356978649342</v>
      </c>
      <c r="AC268" s="226">
        <v>-5.6069724144666679</v>
      </c>
      <c r="AD268" s="226">
        <v>3.0333376445841793</v>
      </c>
      <c r="AE268" s="226">
        <v>-1.5106168958423609</v>
      </c>
      <c r="AF268" s="226">
        <v>-2.3004299934603836</v>
      </c>
      <c r="AG268" s="226">
        <v>4.0694736197669101</v>
      </c>
      <c r="AH268" s="226">
        <v>2.0314310525053116</v>
      </c>
      <c r="AI268" s="226">
        <v>4.0407216303095481</v>
      </c>
      <c r="AJ268" s="226">
        <v>2.9050691387298286</v>
      </c>
      <c r="AK268" s="226">
        <v>-11.058124401194263</v>
      </c>
      <c r="AL268" s="226">
        <v>-1.0137956084704456</v>
      </c>
      <c r="AM268" s="226">
        <v>7.1600248638693103</v>
      </c>
      <c r="AN268" s="226">
        <v>-1.6415607727587513</v>
      </c>
      <c r="AO268" s="226">
        <v>8.4643908894562259</v>
      </c>
      <c r="AP268" s="226">
        <v>0.99934150360144258</v>
      </c>
      <c r="AQ268" s="226">
        <v>1.2997535830263161</v>
      </c>
      <c r="AR268" s="226">
        <v>-2.2257850753906183</v>
      </c>
      <c r="AS268" s="226">
        <v>-4.3100985593635244</v>
      </c>
      <c r="AT268" s="226">
        <v>0.25908895631286555</v>
      </c>
      <c r="AU268" s="226">
        <v>-9.8732622103242562</v>
      </c>
      <c r="AV268" s="226">
        <v>-17.87133091305904</v>
      </c>
      <c r="AW268" s="226">
        <v>-6.866223065633605</v>
      </c>
      <c r="AX268" s="226">
        <v>-6.8953103437980445</v>
      </c>
      <c r="AY268" s="226">
        <v>-4.816677131000219</v>
      </c>
      <c r="AZ268" s="226">
        <v>-5.1396779644815922</v>
      </c>
      <c r="BA268" s="226">
        <v>-19.056830846618183</v>
      </c>
      <c r="BB268" s="226">
        <v>6.724600495987616</v>
      </c>
      <c r="BC268" s="226">
        <v>13.187177432618995</v>
      </c>
      <c r="BD268" s="226">
        <v>13.90394042420904</v>
      </c>
      <c r="BE268" s="226">
        <v>11.105607145723056</v>
      </c>
      <c r="BF268" s="226">
        <v>2.8671328514265184</v>
      </c>
      <c r="BG268" s="226">
        <v>0.38366266875617328</v>
      </c>
      <c r="BH268" s="226">
        <v>-0.92742492882193517</v>
      </c>
      <c r="BI268" s="226">
        <v>-1.6310988256863936</v>
      </c>
    </row>
    <row r="269" spans="1:80">
      <c r="A269" s="150"/>
      <c r="B269" s="150"/>
    </row>
    <row r="270" spans="1:80">
      <c r="A270" s="150" t="s">
        <v>762</v>
      </c>
      <c r="B270" s="150"/>
    </row>
    <row r="271" spans="1:80">
      <c r="A271" s="150"/>
      <c r="B271" s="150"/>
    </row>
    <row r="272" spans="1:80" ht="15">
      <c r="A272" s="150" t="s">
        <v>3</v>
      </c>
      <c r="E272" s="150" t="s">
        <v>7</v>
      </c>
      <c r="F272" s="150" t="s">
        <v>8</v>
      </c>
      <c r="G272" s="150" t="s">
        <v>9</v>
      </c>
      <c r="H272" s="150" t="s">
        <v>10</v>
      </c>
      <c r="I272" s="150" t="s">
        <v>11</v>
      </c>
      <c r="J272" s="150" t="s">
        <v>12</v>
      </c>
      <c r="K272" s="150" t="s">
        <v>13</v>
      </c>
      <c r="L272" s="150" t="s">
        <v>14</v>
      </c>
      <c r="M272" s="150" t="s">
        <v>15</v>
      </c>
      <c r="N272" s="150" t="s">
        <v>16</v>
      </c>
      <c r="O272" s="150" t="s">
        <v>17</v>
      </c>
      <c r="P272" s="150" t="s">
        <v>18</v>
      </c>
      <c r="Q272" s="150" t="s">
        <v>19</v>
      </c>
      <c r="R272" s="150" t="s">
        <v>20</v>
      </c>
      <c r="S272" s="150" t="s">
        <v>21</v>
      </c>
      <c r="T272" s="150" t="s">
        <v>22</v>
      </c>
      <c r="U272" s="150" t="s">
        <v>23</v>
      </c>
      <c r="V272" s="150" t="s">
        <v>24</v>
      </c>
      <c r="W272" s="150" t="s">
        <v>25</v>
      </c>
      <c r="X272" s="150" t="s">
        <v>26</v>
      </c>
      <c r="Y272" s="150" t="s">
        <v>27</v>
      </c>
      <c r="Z272" s="150" t="s">
        <v>28</v>
      </c>
      <c r="AA272" s="150" t="s">
        <v>29</v>
      </c>
      <c r="AB272" s="150" t="s">
        <v>30</v>
      </c>
      <c r="AC272" s="150" t="s">
        <v>31</v>
      </c>
      <c r="AD272" s="150" t="s">
        <v>32</v>
      </c>
      <c r="AE272" s="150" t="s">
        <v>33</v>
      </c>
      <c r="AF272" s="150" t="s">
        <v>34</v>
      </c>
      <c r="AG272" s="150" t="s">
        <v>35</v>
      </c>
      <c r="AH272" s="150" t="s">
        <v>36</v>
      </c>
      <c r="AI272" s="150" t="s">
        <v>37</v>
      </c>
      <c r="AJ272" s="150" t="s">
        <v>38</v>
      </c>
      <c r="AK272" s="150" t="s">
        <v>39</v>
      </c>
      <c r="AL272" s="150" t="s">
        <v>40</v>
      </c>
      <c r="AM272" s="150" t="s">
        <v>41</v>
      </c>
      <c r="AN272" s="150" t="s">
        <v>42</v>
      </c>
      <c r="AO272" s="150" t="s">
        <v>43</v>
      </c>
      <c r="AP272" s="150" t="s">
        <v>44</v>
      </c>
      <c r="AQ272" s="150" t="s">
        <v>45</v>
      </c>
      <c r="AR272" s="150" t="s">
        <v>46</v>
      </c>
      <c r="AS272" s="150" t="s">
        <v>47</v>
      </c>
      <c r="AT272" s="150" t="s">
        <v>48</v>
      </c>
      <c r="AU272" s="150" t="s">
        <v>49</v>
      </c>
      <c r="AV272" s="150" t="s">
        <v>50</v>
      </c>
      <c r="AW272" s="150" t="s">
        <v>51</v>
      </c>
      <c r="AX272" s="150" t="s">
        <v>52</v>
      </c>
      <c r="AY272" s="150" t="s">
        <v>53</v>
      </c>
      <c r="AZ272" s="150" t="s">
        <v>54</v>
      </c>
      <c r="BA272" s="150" t="s">
        <v>55</v>
      </c>
      <c r="BB272" s="150" t="s">
        <v>56</v>
      </c>
      <c r="BC272" s="150" t="s">
        <v>57</v>
      </c>
      <c r="BD272" s="150" t="s">
        <v>58</v>
      </c>
      <c r="BE272" s="150" t="s">
        <v>59</v>
      </c>
      <c r="BF272" s="150" t="s">
        <v>60</v>
      </c>
      <c r="BG272" s="150" t="s">
        <v>61</v>
      </c>
      <c r="BH272">
        <v>2015</v>
      </c>
      <c r="BI272">
        <v>2016</v>
      </c>
      <c r="BK272" s="229" t="s">
        <v>763</v>
      </c>
      <c r="BL272" s="230" t="s">
        <v>764</v>
      </c>
      <c r="BM272" s="230" t="s">
        <v>765</v>
      </c>
      <c r="BN272" s="230" t="s">
        <v>766</v>
      </c>
      <c r="BO272" s="230" t="s">
        <v>767</v>
      </c>
      <c r="BP272" s="229" t="s">
        <v>768</v>
      </c>
      <c r="BQ272" s="229" t="s">
        <v>769</v>
      </c>
      <c r="BR272" s="229" t="s">
        <v>770</v>
      </c>
      <c r="BS272" s="229" t="s">
        <v>771</v>
      </c>
      <c r="BT272" s="229" t="s">
        <v>772</v>
      </c>
      <c r="BV272" s="229" t="s">
        <v>773</v>
      </c>
      <c r="BX272" s="229" t="s">
        <v>774</v>
      </c>
      <c r="BZ272" t="s">
        <v>775</v>
      </c>
      <c r="CA272" t="s">
        <v>776</v>
      </c>
      <c r="CB272" t="s">
        <v>777</v>
      </c>
    </row>
    <row r="273" spans="1:80" ht="15">
      <c r="A273" s="226" t="s">
        <v>64</v>
      </c>
      <c r="E273" s="10">
        <v>1</v>
      </c>
      <c r="F273" s="10">
        <f t="shared" ref="F273:BI277" si="1">1+F5/100</f>
        <v>1</v>
      </c>
      <c r="G273" s="10">
        <f t="shared" si="1"/>
        <v>1</v>
      </c>
      <c r="H273" s="10">
        <f t="shared" si="1"/>
        <v>1</v>
      </c>
      <c r="I273" s="10">
        <f t="shared" si="1"/>
        <v>1</v>
      </c>
      <c r="J273" s="10">
        <f t="shared" si="1"/>
        <v>1</v>
      </c>
      <c r="K273" s="10">
        <f t="shared" si="1"/>
        <v>1</v>
      </c>
      <c r="L273" s="10">
        <f t="shared" si="1"/>
        <v>1</v>
      </c>
      <c r="M273" s="10">
        <f t="shared" si="1"/>
        <v>1</v>
      </c>
      <c r="N273" s="10">
        <f t="shared" si="1"/>
        <v>1</v>
      </c>
      <c r="O273" s="10">
        <f t="shared" si="1"/>
        <v>1</v>
      </c>
      <c r="P273" s="10">
        <f t="shared" si="1"/>
        <v>1</v>
      </c>
      <c r="Q273" s="10">
        <f t="shared" si="1"/>
        <v>1</v>
      </c>
      <c r="R273" s="10">
        <f t="shared" si="1"/>
        <v>1</v>
      </c>
      <c r="S273" s="10">
        <f t="shared" si="1"/>
        <v>1</v>
      </c>
      <c r="T273" s="10">
        <f t="shared" si="1"/>
        <v>1</v>
      </c>
      <c r="U273" s="10">
        <f t="shared" si="1"/>
        <v>1</v>
      </c>
      <c r="V273" s="10">
        <f t="shared" si="1"/>
        <v>1</v>
      </c>
      <c r="W273" s="10">
        <f t="shared" si="1"/>
        <v>1</v>
      </c>
      <c r="X273" s="10">
        <f t="shared" si="1"/>
        <v>1</v>
      </c>
      <c r="Y273" s="10">
        <f t="shared" si="1"/>
        <v>1</v>
      </c>
      <c r="Z273" s="10">
        <f t="shared" si="1"/>
        <v>1</v>
      </c>
      <c r="AA273" s="10">
        <f t="shared" si="1"/>
        <v>1</v>
      </c>
      <c r="AB273" s="10">
        <f t="shared" si="1"/>
        <v>1</v>
      </c>
      <c r="AC273" s="10">
        <f t="shared" si="1"/>
        <v>1</v>
      </c>
      <c r="AD273" s="10">
        <f t="shared" si="1"/>
        <v>1</v>
      </c>
      <c r="AE273" s="10">
        <f t="shared" si="1"/>
        <v>1</v>
      </c>
      <c r="AF273" s="10">
        <f t="shared" si="1"/>
        <v>1</v>
      </c>
      <c r="AG273" s="10">
        <f t="shared" si="1"/>
        <v>1</v>
      </c>
      <c r="AH273" s="10">
        <f t="shared" si="1"/>
        <v>1</v>
      </c>
      <c r="AI273" s="10">
        <f t="shared" si="1"/>
        <v>1</v>
      </c>
      <c r="AJ273" s="10">
        <f t="shared" si="1"/>
        <v>1</v>
      </c>
      <c r="AK273" s="10">
        <f t="shared" si="1"/>
        <v>1</v>
      </c>
      <c r="AL273" s="10">
        <f t="shared" si="1"/>
        <v>1</v>
      </c>
      <c r="AM273" s="10">
        <f t="shared" si="1"/>
        <v>1</v>
      </c>
      <c r="AN273" s="10">
        <f t="shared" si="1"/>
        <v>0.96677183524531629</v>
      </c>
      <c r="AO273" s="10">
        <f t="shared" si="1"/>
        <v>1.0408757708399392</v>
      </c>
      <c r="AP273" s="10">
        <f t="shared" si="1"/>
        <v>1.0385674756612342</v>
      </c>
      <c r="AQ273" s="10">
        <f t="shared" si="1"/>
        <v>0.99038126470821874</v>
      </c>
      <c r="AR273" s="10">
        <f t="shared" si="1"/>
        <v>1.024849591821984</v>
      </c>
      <c r="AS273" s="10">
        <f t="shared" si="1"/>
        <v>0.97608667322109444</v>
      </c>
      <c r="AT273" s="10">
        <f t="shared" si="1"/>
        <v>0.95681848579332784</v>
      </c>
      <c r="AU273" s="10">
        <f t="shared" si="1"/>
        <v>0.98250636873888297</v>
      </c>
      <c r="AV273" s="10">
        <f t="shared" si="1"/>
        <v>1.0527525814736678</v>
      </c>
      <c r="AW273" s="10">
        <f t="shared" si="1"/>
        <v>0.99414191039374289</v>
      </c>
      <c r="AX273" s="10">
        <f t="shared" si="1"/>
        <v>0.99081871253325415</v>
      </c>
      <c r="AY273" s="10">
        <f t="shared" si="1"/>
        <v>1.0154201992423819</v>
      </c>
      <c r="AZ273" s="10">
        <f t="shared" si="1"/>
        <v>0.95976059343740761</v>
      </c>
      <c r="BA273" s="10">
        <f t="shared" si="1"/>
        <v>0.92996503360754201</v>
      </c>
      <c r="BB273" s="10">
        <f t="shared" si="1"/>
        <v>0.94253502637324815</v>
      </c>
      <c r="BC273" s="10">
        <f t="shared" si="1"/>
        <v>1</v>
      </c>
      <c r="BD273" s="10">
        <f t="shared" si="1"/>
        <v>1</v>
      </c>
      <c r="BE273" s="10">
        <f t="shared" si="1"/>
        <v>1</v>
      </c>
      <c r="BF273" s="10">
        <f t="shared" si="1"/>
        <v>1</v>
      </c>
      <c r="BG273" s="10">
        <f t="shared" si="1"/>
        <v>1</v>
      </c>
      <c r="BH273" s="10">
        <f t="shared" si="1"/>
        <v>1</v>
      </c>
      <c r="BI273" s="10">
        <f t="shared" si="1"/>
        <v>1</v>
      </c>
      <c r="BJ273" s="10"/>
      <c r="BK273" s="7">
        <f>PRODUCT(F273:H273)^(1/3)-1</f>
        <v>0</v>
      </c>
      <c r="BL273" s="7">
        <f>PRODUCT(I273:N273)^(1/6)-1</f>
        <v>0</v>
      </c>
      <c r="BM273" s="7">
        <f>PRODUCT(O273:X273)^0.1-1</f>
        <v>0</v>
      </c>
      <c r="BN273" s="7">
        <f>PRODUCT(Y273:AH273)^0.1-1</f>
        <v>0</v>
      </c>
      <c r="BO273" s="7">
        <f>PRODUCT(AI273:AL273)^0.25-1</f>
        <v>0</v>
      </c>
      <c r="BP273" s="7">
        <f>PRODUCT(AN273:AU273)^0.125-1</f>
        <v>-3.3694771003804913E-3</v>
      </c>
      <c r="BQ273" s="7">
        <f>PRODUCT(AV273:BC273)^0.125-1</f>
        <v>-1.5041990670934702E-2</v>
      </c>
      <c r="BR273" s="7">
        <f>PRODUCT(BD273:BG273)^0.25-1</f>
        <v>0</v>
      </c>
      <c r="BS273" s="7">
        <f>PRODUCT(AV273:BA273)^(1/6)-1</f>
        <v>-1.02913369803177E-2</v>
      </c>
      <c r="BT273" s="7">
        <f>PRODUCT(BB273:BI273)^(1/8)-1</f>
        <v>-7.3704784532485634E-3</v>
      </c>
      <c r="BV273" s="7">
        <f>PRODUCT(AV273:BI273)^(1/14)-1</f>
        <v>-8.6233290098969295E-3</v>
      </c>
      <c r="BX273" s="231">
        <f t="shared" ref="BX273:BX299" si="2">PRODUCT(I273:AC273)^(1/21)-1</f>
        <v>0</v>
      </c>
      <c r="BZ273" s="7">
        <f>PRODUCT(Z273:AB273)-1</f>
        <v>0</v>
      </c>
      <c r="CA273" s="7">
        <f>PRODUCT(AI273:AK273)-1</f>
        <v>0</v>
      </c>
      <c r="CB273" s="7">
        <f>PRODUCT(BG273:BI273)-1</f>
        <v>0</v>
      </c>
    </row>
    <row r="274" spans="1:80" ht="15">
      <c r="A274" s="226" t="s">
        <v>68</v>
      </c>
      <c r="E274" s="10">
        <v>1</v>
      </c>
      <c r="F274" s="10">
        <f t="shared" si="1"/>
        <v>1</v>
      </c>
      <c r="G274" s="10">
        <f t="shared" si="1"/>
        <v>1</v>
      </c>
      <c r="H274" s="10">
        <f t="shared" si="1"/>
        <v>1</v>
      </c>
      <c r="I274" s="10">
        <f t="shared" si="1"/>
        <v>1</v>
      </c>
      <c r="J274" s="10">
        <f t="shared" si="1"/>
        <v>1</v>
      </c>
      <c r="K274" s="10">
        <f t="shared" si="1"/>
        <v>1</v>
      </c>
      <c r="L274" s="10">
        <f t="shared" si="1"/>
        <v>1</v>
      </c>
      <c r="M274" s="10">
        <f t="shared" si="1"/>
        <v>1</v>
      </c>
      <c r="N274" s="10">
        <f t="shared" si="1"/>
        <v>1</v>
      </c>
      <c r="O274" s="10">
        <f t="shared" si="1"/>
        <v>1</v>
      </c>
      <c r="P274" s="10">
        <f t="shared" si="1"/>
        <v>1</v>
      </c>
      <c r="Q274" s="10">
        <f t="shared" si="1"/>
        <v>1</v>
      </c>
      <c r="R274" s="10">
        <f t="shared" si="1"/>
        <v>1</v>
      </c>
      <c r="S274" s="10">
        <v>1</v>
      </c>
      <c r="T274" s="10">
        <f t="shared" si="1"/>
        <v>1</v>
      </c>
      <c r="U274" s="10">
        <f t="shared" si="1"/>
        <v>1</v>
      </c>
      <c r="V274" s="10">
        <f t="shared" si="1"/>
        <v>1</v>
      </c>
      <c r="W274" s="10">
        <f t="shared" si="1"/>
        <v>1</v>
      </c>
      <c r="X274" s="10">
        <f t="shared" si="1"/>
        <v>1</v>
      </c>
      <c r="Y274" s="10">
        <f t="shared" si="1"/>
        <v>1</v>
      </c>
      <c r="Z274" s="10">
        <f t="shared" si="1"/>
        <v>1</v>
      </c>
      <c r="AA274" s="10">
        <f t="shared" si="1"/>
        <v>1</v>
      </c>
      <c r="AB274" s="10">
        <f t="shared" si="1"/>
        <v>1</v>
      </c>
      <c r="AC274" s="10">
        <f t="shared" si="1"/>
        <v>1</v>
      </c>
      <c r="AD274" s="10">
        <f t="shared" si="1"/>
        <v>1</v>
      </c>
      <c r="AE274" s="10">
        <f t="shared" si="1"/>
        <v>1</v>
      </c>
      <c r="AF274" s="10">
        <f t="shared" si="1"/>
        <v>1</v>
      </c>
      <c r="AG274" s="10">
        <f t="shared" si="1"/>
        <v>1</v>
      </c>
      <c r="AH274" s="10">
        <f t="shared" si="1"/>
        <v>1</v>
      </c>
      <c r="AI274" s="10">
        <f t="shared" si="1"/>
        <v>1</v>
      </c>
      <c r="AJ274" s="10">
        <f t="shared" si="1"/>
        <v>1</v>
      </c>
      <c r="AK274" s="10">
        <f t="shared" si="1"/>
        <v>1</v>
      </c>
      <c r="AL274" s="10">
        <f t="shared" si="1"/>
        <v>1</v>
      </c>
      <c r="AM274" s="10">
        <f t="shared" si="1"/>
        <v>1</v>
      </c>
      <c r="AN274" s="10">
        <f t="shared" si="1"/>
        <v>1</v>
      </c>
      <c r="AO274" s="10">
        <f t="shared" si="1"/>
        <v>1</v>
      </c>
      <c r="AP274" s="10">
        <f t="shared" si="1"/>
        <v>1</v>
      </c>
      <c r="AQ274" s="10">
        <f t="shared" si="1"/>
        <v>1</v>
      </c>
      <c r="AR274" s="10">
        <f t="shared" si="1"/>
        <v>1</v>
      </c>
      <c r="AS274" s="10">
        <f t="shared" si="1"/>
        <v>1</v>
      </c>
      <c r="AT274" s="10">
        <f t="shared" si="1"/>
        <v>1</v>
      </c>
      <c r="AU274" s="10">
        <f t="shared" si="1"/>
        <v>1</v>
      </c>
      <c r="AV274" s="10">
        <f t="shared" si="1"/>
        <v>1.0334315003917967</v>
      </c>
      <c r="AW274" s="10">
        <f t="shared" si="1"/>
        <v>0.96638889107208081</v>
      </c>
      <c r="AX274" s="10">
        <f t="shared" si="1"/>
        <v>1.0695447381762206</v>
      </c>
      <c r="AY274" s="10">
        <f t="shared" si="1"/>
        <v>1.0220061298899059</v>
      </c>
      <c r="AZ274" s="10">
        <f t="shared" si="1"/>
        <v>1.1064918382705422</v>
      </c>
      <c r="BA274" s="10">
        <f t="shared" si="1"/>
        <v>1.0104048908467216</v>
      </c>
      <c r="BB274" s="10">
        <f t="shared" si="1"/>
        <v>1.179510890030022</v>
      </c>
      <c r="BC274" s="10">
        <f t="shared" si="1"/>
        <v>1.0542596784813203</v>
      </c>
      <c r="BD274" s="10">
        <f t="shared" si="1"/>
        <v>1.0287964757006258</v>
      </c>
      <c r="BE274" s="10">
        <f t="shared" si="1"/>
        <v>1.1075025221041517</v>
      </c>
      <c r="BF274" s="10">
        <f t="shared" si="1"/>
        <v>0.98634365532514034</v>
      </c>
      <c r="BG274" s="10">
        <f t="shared" si="1"/>
        <v>0.98138337459095315</v>
      </c>
      <c r="BH274" s="10">
        <f t="shared" si="1"/>
        <v>0.98179946661517681</v>
      </c>
      <c r="BI274" s="10">
        <f t="shared" si="1"/>
        <v>0.99519714873298393</v>
      </c>
      <c r="BK274" s="7">
        <f t="shared" ref="BK274:BK337" si="3">PRODUCT(F274:H274)^(1/3)-1</f>
        <v>0</v>
      </c>
      <c r="BL274" s="7">
        <f t="shared" ref="BL274:BL337" si="4">PRODUCT(I274:N274)^(1/6)-1</f>
        <v>0</v>
      </c>
      <c r="BM274" s="7">
        <f t="shared" ref="BM274:BM337" si="5">PRODUCT(O274:X274)^0.1-1</f>
        <v>0</v>
      </c>
      <c r="BN274" s="7">
        <f t="shared" ref="BN274:BN337" si="6">PRODUCT(Y274:AH274)^0.1-1</f>
        <v>0</v>
      </c>
      <c r="BO274" s="7">
        <f t="shared" ref="BO274:BO337" si="7">PRODUCT(AI274:AL274)^0.25-1</f>
        <v>0</v>
      </c>
      <c r="BP274" s="7">
        <f t="shared" ref="BP274:BP337" si="8">PRODUCT(AN274:AU274)^0.125-1</f>
        <v>0</v>
      </c>
      <c r="BQ274" s="7">
        <f t="shared" ref="BQ274:BQ337" si="9">PRODUCT(AV274:BC274)^0.125-1</f>
        <v>5.3531222295739811E-2</v>
      </c>
      <c r="BR274" s="7">
        <f t="shared" ref="BR274:BR337" si="10">PRODUCT(BD274:BG274)^0.25-1</f>
        <v>2.4790960386426475E-2</v>
      </c>
      <c r="BS274" s="7">
        <f t="shared" ref="BS274:BS337" si="11">PRODUCT(AV274:BA274)^(1/6)-1</f>
        <v>3.3764519753946898E-2</v>
      </c>
      <c r="BT274" s="7">
        <f t="shared" ref="BT274:BT337" si="12">PRODUCT(BB274:BI274)^(1/8)-1</f>
        <v>3.7266438590343176E-2</v>
      </c>
      <c r="BV274" s="7">
        <f t="shared" ref="BV274:BV337" si="13">PRODUCT(AV274:BI274)^(1/14)-1</f>
        <v>3.5764165971422957E-2</v>
      </c>
      <c r="BX274" s="231">
        <f t="shared" si="2"/>
        <v>0</v>
      </c>
      <c r="BZ274" s="7">
        <f t="shared" ref="BZ274:BZ337" si="14">PRODUCT(Z274:AB274)-1</f>
        <v>0</v>
      </c>
      <c r="CA274" s="7">
        <f t="shared" ref="CA274:CA337" si="15">PRODUCT(AI274:AK274)-1</f>
        <v>0</v>
      </c>
      <c r="CB274" s="7">
        <f t="shared" ref="CB274:CB337" si="16">PRODUCT(BG274:BI274)-1</f>
        <v>-4.1105977573015817E-2</v>
      </c>
    </row>
    <row r="275" spans="1:80" ht="15">
      <c r="A275" s="226" t="s">
        <v>70</v>
      </c>
      <c r="E275" s="10">
        <v>1</v>
      </c>
      <c r="F275" s="10">
        <f t="shared" si="1"/>
        <v>1</v>
      </c>
      <c r="G275" s="10">
        <f t="shared" si="1"/>
        <v>1</v>
      </c>
      <c r="H275" s="10">
        <f t="shared" si="1"/>
        <v>1</v>
      </c>
      <c r="I275" s="10">
        <f t="shared" si="1"/>
        <v>1</v>
      </c>
      <c r="J275" s="10">
        <f t="shared" si="1"/>
        <v>1</v>
      </c>
      <c r="K275" s="10">
        <f t="shared" si="1"/>
        <v>1</v>
      </c>
      <c r="L275" s="10">
        <f t="shared" si="1"/>
        <v>1</v>
      </c>
      <c r="M275" s="10">
        <f t="shared" si="1"/>
        <v>1</v>
      </c>
      <c r="N275" s="10">
        <f t="shared" si="1"/>
        <v>1</v>
      </c>
      <c r="O275" s="10">
        <f t="shared" si="1"/>
        <v>1</v>
      </c>
      <c r="P275" s="10">
        <f t="shared" si="1"/>
        <v>1</v>
      </c>
      <c r="Q275" s="10">
        <f t="shared" si="1"/>
        <v>1</v>
      </c>
      <c r="R275" s="10">
        <f t="shared" si="1"/>
        <v>1</v>
      </c>
      <c r="S275" s="10">
        <v>1</v>
      </c>
      <c r="T275" s="10">
        <f t="shared" si="1"/>
        <v>1</v>
      </c>
      <c r="U275" s="10">
        <f t="shared" si="1"/>
        <v>1</v>
      </c>
      <c r="V275" s="10">
        <f t="shared" si="1"/>
        <v>1</v>
      </c>
      <c r="W275" s="10">
        <f t="shared" si="1"/>
        <v>1</v>
      </c>
      <c r="X275" s="10">
        <f t="shared" si="1"/>
        <v>1</v>
      </c>
      <c r="Y275" s="10">
        <f t="shared" si="1"/>
        <v>1</v>
      </c>
      <c r="Z275" s="10">
        <f t="shared" si="1"/>
        <v>1</v>
      </c>
      <c r="AA275" s="10">
        <f t="shared" si="1"/>
        <v>1</v>
      </c>
      <c r="AB275" s="10">
        <f t="shared" si="1"/>
        <v>1</v>
      </c>
      <c r="AC275" s="10">
        <f t="shared" si="1"/>
        <v>1</v>
      </c>
      <c r="AD275" s="10">
        <f t="shared" si="1"/>
        <v>1</v>
      </c>
      <c r="AE275" s="10">
        <f t="shared" si="1"/>
        <v>0.99863183110198928</v>
      </c>
      <c r="AF275" s="10">
        <f t="shared" si="1"/>
        <v>1.0504116075138656</v>
      </c>
      <c r="AG275" s="10">
        <f t="shared" si="1"/>
        <v>1.0288799661277253</v>
      </c>
      <c r="AH275" s="10">
        <f t="shared" si="1"/>
        <v>0.97740696953814687</v>
      </c>
      <c r="AI275" s="10">
        <f t="shared" si="1"/>
        <v>0.96880519626144534</v>
      </c>
      <c r="AJ275" s="10">
        <f t="shared" si="1"/>
        <v>0.9579348737613822</v>
      </c>
      <c r="AK275" s="10">
        <f t="shared" si="1"/>
        <v>0.90121432039170035</v>
      </c>
      <c r="AL275" s="10">
        <f t="shared" si="1"/>
        <v>0.72854055345990454</v>
      </c>
      <c r="AM275" s="10">
        <f t="shared" si="1"/>
        <v>1.0022803989716933</v>
      </c>
      <c r="AN275" s="10">
        <f t="shared" si="1"/>
        <v>1.0709091549540306</v>
      </c>
      <c r="AO275" s="10">
        <f t="shared" si="1"/>
        <v>1.0806984337879186</v>
      </c>
      <c r="AP275" s="10">
        <f t="shared" si="1"/>
        <v>1.0499174488611274</v>
      </c>
      <c r="AQ275" s="10">
        <f t="shared" si="1"/>
        <v>1.039436256586016</v>
      </c>
      <c r="AR275" s="10">
        <f t="shared" si="1"/>
        <v>1.0035649954671884</v>
      </c>
      <c r="AS275" s="10">
        <f t="shared" si="1"/>
        <v>0.99934681901233635</v>
      </c>
      <c r="AT275" s="10">
        <f t="shared" si="1"/>
        <v>1.0089278276585618</v>
      </c>
      <c r="AU275" s="10">
        <f t="shared" si="1"/>
        <v>0.89938340843419529</v>
      </c>
      <c r="AV275" s="10">
        <f t="shared" si="1"/>
        <v>1.0160082343497543</v>
      </c>
      <c r="AW275" s="10">
        <f t="shared" si="1"/>
        <v>1.0698676177236732</v>
      </c>
      <c r="AX275" s="10">
        <f t="shared" si="1"/>
        <v>1.1410725702935909</v>
      </c>
      <c r="AY275" s="10">
        <f t="shared" si="1"/>
        <v>1.1650538517901956</v>
      </c>
      <c r="AZ275" s="10">
        <f t="shared" si="1"/>
        <v>1.1830014328901439</v>
      </c>
      <c r="BA275" s="10">
        <f t="shared" si="1"/>
        <v>1.0983274383809891</v>
      </c>
      <c r="BB275" s="10">
        <f t="shared" si="1"/>
        <v>0.98824364189903546</v>
      </c>
      <c r="BC275" s="10">
        <f t="shared" si="1"/>
        <v>0.99781021893162214</v>
      </c>
      <c r="BD275" s="10">
        <f t="shared" si="1"/>
        <v>1.0027379022239007</v>
      </c>
      <c r="BE275" s="10">
        <f t="shared" si="1"/>
        <v>1.0147826945318914</v>
      </c>
      <c r="BF275" s="10">
        <f t="shared" si="1"/>
        <v>1.0310695877189673</v>
      </c>
      <c r="BG275" s="10">
        <f t="shared" si="1"/>
        <v>1.0121453004868075</v>
      </c>
      <c r="BH275" s="10">
        <f t="shared" si="1"/>
        <v>0.99535717690209846</v>
      </c>
      <c r="BI275" s="10">
        <f t="shared" si="1"/>
        <v>0.96688499400436545</v>
      </c>
      <c r="BK275" s="7">
        <f t="shared" si="3"/>
        <v>0</v>
      </c>
      <c r="BL275" s="7">
        <f t="shared" si="4"/>
        <v>0</v>
      </c>
      <c r="BM275" s="7">
        <f t="shared" si="5"/>
        <v>0</v>
      </c>
      <c r="BN275" s="7">
        <f t="shared" si="6"/>
        <v>5.357462589381301E-3</v>
      </c>
      <c r="BO275" s="7">
        <f t="shared" si="7"/>
        <v>-0.11648573733727441</v>
      </c>
      <c r="BP275" s="7">
        <f t="shared" si="8"/>
        <v>1.7559023624494685E-2</v>
      </c>
      <c r="BQ275" s="7">
        <f t="shared" si="9"/>
        <v>8.0039034782235063E-2</v>
      </c>
      <c r="BR275" s="7">
        <f t="shared" si="10"/>
        <v>1.5132730781155068E-2</v>
      </c>
      <c r="BS275" s="7">
        <f t="shared" si="11"/>
        <v>0.11070980750967419</v>
      </c>
      <c r="BT275" s="7">
        <f t="shared" si="12"/>
        <v>9.6670999954517889E-4</v>
      </c>
      <c r="BV275" s="7">
        <f t="shared" si="13"/>
        <v>4.6605247813117145E-2</v>
      </c>
      <c r="BX275" s="231">
        <f t="shared" si="2"/>
        <v>0</v>
      </c>
      <c r="BZ275" s="7">
        <f t="shared" si="14"/>
        <v>0</v>
      </c>
      <c r="CA275" s="7">
        <f t="shared" si="15"/>
        <v>-0.16362599214565665</v>
      </c>
      <c r="CB275" s="7">
        <f t="shared" si="16"/>
        <v>-2.5915494367168002E-2</v>
      </c>
    </row>
    <row r="276" spans="1:80" ht="15">
      <c r="A276" s="226" t="s">
        <v>72</v>
      </c>
      <c r="E276" s="10">
        <v>1</v>
      </c>
      <c r="F276" s="10">
        <f t="shared" si="1"/>
        <v>1</v>
      </c>
      <c r="G276" s="10">
        <f t="shared" si="1"/>
        <v>1</v>
      </c>
      <c r="H276" s="10">
        <f t="shared" si="1"/>
        <v>1</v>
      </c>
      <c r="I276" s="10">
        <f t="shared" si="1"/>
        <v>1</v>
      </c>
      <c r="J276" s="10">
        <f t="shared" si="1"/>
        <v>1</v>
      </c>
      <c r="K276" s="10">
        <f t="shared" si="1"/>
        <v>1</v>
      </c>
      <c r="L276" s="10">
        <f t="shared" si="1"/>
        <v>1</v>
      </c>
      <c r="M276" s="10">
        <f t="shared" si="1"/>
        <v>1</v>
      </c>
      <c r="N276" s="10">
        <f t="shared" si="1"/>
        <v>1</v>
      </c>
      <c r="O276" s="10">
        <f t="shared" si="1"/>
        <v>1</v>
      </c>
      <c r="P276" s="10">
        <f t="shared" si="1"/>
        <v>1</v>
      </c>
      <c r="Q276" s="10">
        <f t="shared" si="1"/>
        <v>1</v>
      </c>
      <c r="R276" s="10">
        <f t="shared" si="1"/>
        <v>1</v>
      </c>
      <c r="S276" s="10">
        <v>1</v>
      </c>
      <c r="T276" s="10">
        <f t="shared" si="1"/>
        <v>1</v>
      </c>
      <c r="U276" s="10">
        <f t="shared" si="1"/>
        <v>1</v>
      </c>
      <c r="V276" s="10">
        <f t="shared" si="1"/>
        <v>1</v>
      </c>
      <c r="W276" s="10">
        <f t="shared" si="1"/>
        <v>1</v>
      </c>
      <c r="X276" s="10">
        <f t="shared" si="1"/>
        <v>1</v>
      </c>
      <c r="Y276" s="10">
        <f t="shared" si="1"/>
        <v>1</v>
      </c>
      <c r="Z276" s="10">
        <f t="shared" si="1"/>
        <v>1.0364864854696174</v>
      </c>
      <c r="AA276" s="10">
        <f t="shared" si="1"/>
        <v>1.0079584007146458</v>
      </c>
      <c r="AB276" s="10">
        <f t="shared" si="1"/>
        <v>0.98983197827593572</v>
      </c>
      <c r="AC276" s="10">
        <f t="shared" si="1"/>
        <v>0.96692502797053592</v>
      </c>
      <c r="AD276" s="10">
        <f t="shared" si="1"/>
        <v>0.99709404652190736</v>
      </c>
      <c r="AE276" s="10">
        <f t="shared" si="1"/>
        <v>1.0361465554380218</v>
      </c>
      <c r="AF276" s="10">
        <f t="shared" si="1"/>
        <v>0.97250503620426354</v>
      </c>
      <c r="AG276" s="10">
        <f t="shared" si="1"/>
        <v>0.96737477666357419</v>
      </c>
      <c r="AH276" s="10">
        <f t="shared" si="1"/>
        <v>1.0692361728372854</v>
      </c>
      <c r="AI276" s="10">
        <f t="shared" si="1"/>
        <v>0.88812094701478927</v>
      </c>
      <c r="AJ276" s="10">
        <f t="shared" si="1"/>
        <v>0.70836728506210422</v>
      </c>
      <c r="AK276" s="10">
        <f t="shared" si="1"/>
        <v>0.93364481315191616</v>
      </c>
      <c r="AL276" s="10">
        <f t="shared" si="1"/>
        <v>1.1027078612699543</v>
      </c>
      <c r="AM276" s="10">
        <f t="shared" si="1"/>
        <v>1.0896687738965227</v>
      </c>
      <c r="AN276" s="10">
        <f t="shared" si="1"/>
        <v>1.1400202421980477</v>
      </c>
      <c r="AO276" s="10">
        <f t="shared" si="1"/>
        <v>1.0978018045411708</v>
      </c>
      <c r="AP276" s="10">
        <f t="shared" si="1"/>
        <v>0.89721538636544962</v>
      </c>
      <c r="AQ276" s="10">
        <f t="shared" si="1"/>
        <v>1.0969704598752166</v>
      </c>
      <c r="AR276" s="10">
        <f t="shared" si="1"/>
        <v>1.1422231691688673</v>
      </c>
      <c r="AS276" s="10">
        <f t="shared" si="1"/>
        <v>1.0734863862991841</v>
      </c>
      <c r="AT276" s="10">
        <f t="shared" si="1"/>
        <v>1.0895808771575206</v>
      </c>
      <c r="AU276" s="10">
        <f t="shared" si="1"/>
        <v>1.0454440573481822</v>
      </c>
      <c r="AV276" s="10">
        <f t="shared" si="1"/>
        <v>1.0616998247012415</v>
      </c>
      <c r="AW276" s="10">
        <f t="shared" si="1"/>
        <v>1.0615227448678199</v>
      </c>
      <c r="AX276" s="10">
        <f t="shared" si="1"/>
        <v>1.0626327558741018</v>
      </c>
      <c r="AY276" s="10">
        <f t="shared" si="1"/>
        <v>1.0609829160875834</v>
      </c>
      <c r="AZ276" s="10">
        <f t="shared" si="1"/>
        <v>1.0670333782581853</v>
      </c>
      <c r="BA276" s="10">
        <f t="shared" si="1"/>
        <v>1.0835829775136199</v>
      </c>
      <c r="BB276" s="10">
        <f t="shared" si="1"/>
        <v>1.0404882151957053</v>
      </c>
      <c r="BC276" s="10">
        <f t="shared" si="1"/>
        <v>1.0422616090713088</v>
      </c>
      <c r="BD276" s="10">
        <f t="shared" si="1"/>
        <v>1.0282624869099899</v>
      </c>
      <c r="BE276" s="10">
        <f t="shared" si="1"/>
        <v>1.0158763457005262</v>
      </c>
      <c r="BF276" s="10">
        <f t="shared" si="1"/>
        <v>1.012954148222017</v>
      </c>
      <c r="BG276" s="10">
        <f t="shared" si="1"/>
        <v>1.0201099219497642</v>
      </c>
      <c r="BH276" s="10">
        <f t="shared" si="1"/>
        <v>1.0288918343021523</v>
      </c>
      <c r="BI276" s="10">
        <f t="shared" si="1"/>
        <v>1.0362554457015927</v>
      </c>
      <c r="BK276" s="7">
        <f t="shared" si="3"/>
        <v>0</v>
      </c>
      <c r="BL276" s="7">
        <f t="shared" si="4"/>
        <v>0</v>
      </c>
      <c r="BM276" s="7">
        <f t="shared" si="5"/>
        <v>0</v>
      </c>
      <c r="BN276" s="7">
        <f t="shared" si="6"/>
        <v>3.8476592590819259E-3</v>
      </c>
      <c r="BO276" s="7">
        <f t="shared" si="7"/>
        <v>-0.10289517572170304</v>
      </c>
      <c r="BP276" s="7">
        <f t="shared" si="8"/>
        <v>7.0174234536855229E-2</v>
      </c>
      <c r="BQ276" s="7">
        <f t="shared" si="9"/>
        <v>5.994807550688086E-2</v>
      </c>
      <c r="BR276" s="7">
        <f t="shared" si="10"/>
        <v>1.9284452452498657E-2</v>
      </c>
      <c r="BS276" s="7">
        <f t="shared" si="11"/>
        <v>6.6212581786782909E-2</v>
      </c>
      <c r="BT276" s="7">
        <f t="shared" si="12"/>
        <v>2.8084961665609143E-2</v>
      </c>
      <c r="BV276" s="7">
        <f t="shared" si="13"/>
        <v>4.4255512404168806E-2</v>
      </c>
      <c r="BX276" s="231">
        <f t="shared" si="2"/>
        <v>-4.327247256963318E-6</v>
      </c>
      <c r="BZ276" s="7">
        <f t="shared" si="14"/>
        <v>3.4112369434117662E-2</v>
      </c>
      <c r="CA276" s="7">
        <f t="shared" si="15"/>
        <v>-0.4126292740098515</v>
      </c>
      <c r="CB276" s="7">
        <f t="shared" si="16"/>
        <v>8.7635859867720045E-2</v>
      </c>
    </row>
    <row r="277" spans="1:80" ht="15">
      <c r="A277" s="226" t="s">
        <v>74</v>
      </c>
      <c r="E277" s="10">
        <v>1</v>
      </c>
      <c r="F277" s="10">
        <f t="shared" si="1"/>
        <v>1</v>
      </c>
      <c r="G277" s="10">
        <f t="shared" si="1"/>
        <v>1</v>
      </c>
      <c r="H277" s="10">
        <f t="shared" si="1"/>
        <v>1</v>
      </c>
      <c r="I277" s="10">
        <f t="shared" si="1"/>
        <v>1</v>
      </c>
      <c r="J277" s="10">
        <f t="shared" si="1"/>
        <v>1</v>
      </c>
      <c r="K277" s="10">
        <f t="shared" si="1"/>
        <v>1</v>
      </c>
      <c r="L277" s="10">
        <f t="shared" si="1"/>
        <v>1</v>
      </c>
      <c r="M277" s="10">
        <f t="shared" si="1"/>
        <v>1</v>
      </c>
      <c r="N277" s="10">
        <f t="shared" si="1"/>
        <v>1</v>
      </c>
      <c r="O277" s="10">
        <f t="shared" si="1"/>
        <v>1</v>
      </c>
      <c r="P277" s="10">
        <f t="shared" si="1"/>
        <v>0.99396315235308041</v>
      </c>
      <c r="Q277" s="10">
        <f t="shared" si="1"/>
        <v>1.0278890725216741</v>
      </c>
      <c r="R277" s="10">
        <f t="shared" si="1"/>
        <v>1.0267240932351493</v>
      </c>
      <c r="S277" s="10">
        <v>1</v>
      </c>
      <c r="T277" s="10">
        <f t="shared" si="1"/>
        <v>0.96661973979700511</v>
      </c>
      <c r="U277" s="10">
        <f t="shared" si="1"/>
        <v>0.99818824349533586</v>
      </c>
      <c r="V277" s="10">
        <f t="shared" si="1"/>
        <v>0.99719307185132866</v>
      </c>
      <c r="W277" s="10">
        <f t="shared" si="1"/>
        <v>0.98557784594476483</v>
      </c>
      <c r="X277" s="10">
        <f t="shared" si="1"/>
        <v>0.9693555101074377</v>
      </c>
      <c r="Y277" s="10">
        <f t="shared" si="1"/>
        <v>0.98669239965012556</v>
      </c>
      <c r="Z277" s="10">
        <f t="shared" si="1"/>
        <v>0.96051254447857248</v>
      </c>
      <c r="AA277" s="10">
        <f t="shared" si="1"/>
        <v>0.97068627390536832</v>
      </c>
      <c r="AB277" s="10">
        <f t="shared" si="1"/>
        <v>0.97404664101805805</v>
      </c>
      <c r="AC277" s="10">
        <f t="shared" si="1"/>
        <v>0.97401648272047292</v>
      </c>
      <c r="AD277" s="10">
        <f t="shared" si="1"/>
        <v>0.97976213432132242</v>
      </c>
      <c r="AE277" s="10">
        <f t="shared" si="1"/>
        <v>0.98998175963894175</v>
      </c>
      <c r="AF277" s="10">
        <f t="shared" si="1"/>
        <v>1.0132567293379258</v>
      </c>
      <c r="AG277" s="10">
        <f t="shared" si="1"/>
        <v>1.0097048769039965</v>
      </c>
      <c r="AH277" s="10">
        <f t="shared" si="1"/>
        <v>1.008016825248891</v>
      </c>
      <c r="AI277" s="10">
        <f t="shared" si="1"/>
        <v>0.99857385318036829</v>
      </c>
      <c r="AJ277" s="10">
        <f t="shared" si="1"/>
        <v>0.98633870419493419</v>
      </c>
      <c r="AK277" s="10">
        <f t="shared" si="1"/>
        <v>0.97129455420032074</v>
      </c>
      <c r="AL277" s="10">
        <f t="shared" si="1"/>
        <v>0.9558737710653773</v>
      </c>
      <c r="AM277" s="10">
        <f t="shared" si="1"/>
        <v>0.99596428302363416</v>
      </c>
      <c r="AN277" s="10">
        <f t="shared" si="1"/>
        <v>1.0086972242074024</v>
      </c>
      <c r="AO277" s="10">
        <f t="shared" ref="AO277:BI277" si="17">1+AO9/100</f>
        <v>1.038204771363848</v>
      </c>
      <c r="AP277" s="10">
        <f t="shared" si="17"/>
        <v>1.0912362433712759</v>
      </c>
      <c r="AQ277" s="10">
        <f t="shared" si="17"/>
        <v>1.0349242735453457</v>
      </c>
      <c r="AR277" s="10">
        <f t="shared" si="17"/>
        <v>1.0373035953120058</v>
      </c>
      <c r="AS277" s="10">
        <f t="shared" si="17"/>
        <v>0.99587730758474069</v>
      </c>
      <c r="AT277" s="10">
        <f t="shared" si="17"/>
        <v>1.029938192665089</v>
      </c>
      <c r="AU277" s="10">
        <f t="shared" si="17"/>
        <v>1.0231252663809383</v>
      </c>
      <c r="AV277" s="10">
        <f t="shared" si="17"/>
        <v>1.0722805544860476</v>
      </c>
      <c r="AW277" s="10">
        <f t="shared" si="17"/>
        <v>1.0372937494104491</v>
      </c>
      <c r="AX277" s="10">
        <f t="shared" si="17"/>
        <v>1.0425311511274129</v>
      </c>
      <c r="AY277" s="10">
        <f t="shared" si="17"/>
        <v>1.0184254658624095</v>
      </c>
      <c r="AZ277" s="10">
        <f t="shared" si="17"/>
        <v>0.98030072533116863</v>
      </c>
      <c r="BA277" s="10">
        <f t="shared" si="17"/>
        <v>0.90121762565144015</v>
      </c>
      <c r="BB277" s="10">
        <f t="shared" si="17"/>
        <v>0.95497618740251167</v>
      </c>
      <c r="BC277" s="10">
        <f t="shared" si="17"/>
        <v>0.94666593462592263</v>
      </c>
      <c r="BD277" s="10">
        <f t="shared" si="17"/>
        <v>0.9599072125442123</v>
      </c>
      <c r="BE277" s="10">
        <f t="shared" si="17"/>
        <v>0.99813145237176815</v>
      </c>
      <c r="BF277" s="10">
        <f t="shared" si="17"/>
        <v>1.0196891186433963</v>
      </c>
      <c r="BG277" s="10">
        <f t="shared" si="17"/>
        <v>1</v>
      </c>
      <c r="BH277" s="10">
        <f t="shared" si="17"/>
        <v>1</v>
      </c>
      <c r="BI277" s="10">
        <f t="shared" si="17"/>
        <v>1</v>
      </c>
      <c r="BK277" s="7">
        <f t="shared" si="3"/>
        <v>0</v>
      </c>
      <c r="BL277" s="7">
        <f t="shared" si="4"/>
        <v>0</v>
      </c>
      <c r="BM277" s="7">
        <f t="shared" si="5"/>
        <v>-3.6333866080845434E-3</v>
      </c>
      <c r="BN277" s="7">
        <f t="shared" si="6"/>
        <v>-1.3484451115591378E-2</v>
      </c>
      <c r="BO277" s="7">
        <f t="shared" si="7"/>
        <v>-2.2111269902214015E-2</v>
      </c>
      <c r="BP277" s="7">
        <f t="shared" si="8"/>
        <v>3.2084751743785223E-2</v>
      </c>
      <c r="BQ277" s="7">
        <f t="shared" si="9"/>
        <v>-7.2821136405079034E-3</v>
      </c>
      <c r="BR277" s="7">
        <f t="shared" si="10"/>
        <v>-5.805868708053552E-3</v>
      </c>
      <c r="BS277" s="7">
        <f t="shared" si="11"/>
        <v>7.093007384179284E-3</v>
      </c>
      <c r="BT277" s="7">
        <f t="shared" si="12"/>
        <v>-1.5401297593553132E-2</v>
      </c>
      <c r="BV277" s="7">
        <f t="shared" si="13"/>
        <v>-5.8230665858866049E-3</v>
      </c>
      <c r="BX277" s="231">
        <f t="shared" si="2"/>
        <v>-8.1787662246612935E-3</v>
      </c>
      <c r="BZ277" s="7">
        <f t="shared" si="14"/>
        <v>-9.1841436025528189E-2</v>
      </c>
      <c r="CA277" s="7">
        <f t="shared" si="15"/>
        <v>-4.3340872912883133E-2</v>
      </c>
      <c r="CB277" s="7">
        <f t="shared" si="16"/>
        <v>0</v>
      </c>
    </row>
    <row r="278" spans="1:80" ht="15">
      <c r="A278" s="226" t="s">
        <v>76</v>
      </c>
      <c r="E278" s="10">
        <v>1</v>
      </c>
      <c r="F278" s="10">
        <f t="shared" ref="F278:R293" si="18">1+F10/100</f>
        <v>1</v>
      </c>
      <c r="G278" s="10">
        <f t="shared" si="18"/>
        <v>1</v>
      </c>
      <c r="H278" s="10">
        <f t="shared" si="18"/>
        <v>1</v>
      </c>
      <c r="I278" s="10">
        <f t="shared" si="18"/>
        <v>1</v>
      </c>
      <c r="J278" s="10">
        <f t="shared" si="18"/>
        <v>1</v>
      </c>
      <c r="K278" s="10">
        <f t="shared" si="18"/>
        <v>1</v>
      </c>
      <c r="L278" s="10">
        <f t="shared" si="18"/>
        <v>1</v>
      </c>
      <c r="M278" s="10">
        <f t="shared" si="18"/>
        <v>1</v>
      </c>
      <c r="N278" s="10">
        <f t="shared" si="18"/>
        <v>1</v>
      </c>
      <c r="O278" s="10">
        <f t="shared" si="18"/>
        <v>1</v>
      </c>
      <c r="P278" s="10">
        <f t="shared" si="18"/>
        <v>1</v>
      </c>
      <c r="Q278" s="10">
        <f t="shared" si="18"/>
        <v>1</v>
      </c>
      <c r="R278" s="10">
        <f t="shared" si="18"/>
        <v>1</v>
      </c>
      <c r="S278" s="10">
        <v>1</v>
      </c>
      <c r="T278" s="10">
        <f t="shared" ref="T278:BI284" si="19">1+T10/100</f>
        <v>1</v>
      </c>
      <c r="U278" s="10">
        <f t="shared" si="19"/>
        <v>1.123230923880151</v>
      </c>
      <c r="V278" s="10">
        <f t="shared" si="19"/>
        <v>1.0503591355407098</v>
      </c>
      <c r="W278" s="10">
        <f t="shared" si="19"/>
        <v>0.95972872332352932</v>
      </c>
      <c r="X278" s="10">
        <f t="shared" si="19"/>
        <v>1.0798067062456189</v>
      </c>
      <c r="Y278" s="10">
        <f t="shared" si="19"/>
        <v>1.0565575965162903</v>
      </c>
      <c r="Z278" s="10">
        <f t="shared" si="19"/>
        <v>0.99467854939988709</v>
      </c>
      <c r="AA278" s="10">
        <f t="shared" si="19"/>
        <v>0.88203243941481912</v>
      </c>
      <c r="AB278" s="10">
        <f t="shared" si="19"/>
        <v>0.90595114055082093</v>
      </c>
      <c r="AC278" s="10">
        <f t="shared" si="19"/>
        <v>0.98047014620892525</v>
      </c>
      <c r="AD278" s="10">
        <f t="shared" si="19"/>
        <v>0.94950819895905236</v>
      </c>
      <c r="AE278" s="10">
        <f t="shared" si="19"/>
        <v>1.0142835083910704</v>
      </c>
      <c r="AF278" s="10">
        <f t="shared" si="19"/>
        <v>0.96537625336934285</v>
      </c>
      <c r="AG278" s="10">
        <f t="shared" si="19"/>
        <v>1.0263300652089575</v>
      </c>
      <c r="AH278" s="10">
        <f t="shared" si="19"/>
        <v>0.99321634027437899</v>
      </c>
      <c r="AI278" s="10">
        <f t="shared" si="19"/>
        <v>1.0913997258945534</v>
      </c>
      <c r="AJ278" s="10">
        <f t="shared" si="19"/>
        <v>0.9884900807083945</v>
      </c>
      <c r="AK278" s="10">
        <f t="shared" si="19"/>
        <v>1.0291949256031456</v>
      </c>
      <c r="AL278" s="10">
        <f t="shared" si="19"/>
        <v>1.005282045518487</v>
      </c>
      <c r="AM278" s="10">
        <f t="shared" si="19"/>
        <v>1.0064463650101096</v>
      </c>
      <c r="AN278" s="10">
        <f t="shared" si="19"/>
        <v>0.99695636063820881</v>
      </c>
      <c r="AO278" s="10">
        <f t="shared" si="19"/>
        <v>1.0215002330610183</v>
      </c>
      <c r="AP278" s="10">
        <f t="shared" si="19"/>
        <v>1.019471732945499</v>
      </c>
      <c r="AQ278" s="10">
        <f t="shared" si="19"/>
        <v>1.0291504858162603</v>
      </c>
      <c r="AR278" s="10">
        <f t="shared" si="19"/>
        <v>0.99709841614922112</v>
      </c>
      <c r="AS278" s="10">
        <f t="shared" si="19"/>
        <v>1.0319278822875817</v>
      </c>
      <c r="AT278" s="10">
        <f t="shared" si="19"/>
        <v>0.99503966246459485</v>
      </c>
      <c r="AU278" s="10">
        <f t="shared" si="19"/>
        <v>0.98485839816273824</v>
      </c>
      <c r="AV278" s="10">
        <f t="shared" si="19"/>
        <v>1.0308777557213029</v>
      </c>
      <c r="AW278" s="10">
        <f t="shared" si="19"/>
        <v>1.0695646513562949</v>
      </c>
      <c r="AX278" s="10">
        <f t="shared" si="19"/>
        <v>1.0334211235710666</v>
      </c>
      <c r="AY278" s="10">
        <f t="shared" si="19"/>
        <v>1.0402573607488825</v>
      </c>
      <c r="AZ278" s="10">
        <f t="shared" si="19"/>
        <v>1.020869856193507</v>
      </c>
      <c r="BA278" s="10">
        <f t="shared" si="19"/>
        <v>1.0327142720063887</v>
      </c>
      <c r="BB278" s="10">
        <f t="shared" si="19"/>
        <v>0.98031815489345875</v>
      </c>
      <c r="BC278" s="10">
        <f t="shared" si="19"/>
        <v>1.0231576218691367</v>
      </c>
      <c r="BD278" s="10">
        <f t="shared" si="19"/>
        <v>1.0119133283911075</v>
      </c>
      <c r="BE278" s="10">
        <f t="shared" si="19"/>
        <v>1.0279019561812452</v>
      </c>
      <c r="BF278" s="10">
        <f t="shared" si="19"/>
        <v>1.0136638334339456</v>
      </c>
      <c r="BG278" s="10">
        <f t="shared" si="19"/>
        <v>1.0071183190271757</v>
      </c>
      <c r="BH278" s="10">
        <f t="shared" si="19"/>
        <v>1.0133826338690961</v>
      </c>
      <c r="BI278" s="10">
        <f t="shared" si="19"/>
        <v>1.0115627587484433</v>
      </c>
      <c r="BK278" s="7">
        <f t="shared" si="3"/>
        <v>0</v>
      </c>
      <c r="BL278" s="7">
        <f t="shared" si="4"/>
        <v>0</v>
      </c>
      <c r="BM278" s="7">
        <f t="shared" si="5"/>
        <v>2.0305289605610843E-2</v>
      </c>
      <c r="BN278" s="7">
        <f t="shared" si="6"/>
        <v>-2.4497191653767403E-2</v>
      </c>
      <c r="BO278" s="7">
        <f t="shared" si="7"/>
        <v>2.7863465174859936E-2</v>
      </c>
      <c r="BP278" s="7">
        <f t="shared" si="8"/>
        <v>9.3604440081118678E-3</v>
      </c>
      <c r="BQ278" s="7">
        <f t="shared" si="9"/>
        <v>2.8635625065641213E-2</v>
      </c>
      <c r="BR278" s="7">
        <f t="shared" si="10"/>
        <v>1.5119952386858815E-2</v>
      </c>
      <c r="BS278" s="7">
        <f t="shared" si="11"/>
        <v>3.7840187419143856E-2</v>
      </c>
      <c r="BT278" s="7">
        <f t="shared" si="12"/>
        <v>1.1039601628440643E-2</v>
      </c>
      <c r="BV278" s="7">
        <f t="shared" si="13"/>
        <v>2.2439763398522494E-2</v>
      </c>
      <c r="BX278" s="231">
        <f t="shared" si="2"/>
        <v>3.1813843939132447E-4</v>
      </c>
      <c r="BZ278" s="7">
        <f t="shared" si="14"/>
        <v>-0.20517396117907638</v>
      </c>
      <c r="CA278" s="7">
        <f t="shared" si="15"/>
        <v>0.1103343925350031</v>
      </c>
      <c r="CB278" s="7">
        <f t="shared" si="16"/>
        <v>3.2397122564345793E-2</v>
      </c>
    </row>
    <row r="279" spans="1:80" ht="15">
      <c r="A279" s="226" t="s">
        <v>78</v>
      </c>
      <c r="E279" s="10">
        <v>1</v>
      </c>
      <c r="F279" s="10">
        <f t="shared" si="18"/>
        <v>1</v>
      </c>
      <c r="G279" s="10">
        <f t="shared" si="18"/>
        <v>1</v>
      </c>
      <c r="H279" s="10">
        <f t="shared" si="18"/>
        <v>1</v>
      </c>
      <c r="I279" s="10">
        <f t="shared" si="18"/>
        <v>1</v>
      </c>
      <c r="J279" s="10">
        <f t="shared" si="18"/>
        <v>1</v>
      </c>
      <c r="K279" s="10">
        <f t="shared" si="18"/>
        <v>1</v>
      </c>
      <c r="L279" s="10">
        <f t="shared" si="18"/>
        <v>1</v>
      </c>
      <c r="M279" s="10">
        <f t="shared" si="18"/>
        <v>1</v>
      </c>
      <c r="N279" s="10">
        <f t="shared" si="18"/>
        <v>1</v>
      </c>
      <c r="O279" s="10">
        <f t="shared" si="18"/>
        <v>1</v>
      </c>
      <c r="P279" s="10">
        <f t="shared" si="18"/>
        <v>1</v>
      </c>
      <c r="Q279" s="10">
        <f t="shared" si="18"/>
        <v>1</v>
      </c>
      <c r="R279" s="10">
        <f t="shared" si="18"/>
        <v>1</v>
      </c>
      <c r="S279" s="10">
        <v>1</v>
      </c>
      <c r="T279" s="10">
        <f t="shared" si="19"/>
        <v>1</v>
      </c>
      <c r="U279" s="10">
        <f t="shared" si="19"/>
        <v>0.99844396176467609</v>
      </c>
      <c r="V279" s="10">
        <f t="shared" si="19"/>
        <v>1.0501609316881044</v>
      </c>
      <c r="W279" s="10">
        <f t="shared" si="19"/>
        <v>0.86384809774345772</v>
      </c>
      <c r="X279" s="10">
        <f t="shared" si="19"/>
        <v>1.0825024813798099</v>
      </c>
      <c r="Y279" s="10">
        <f t="shared" si="19"/>
        <v>1.1313847937917143</v>
      </c>
      <c r="Z279" s="10">
        <f t="shared" si="19"/>
        <v>0.97328085657834573</v>
      </c>
      <c r="AA279" s="10">
        <f t="shared" si="19"/>
        <v>0.87897741140638241</v>
      </c>
      <c r="AB279" s="10">
        <f t="shared" si="19"/>
        <v>0.90425943467995251</v>
      </c>
      <c r="AC279" s="10">
        <f t="shared" si="19"/>
        <v>0.9885601502517507</v>
      </c>
      <c r="AD279" s="10">
        <f t="shared" si="19"/>
        <v>0.913758520729827</v>
      </c>
      <c r="AE279" s="10">
        <f t="shared" si="19"/>
        <v>0.80353354077636685</v>
      </c>
      <c r="AF279" s="10">
        <f t="shared" si="19"/>
        <v>0.97519740501199048</v>
      </c>
      <c r="AG279" s="10">
        <f t="shared" si="19"/>
        <v>0.9178640297625742</v>
      </c>
      <c r="AH279" s="10">
        <f t="shared" si="19"/>
        <v>1.0592826312707251</v>
      </c>
      <c r="AI279" s="10">
        <f t="shared" si="19"/>
        <v>1.1170408287753015</v>
      </c>
      <c r="AJ279" s="10">
        <f t="shared" si="19"/>
        <v>0.95235952252036826</v>
      </c>
      <c r="AK279" s="10">
        <f t="shared" si="19"/>
        <v>0.97569454211982598</v>
      </c>
      <c r="AL279" s="10">
        <f t="shared" si="19"/>
        <v>0.95721242919771132</v>
      </c>
      <c r="AM279" s="10">
        <f t="shared" si="19"/>
        <v>1.0132885789631323</v>
      </c>
      <c r="AN279" s="10">
        <f t="shared" si="19"/>
        <v>1.0145400135381053</v>
      </c>
      <c r="AO279" s="10">
        <f t="shared" si="19"/>
        <v>1.0076982979872526</v>
      </c>
      <c r="AP279" s="10">
        <f t="shared" si="19"/>
        <v>1.0302172167613715</v>
      </c>
      <c r="AQ279" s="10">
        <f t="shared" si="19"/>
        <v>0.95410695242284593</v>
      </c>
      <c r="AR279" s="10">
        <f t="shared" si="19"/>
        <v>0.97736134506455807</v>
      </c>
      <c r="AS279" s="10">
        <f t="shared" si="19"/>
        <v>1.0499325286622401</v>
      </c>
      <c r="AT279" s="10">
        <f t="shared" si="19"/>
        <v>0.96182630934215252</v>
      </c>
      <c r="AU279" s="10">
        <f t="shared" si="19"/>
        <v>0.97141265600288629</v>
      </c>
      <c r="AV279" s="10">
        <f t="shared" si="19"/>
        <v>1.019763957150448</v>
      </c>
      <c r="AW279" s="10">
        <f t="shared" si="19"/>
        <v>1.0029282671326514</v>
      </c>
      <c r="AX279" s="10">
        <f t="shared" si="19"/>
        <v>0.93598597901210456</v>
      </c>
      <c r="AY279" s="10">
        <f t="shared" si="19"/>
        <v>0.95956456544469315</v>
      </c>
      <c r="AZ279" s="10">
        <f t="shared" si="19"/>
        <v>0.89492038257278794</v>
      </c>
      <c r="BA279" s="10">
        <f t="shared" si="19"/>
        <v>0.90466089744642619</v>
      </c>
      <c r="BB279" s="10">
        <f t="shared" si="19"/>
        <v>0.85213690303691603</v>
      </c>
      <c r="BC279" s="10">
        <f t="shared" si="19"/>
        <v>0.94209535171266157</v>
      </c>
      <c r="BD279" s="10">
        <f t="shared" si="19"/>
        <v>1.0143136988820316</v>
      </c>
      <c r="BE279" s="10">
        <f t="shared" si="19"/>
        <v>1.0241250694904396</v>
      </c>
      <c r="BF279" s="10">
        <f t="shared" si="19"/>
        <v>1.045470343128454</v>
      </c>
      <c r="BG279" s="10">
        <f t="shared" si="19"/>
        <v>1.0254931625576433</v>
      </c>
      <c r="BH279" s="10">
        <f t="shared" si="19"/>
        <v>1.0288254022803971</v>
      </c>
      <c r="BI279" s="10">
        <f t="shared" si="19"/>
        <v>1.0175473040447576</v>
      </c>
      <c r="BK279" s="7">
        <f t="shared" si="3"/>
        <v>0</v>
      </c>
      <c r="BL279" s="7">
        <f t="shared" si="4"/>
        <v>0</v>
      </c>
      <c r="BM279" s="7">
        <f t="shared" si="5"/>
        <v>-1.9677309433504542E-3</v>
      </c>
      <c r="BN279" s="7">
        <f t="shared" si="6"/>
        <v>-4.9430102561467737E-2</v>
      </c>
      <c r="BO279" s="7">
        <f t="shared" si="7"/>
        <v>-1.6150052127733572E-3</v>
      </c>
      <c r="BP279" s="7">
        <f t="shared" si="8"/>
        <v>-4.639697271406007E-3</v>
      </c>
      <c r="BQ279" s="7">
        <f t="shared" si="9"/>
        <v>-6.244135859604083E-2</v>
      </c>
      <c r="BR279" s="7">
        <f t="shared" si="10"/>
        <v>2.728854099253808E-2</v>
      </c>
      <c r="BS279" s="7">
        <f t="shared" si="11"/>
        <v>-4.8160151850022759E-2</v>
      </c>
      <c r="BT279" s="7">
        <f t="shared" si="12"/>
        <v>-8.2349787302813393E-3</v>
      </c>
      <c r="BV279" s="7">
        <f t="shared" si="13"/>
        <v>-2.5546834582237943E-2</v>
      </c>
      <c r="BX279" s="231">
        <f t="shared" si="2"/>
        <v>-7.8016820280594201E-3</v>
      </c>
      <c r="BZ279" s="7">
        <f t="shared" si="14"/>
        <v>-0.22641338908635888</v>
      </c>
      <c r="CA279" s="7">
        <f t="shared" si="15"/>
        <v>3.7967729472742073E-2</v>
      </c>
      <c r="CB279" s="7">
        <f t="shared" si="16"/>
        <v>7.3566758569475477E-2</v>
      </c>
    </row>
    <row r="280" spans="1:80" ht="15">
      <c r="A280" s="226" t="s">
        <v>80</v>
      </c>
      <c r="E280" s="10">
        <v>1</v>
      </c>
      <c r="F280" s="10">
        <f t="shared" si="18"/>
        <v>1.0374727298624844</v>
      </c>
      <c r="G280" s="10">
        <f t="shared" si="18"/>
        <v>0.97589546264963234</v>
      </c>
      <c r="H280" s="10">
        <f t="shared" si="18"/>
        <v>0.9322837436423963</v>
      </c>
      <c r="I280" s="10">
        <f t="shared" si="18"/>
        <v>1.084643972014256</v>
      </c>
      <c r="J280" s="10">
        <f t="shared" si="18"/>
        <v>1.0893465891518839</v>
      </c>
      <c r="K280" s="10">
        <f t="shared" si="18"/>
        <v>0.97910687687136444</v>
      </c>
      <c r="L280" s="10">
        <f t="shared" si="18"/>
        <v>1.0173649026544156</v>
      </c>
      <c r="M280" s="10">
        <f t="shared" si="18"/>
        <v>1.0333958722693566</v>
      </c>
      <c r="N280" s="10">
        <f t="shared" si="18"/>
        <v>1.0807791876619788</v>
      </c>
      <c r="O280" s="10">
        <f t="shared" si="18"/>
        <v>1.0146782761694515</v>
      </c>
      <c r="P280" s="10">
        <f t="shared" si="18"/>
        <v>1.0395234628370138</v>
      </c>
      <c r="Q280" s="10">
        <f t="shared" si="18"/>
        <v>0.99920417530210903</v>
      </c>
      <c r="R280" s="10">
        <f t="shared" si="18"/>
        <v>1.0105656792326361</v>
      </c>
      <c r="S280" s="10">
        <v>1</v>
      </c>
      <c r="T280" s="10">
        <f t="shared" si="19"/>
        <v>0.98351342480672055</v>
      </c>
      <c r="U280" s="10">
        <f t="shared" si="19"/>
        <v>0.96463841283651031</v>
      </c>
      <c r="V280" s="10">
        <f t="shared" si="19"/>
        <v>1.05337159335316</v>
      </c>
      <c r="W280" s="10">
        <f t="shared" si="19"/>
        <v>0.94096440449321361</v>
      </c>
      <c r="X280" s="10">
        <f t="shared" si="19"/>
        <v>1.0860316428295522</v>
      </c>
      <c r="Y280" s="10">
        <f t="shared" si="19"/>
        <v>1.0259035422504188</v>
      </c>
      <c r="Z280" s="10">
        <f t="shared" si="19"/>
        <v>0.92865002291028775</v>
      </c>
      <c r="AA280" s="10">
        <f t="shared" si="19"/>
        <v>0.93565671017168317</v>
      </c>
      <c r="AB280" s="10">
        <f t="shared" si="19"/>
        <v>1.0225023825298045</v>
      </c>
      <c r="AC280" s="10">
        <f t="shared" si="19"/>
        <v>1.0061931982633143</v>
      </c>
      <c r="AD280" s="10">
        <f t="shared" si="19"/>
        <v>0.90990486861369102</v>
      </c>
      <c r="AE280" s="10">
        <f t="shared" si="19"/>
        <v>1.0623805756023621</v>
      </c>
      <c r="AF280" s="10">
        <f t="shared" si="19"/>
        <v>1.0136853797962999</v>
      </c>
      <c r="AG280" s="10">
        <f t="shared" si="19"/>
        <v>0.9600562520838315</v>
      </c>
      <c r="AH280" s="10">
        <f t="shared" si="19"/>
        <v>0.91161867614534464</v>
      </c>
      <c r="AI280" s="10">
        <f t="shared" si="19"/>
        <v>0.96210884324634505</v>
      </c>
      <c r="AJ280" s="10">
        <f t="shared" si="19"/>
        <v>1.1109415298620762</v>
      </c>
      <c r="AK280" s="10">
        <f t="shared" si="19"/>
        <v>1.1040666248438615</v>
      </c>
      <c r="AL280" s="10">
        <f t="shared" si="19"/>
        <v>1.0449186597479772</v>
      </c>
      <c r="AM280" s="10">
        <f t="shared" si="19"/>
        <v>1.0446663129047258</v>
      </c>
      <c r="AN280" s="10">
        <f t="shared" si="19"/>
        <v>0.95942399324619609</v>
      </c>
      <c r="AO280" s="10">
        <f t="shared" si="19"/>
        <v>1.0426087062376475</v>
      </c>
      <c r="AP280" s="10">
        <f t="shared" si="19"/>
        <v>1.068611433276325</v>
      </c>
      <c r="AQ280" s="10">
        <f t="shared" si="19"/>
        <v>1.0268214197035335</v>
      </c>
      <c r="AR280" s="10">
        <f t="shared" si="19"/>
        <v>0.95542953423104782</v>
      </c>
      <c r="AS280" s="10">
        <f t="shared" si="19"/>
        <v>0.98114989482534165</v>
      </c>
      <c r="AT280" s="10">
        <f t="shared" si="19"/>
        <v>0.94534886094042558</v>
      </c>
      <c r="AU280" s="10">
        <f t="shared" si="19"/>
        <v>0.88122819505711358</v>
      </c>
      <c r="AV280" s="10">
        <f t="shared" si="19"/>
        <v>1.0764379418460412</v>
      </c>
      <c r="AW280" s="10">
        <f t="shared" si="19"/>
        <v>1.0784910614558494</v>
      </c>
      <c r="AX280" s="10">
        <f t="shared" si="19"/>
        <v>1.0769268851986895</v>
      </c>
      <c r="AY280" s="10">
        <f t="shared" si="19"/>
        <v>1.0691802708554956</v>
      </c>
      <c r="AZ280" s="10">
        <f t="shared" si="19"/>
        <v>1.0788585198132516</v>
      </c>
      <c r="BA280" s="10">
        <f t="shared" si="19"/>
        <v>1.0299516742225612</v>
      </c>
      <c r="BB280" s="10">
        <f t="shared" si="19"/>
        <v>0.9311985142481608</v>
      </c>
      <c r="BC280" s="10">
        <f t="shared" si="19"/>
        <v>1.0899143795986308</v>
      </c>
      <c r="BD280" s="10">
        <f t="shared" si="19"/>
        <v>1.0490212524432247</v>
      </c>
      <c r="BE280" s="10">
        <f t="shared" si="19"/>
        <v>0.97939425363247201</v>
      </c>
      <c r="BF280" s="10">
        <f t="shared" si="19"/>
        <v>1.0133845293358164</v>
      </c>
      <c r="BG280" s="10">
        <f t="shared" si="19"/>
        <v>0.96485804018279109</v>
      </c>
      <c r="BH280" s="10">
        <f t="shared" si="19"/>
        <v>1.0161589929889889</v>
      </c>
      <c r="BI280" s="10">
        <f t="shared" si="19"/>
        <v>0.96744434848063943</v>
      </c>
      <c r="BK280" s="7">
        <f t="shared" si="3"/>
        <v>-1.9059422063130271E-2</v>
      </c>
      <c r="BL280" s="7">
        <f t="shared" si="4"/>
        <v>4.6631911381833424E-2</v>
      </c>
      <c r="BM280" s="7">
        <f t="shared" si="5"/>
        <v>8.4453236504260509E-3</v>
      </c>
      <c r="BN280" s="7">
        <f t="shared" si="6"/>
        <v>-2.3727618793433769E-2</v>
      </c>
      <c r="BO280" s="7">
        <f t="shared" si="7"/>
        <v>5.3775977088845961E-2</v>
      </c>
      <c r="BP280" s="7">
        <f t="shared" si="8"/>
        <v>-1.9082130034399292E-2</v>
      </c>
      <c r="BQ280" s="7">
        <f t="shared" si="9"/>
        <v>5.2645983904999305E-2</v>
      </c>
      <c r="BR280" s="7">
        <f t="shared" si="10"/>
        <v>1.1401576669962665E-3</v>
      </c>
      <c r="BS280" s="7">
        <f t="shared" si="11"/>
        <v>6.8162534198887181E-2</v>
      </c>
      <c r="BT280" s="7">
        <f t="shared" si="12"/>
        <v>2.8839494219035089E-4</v>
      </c>
      <c r="BV280" s="7">
        <f t="shared" si="13"/>
        <v>2.8832574611186601E-2</v>
      </c>
      <c r="BX280" s="231">
        <f t="shared" si="2"/>
        <v>1.2989991263705702E-2</v>
      </c>
      <c r="BZ280" s="7">
        <f t="shared" si="14"/>
        <v>-0.11155010791832787</v>
      </c>
      <c r="CA280" s="7">
        <f t="shared" si="15"/>
        <v>0.1800779356542741</v>
      </c>
      <c r="CB280" s="7">
        <f t="shared" si="16"/>
        <v>-5.1469987167649611E-2</v>
      </c>
    </row>
    <row r="281" spans="1:80" ht="15">
      <c r="A281" s="226" t="s">
        <v>82</v>
      </c>
      <c r="E281" s="10">
        <v>1</v>
      </c>
      <c r="F281" s="10">
        <f t="shared" si="18"/>
        <v>1</v>
      </c>
      <c r="G281" s="10">
        <f t="shared" si="18"/>
        <v>1</v>
      </c>
      <c r="H281" s="10">
        <f t="shared" si="18"/>
        <v>1</v>
      </c>
      <c r="I281" s="10">
        <f t="shared" si="18"/>
        <v>1</v>
      </c>
      <c r="J281" s="10">
        <f t="shared" si="18"/>
        <v>1</v>
      </c>
      <c r="K281" s="10">
        <f t="shared" si="18"/>
        <v>1</v>
      </c>
      <c r="L281" s="10">
        <f t="shared" si="18"/>
        <v>1</v>
      </c>
      <c r="M281" s="10">
        <f t="shared" si="18"/>
        <v>1</v>
      </c>
      <c r="N281" s="10">
        <f t="shared" si="18"/>
        <v>1</v>
      </c>
      <c r="O281" s="10">
        <f t="shared" si="18"/>
        <v>1</v>
      </c>
      <c r="P281" s="10">
        <f t="shared" si="18"/>
        <v>1</v>
      </c>
      <c r="Q281" s="10">
        <f t="shared" si="18"/>
        <v>1</v>
      </c>
      <c r="R281" s="10">
        <f t="shared" si="18"/>
        <v>1</v>
      </c>
      <c r="S281" s="10">
        <v>1</v>
      </c>
      <c r="T281" s="10">
        <f t="shared" si="19"/>
        <v>1</v>
      </c>
      <c r="U281" s="10">
        <f t="shared" si="19"/>
        <v>1</v>
      </c>
      <c r="V281" s="10">
        <f t="shared" si="19"/>
        <v>1</v>
      </c>
      <c r="W281" s="10">
        <f t="shared" si="19"/>
        <v>1</v>
      </c>
      <c r="X281" s="10">
        <f t="shared" si="19"/>
        <v>1</v>
      </c>
      <c r="Y281" s="10">
        <f t="shared" si="19"/>
        <v>1</v>
      </c>
      <c r="Z281" s="10">
        <f t="shared" si="19"/>
        <v>1</v>
      </c>
      <c r="AA281" s="10">
        <f t="shared" si="19"/>
        <v>1</v>
      </c>
      <c r="AB281" s="10">
        <f t="shared" si="19"/>
        <v>1</v>
      </c>
      <c r="AC281" s="10">
        <f t="shared" si="19"/>
        <v>1</v>
      </c>
      <c r="AD281" s="10">
        <f t="shared" si="19"/>
        <v>1</v>
      </c>
      <c r="AE281" s="10">
        <f t="shared" si="19"/>
        <v>1</v>
      </c>
      <c r="AF281" s="10">
        <f t="shared" si="19"/>
        <v>1</v>
      </c>
      <c r="AG281" s="10">
        <f t="shared" si="19"/>
        <v>1</v>
      </c>
      <c r="AH281" s="10">
        <f t="shared" si="19"/>
        <v>1</v>
      </c>
      <c r="AI281" s="10">
        <f t="shared" si="19"/>
        <v>1</v>
      </c>
      <c r="AJ281" s="10">
        <f t="shared" si="19"/>
        <v>0.89129130801705947</v>
      </c>
      <c r="AK281" s="10">
        <f t="shared" si="19"/>
        <v>0.59255549555625309</v>
      </c>
      <c r="AL281" s="10">
        <f t="shared" si="19"/>
        <v>0.93361619601203671</v>
      </c>
      <c r="AM281" s="10">
        <f t="shared" si="19"/>
        <v>1.0794982994082949</v>
      </c>
      <c r="AN281" s="10">
        <f t="shared" si="19"/>
        <v>1.0910349250088625</v>
      </c>
      <c r="AO281" s="10">
        <f t="shared" si="19"/>
        <v>1.0750697164619041</v>
      </c>
      <c r="AP281" s="10">
        <f t="shared" si="19"/>
        <v>1.044795433347508</v>
      </c>
      <c r="AQ281" s="10">
        <f t="shared" si="19"/>
        <v>1.0814226463674019</v>
      </c>
      <c r="AR281" s="10">
        <f t="shared" si="19"/>
        <v>1.0395768530895106</v>
      </c>
      <c r="AS281" s="10">
        <f t="shared" si="19"/>
        <v>1.0657029552500183</v>
      </c>
      <c r="AT281" s="10">
        <f t="shared" si="19"/>
        <v>1.1023657281960584</v>
      </c>
      <c r="AU281" s="10">
        <f t="shared" si="19"/>
        <v>1.1381149513304265</v>
      </c>
      <c r="AV281" s="10">
        <f t="shared" si="19"/>
        <v>1.1464886278240107</v>
      </c>
      <c r="AW281" s="10">
        <f t="shared" si="19"/>
        <v>1.1110084075655928</v>
      </c>
      <c r="AX281" s="10">
        <f t="shared" si="19"/>
        <v>1.1460487651852165</v>
      </c>
      <c r="AY281" s="10">
        <f t="shared" si="19"/>
        <v>1.1406880742354031</v>
      </c>
      <c r="AZ281" s="10">
        <f t="shared" si="19"/>
        <v>1.1473596617131825</v>
      </c>
      <c r="BA281" s="10">
        <f t="shared" si="19"/>
        <v>1.0781291869423033</v>
      </c>
      <c r="BB281" s="10">
        <f t="shared" si="19"/>
        <v>0.86433602082240324</v>
      </c>
      <c r="BC281" s="10">
        <f t="shared" si="19"/>
        <v>1.0260040878359422</v>
      </c>
      <c r="BD281" s="10">
        <f t="shared" si="19"/>
        <v>1.0476298935624655</v>
      </c>
      <c r="BE281" s="10">
        <f t="shared" si="19"/>
        <v>1.0696413130176265</v>
      </c>
      <c r="BF281" s="10">
        <f t="shared" si="19"/>
        <v>1.0288633717924742</v>
      </c>
      <c r="BG281" s="10">
        <f t="shared" si="19"/>
        <v>1.0314688234296838</v>
      </c>
      <c r="BH281" s="10">
        <f t="shared" si="19"/>
        <v>1.0262111451717399</v>
      </c>
      <c r="BI281" s="10">
        <f t="shared" si="19"/>
        <v>0.99930522123393051</v>
      </c>
      <c r="BK281" s="7">
        <f t="shared" si="3"/>
        <v>0</v>
      </c>
      <c r="BL281" s="7">
        <f t="shared" si="4"/>
        <v>0</v>
      </c>
      <c r="BM281" s="7">
        <f t="shared" si="5"/>
        <v>0</v>
      </c>
      <c r="BN281" s="7">
        <f t="shared" si="6"/>
        <v>0</v>
      </c>
      <c r="BO281" s="7">
        <f t="shared" si="7"/>
        <v>-0.16202845865477966</v>
      </c>
      <c r="BP281" s="7">
        <f t="shared" si="8"/>
        <v>7.9352560761776436E-2</v>
      </c>
      <c r="BQ281" s="7">
        <f t="shared" si="9"/>
        <v>7.8220034966825835E-2</v>
      </c>
      <c r="BR281" s="7">
        <f t="shared" si="10"/>
        <v>4.4275203459811285E-2</v>
      </c>
      <c r="BS281" s="7">
        <f t="shared" si="11"/>
        <v>0.1279882593063848</v>
      </c>
      <c r="BT281" s="7">
        <f t="shared" si="12"/>
        <v>9.8417137783353148E-3</v>
      </c>
      <c r="BV281" s="7">
        <f t="shared" si="13"/>
        <v>5.8879911011543218E-2</v>
      </c>
      <c r="BX281" s="231">
        <f t="shared" si="2"/>
        <v>0</v>
      </c>
      <c r="BZ281" s="7">
        <f t="shared" si="14"/>
        <v>0</v>
      </c>
      <c r="CA281" s="7">
        <f t="shared" si="15"/>
        <v>-0.47186043729297034</v>
      </c>
      <c r="CB281" s="7">
        <f t="shared" si="16"/>
        <v>5.7769375840162951E-2</v>
      </c>
    </row>
    <row r="282" spans="1:80" ht="15">
      <c r="A282" s="226" t="s">
        <v>84</v>
      </c>
      <c r="E282" s="10">
        <v>1</v>
      </c>
      <c r="F282" s="10">
        <f t="shared" si="18"/>
        <v>1</v>
      </c>
      <c r="G282" s="10">
        <f t="shared" si="18"/>
        <v>1</v>
      </c>
      <c r="H282" s="10">
        <f t="shared" si="18"/>
        <v>1</v>
      </c>
      <c r="I282" s="10">
        <f t="shared" si="18"/>
        <v>1</v>
      </c>
      <c r="J282" s="10">
        <f t="shared" si="18"/>
        <v>1</v>
      </c>
      <c r="K282" s="10">
        <f t="shared" si="18"/>
        <v>1</v>
      </c>
      <c r="L282" s="10">
        <f t="shared" si="18"/>
        <v>1</v>
      </c>
      <c r="M282" s="10">
        <f t="shared" si="18"/>
        <v>1</v>
      </c>
      <c r="N282" s="10">
        <f t="shared" si="18"/>
        <v>1</v>
      </c>
      <c r="O282" s="10">
        <f t="shared" si="18"/>
        <v>1</v>
      </c>
      <c r="P282" s="10">
        <f t="shared" si="18"/>
        <v>1</v>
      </c>
      <c r="Q282" s="10">
        <f t="shared" si="18"/>
        <v>1</v>
      </c>
      <c r="R282" s="10">
        <f t="shared" si="18"/>
        <v>1</v>
      </c>
      <c r="S282" s="10">
        <v>1</v>
      </c>
      <c r="T282" s="10">
        <f t="shared" si="19"/>
        <v>1</v>
      </c>
      <c r="U282" s="10">
        <f t="shared" si="19"/>
        <v>1</v>
      </c>
      <c r="V282" s="10">
        <f t="shared" si="19"/>
        <v>1</v>
      </c>
      <c r="W282" s="10">
        <f t="shared" si="19"/>
        <v>1</v>
      </c>
      <c r="X282" s="10">
        <f t="shared" si="19"/>
        <v>1</v>
      </c>
      <c r="Y282" s="10">
        <f t="shared" si="19"/>
        <v>1</v>
      </c>
      <c r="Z282" s="10">
        <f t="shared" si="19"/>
        <v>1</v>
      </c>
      <c r="AA282" s="10">
        <f t="shared" si="19"/>
        <v>1</v>
      </c>
      <c r="AB282" s="10">
        <f t="shared" si="19"/>
        <v>1</v>
      </c>
      <c r="AC282" s="10">
        <f t="shared" si="19"/>
        <v>1</v>
      </c>
      <c r="AD282" s="10">
        <f t="shared" si="19"/>
        <v>1</v>
      </c>
      <c r="AE282" s="10">
        <f t="shared" si="19"/>
        <v>1</v>
      </c>
      <c r="AF282" s="10">
        <f t="shared" si="19"/>
        <v>1</v>
      </c>
      <c r="AG282" s="10">
        <f t="shared" si="19"/>
        <v>1</v>
      </c>
      <c r="AH282" s="10">
        <f t="shared" si="19"/>
        <v>1</v>
      </c>
      <c r="AI282" s="10">
        <f t="shared" si="19"/>
        <v>1</v>
      </c>
      <c r="AJ282" s="10">
        <f t="shared" si="19"/>
        <v>1</v>
      </c>
      <c r="AK282" s="10">
        <f t="shared" si="19"/>
        <v>1</v>
      </c>
      <c r="AL282" s="10">
        <f t="shared" si="19"/>
        <v>1</v>
      </c>
      <c r="AM282" s="10">
        <f t="shared" si="19"/>
        <v>1</v>
      </c>
      <c r="AN282" s="10">
        <f t="shared" si="19"/>
        <v>1</v>
      </c>
      <c r="AO282" s="10">
        <f t="shared" si="19"/>
        <v>1</v>
      </c>
      <c r="AP282" s="10">
        <f t="shared" si="19"/>
        <v>1</v>
      </c>
      <c r="AQ282" s="10">
        <f t="shared" si="19"/>
        <v>1</v>
      </c>
      <c r="AR282" s="10">
        <f t="shared" si="19"/>
        <v>1</v>
      </c>
      <c r="AS282" s="10">
        <f t="shared" si="19"/>
        <v>1</v>
      </c>
      <c r="AT282" s="10">
        <f t="shared" si="19"/>
        <v>1</v>
      </c>
      <c r="AU282" s="10">
        <f t="shared" si="19"/>
        <v>1</v>
      </c>
      <c r="AV282" s="10">
        <f t="shared" si="19"/>
        <v>1.0015585311367341</v>
      </c>
      <c r="AW282" s="10">
        <f t="shared" si="19"/>
        <v>1.0028897999398272</v>
      </c>
      <c r="AX282" s="10">
        <f t="shared" si="19"/>
        <v>0.99844365451929162</v>
      </c>
      <c r="AY282" s="10">
        <f t="shared" si="19"/>
        <v>0.96598039215686271</v>
      </c>
      <c r="AZ282" s="10">
        <f t="shared" si="19"/>
        <v>1.0327895429118665</v>
      </c>
      <c r="BA282" s="10">
        <f t="shared" si="19"/>
        <v>0.98877286767914085</v>
      </c>
      <c r="BB282" s="10">
        <f t="shared" si="19"/>
        <v>0.97130336984493537</v>
      </c>
      <c r="BC282" s="10">
        <f t="shared" si="19"/>
        <v>1.0150761549939469</v>
      </c>
      <c r="BD282" s="10">
        <f t="shared" si="19"/>
        <v>1.0086839830838705</v>
      </c>
      <c r="BE282" s="10">
        <f t="shared" si="19"/>
        <v>0.95763410776020097</v>
      </c>
      <c r="BF282" s="10">
        <f t="shared" si="19"/>
        <v>0.96649327929296558</v>
      </c>
      <c r="BG282" s="10">
        <f t="shared" si="19"/>
        <v>1.0118621080423598</v>
      </c>
      <c r="BH282" s="10">
        <f t="shared" si="19"/>
        <v>1.0091001720627732</v>
      </c>
      <c r="BI282" s="10">
        <f t="shared" si="19"/>
        <v>1</v>
      </c>
      <c r="BK282" s="7">
        <f t="shared" si="3"/>
        <v>0</v>
      </c>
      <c r="BL282" s="7">
        <f t="shared" si="4"/>
        <v>0</v>
      </c>
      <c r="BM282" s="7">
        <f t="shared" si="5"/>
        <v>0</v>
      </c>
      <c r="BN282" s="7">
        <f t="shared" si="6"/>
        <v>0</v>
      </c>
      <c r="BO282" s="7">
        <f t="shared" si="7"/>
        <v>0</v>
      </c>
      <c r="BP282" s="7">
        <f t="shared" si="8"/>
        <v>0</v>
      </c>
      <c r="BQ282" s="7">
        <f t="shared" si="9"/>
        <v>-3.1084508732112104E-3</v>
      </c>
      <c r="BR282" s="7">
        <f t="shared" si="10"/>
        <v>-1.4132101596641689E-2</v>
      </c>
      <c r="BS282" s="7">
        <f t="shared" si="11"/>
        <v>-1.7906527318759524E-3</v>
      </c>
      <c r="BT282" s="7">
        <f t="shared" si="12"/>
        <v>-7.7231988312054245E-3</v>
      </c>
      <c r="BV282" s="7">
        <f t="shared" si="13"/>
        <v>-5.1850086723893574E-3</v>
      </c>
      <c r="BX282" s="231">
        <f t="shared" si="2"/>
        <v>0</v>
      </c>
      <c r="BZ282" s="7">
        <f t="shared" si="14"/>
        <v>0</v>
      </c>
      <c r="CA282" s="7">
        <f t="shared" si="15"/>
        <v>0</v>
      </c>
      <c r="CB282" s="7">
        <f t="shared" si="16"/>
        <v>2.1070227329345714E-2</v>
      </c>
    </row>
    <row r="283" spans="1:80" ht="15">
      <c r="A283" s="226" t="s">
        <v>86</v>
      </c>
      <c r="E283" s="10">
        <v>1</v>
      </c>
      <c r="F283" s="10">
        <f t="shared" si="18"/>
        <v>1</v>
      </c>
      <c r="G283" s="10">
        <f t="shared" si="18"/>
        <v>1</v>
      </c>
      <c r="H283" s="10">
        <f t="shared" si="18"/>
        <v>1</v>
      </c>
      <c r="I283" s="10">
        <f t="shared" si="18"/>
        <v>1</v>
      </c>
      <c r="J283" s="10">
        <f t="shared" si="18"/>
        <v>1</v>
      </c>
      <c r="K283" s="10">
        <f t="shared" si="18"/>
        <v>1</v>
      </c>
      <c r="L283" s="10">
        <f t="shared" si="18"/>
        <v>1</v>
      </c>
      <c r="M283" s="10">
        <f t="shared" si="18"/>
        <v>1</v>
      </c>
      <c r="N283" s="10">
        <f t="shared" si="18"/>
        <v>1</v>
      </c>
      <c r="O283" s="10">
        <f t="shared" si="18"/>
        <v>1</v>
      </c>
      <c r="P283" s="10">
        <f t="shared" si="18"/>
        <v>1</v>
      </c>
      <c r="Q283" s="10">
        <f t="shared" si="18"/>
        <v>1</v>
      </c>
      <c r="R283" s="10">
        <f t="shared" si="18"/>
        <v>1</v>
      </c>
      <c r="S283" s="10">
        <v>1</v>
      </c>
      <c r="T283" s="10">
        <f t="shared" si="19"/>
        <v>1</v>
      </c>
      <c r="U283" s="10">
        <f t="shared" si="19"/>
        <v>1</v>
      </c>
      <c r="V283" s="10">
        <f t="shared" si="19"/>
        <v>1</v>
      </c>
      <c r="W283" s="10">
        <f t="shared" si="19"/>
        <v>1.0374442738449838</v>
      </c>
      <c r="X283" s="10">
        <f t="shared" si="19"/>
        <v>1.0777988017899578</v>
      </c>
      <c r="Y283" s="10">
        <f t="shared" si="19"/>
        <v>1.0828809149772587</v>
      </c>
      <c r="Z283" s="10">
        <f t="shared" si="19"/>
        <v>1.0434915176778259</v>
      </c>
      <c r="AA283" s="10">
        <f t="shared" si="19"/>
        <v>1.0076830015085962</v>
      </c>
      <c r="AB283" s="10">
        <f t="shared" si="19"/>
        <v>1.0655385712532059</v>
      </c>
      <c r="AC283" s="10">
        <f t="shared" si="19"/>
        <v>1.1158869583947166</v>
      </c>
      <c r="AD283" s="10">
        <f t="shared" si="19"/>
        <v>1.0909843631278369</v>
      </c>
      <c r="AE283" s="10">
        <f t="shared" si="19"/>
        <v>1.1307041693311237</v>
      </c>
      <c r="AF283" s="10">
        <f t="shared" si="19"/>
        <v>1.0814140973781963</v>
      </c>
      <c r="AG283" s="10">
        <f t="shared" si="19"/>
        <v>1.0644806294991251</v>
      </c>
      <c r="AH283" s="10">
        <f t="shared" si="19"/>
        <v>1.0593313919199825</v>
      </c>
      <c r="AI283" s="10">
        <f t="shared" si="19"/>
        <v>1.0290507560964801</v>
      </c>
      <c r="AJ283" s="10">
        <f t="shared" si="19"/>
        <v>1.012493311151992</v>
      </c>
      <c r="AK283" s="10">
        <f t="shared" si="19"/>
        <v>0.99502586203837173</v>
      </c>
      <c r="AL283" s="10">
        <f t="shared" si="19"/>
        <v>1.0300551133425428</v>
      </c>
      <c r="AM283" s="10">
        <f t="shared" si="19"/>
        <v>1.0402710212503634</v>
      </c>
      <c r="AN283" s="10">
        <f t="shared" si="19"/>
        <v>0.93172162764156596</v>
      </c>
      <c r="AO283" s="10">
        <f t="shared" si="19"/>
        <v>1.0377294259860617</v>
      </c>
      <c r="AP283" s="10">
        <f t="shared" si="19"/>
        <v>1.0260706679701928</v>
      </c>
      <c r="AQ283" s="10">
        <f t="shared" si="19"/>
        <v>1.019612477823084</v>
      </c>
      <c r="AR283" s="10">
        <f t="shared" si="19"/>
        <v>1.0119855669833278</v>
      </c>
      <c r="AS283" s="10">
        <f t="shared" si="19"/>
        <v>1.0385973110214839</v>
      </c>
      <c r="AT283" s="10">
        <f t="shared" si="19"/>
        <v>0.93162039939358587</v>
      </c>
      <c r="AU283" s="10">
        <f t="shared" si="19"/>
        <v>0.99670996392321964</v>
      </c>
      <c r="AV283" s="10">
        <f t="shared" si="19"/>
        <v>1.0486215155965082</v>
      </c>
      <c r="AW283" s="10">
        <f t="shared" si="19"/>
        <v>1.0465569021518588</v>
      </c>
      <c r="AX283" s="10">
        <f t="shared" si="19"/>
        <v>1.0510119326122456</v>
      </c>
      <c r="AY283" s="10">
        <f t="shared" si="19"/>
        <v>1.1149578814820291</v>
      </c>
      <c r="AZ283" s="10">
        <f t="shared" si="19"/>
        <v>1.0799795880399943</v>
      </c>
      <c r="BA283" s="10">
        <f t="shared" si="19"/>
        <v>0.98860882766368963</v>
      </c>
      <c r="BB283" s="10">
        <f t="shared" si="19"/>
        <v>0.8692764494352494</v>
      </c>
      <c r="BC283" s="10">
        <f t="shared" si="19"/>
        <v>0.91897701937092802</v>
      </c>
      <c r="BD283" s="10">
        <f t="shared" si="19"/>
        <v>0.97150898073914238</v>
      </c>
      <c r="BE283" s="10">
        <f t="shared" si="19"/>
        <v>1.0270228226256497</v>
      </c>
      <c r="BF283" s="10">
        <f t="shared" si="19"/>
        <v>0.98731760403205593</v>
      </c>
      <c r="BG283" s="10">
        <f t="shared" si="19"/>
        <v>1.0349090925465476</v>
      </c>
      <c r="BH283" s="10">
        <f t="shared" si="19"/>
        <v>1.0303490525907826</v>
      </c>
      <c r="BI283" s="10">
        <f t="shared" si="19"/>
        <v>1.0330052532221172</v>
      </c>
      <c r="BK283" s="7">
        <f t="shared" si="3"/>
        <v>0</v>
      </c>
      <c r="BL283" s="7">
        <f t="shared" si="4"/>
        <v>0</v>
      </c>
      <c r="BM283" s="7">
        <f t="shared" si="5"/>
        <v>1.123070357391831E-2</v>
      </c>
      <c r="BN283" s="7">
        <f t="shared" si="6"/>
        <v>7.3720409633144524E-2</v>
      </c>
      <c r="BO283" s="7">
        <f t="shared" si="7"/>
        <v>1.6555156124781867E-2</v>
      </c>
      <c r="BP283" s="7">
        <f t="shared" si="8"/>
        <v>-1.6070558659703194E-3</v>
      </c>
      <c r="BQ283" s="7">
        <f t="shared" si="9"/>
        <v>1.1623220501670195E-2</v>
      </c>
      <c r="BR283" s="7">
        <f t="shared" si="10"/>
        <v>4.8390387218495423E-3</v>
      </c>
      <c r="BS283" s="7">
        <f t="shared" si="11"/>
        <v>5.4260556633412893E-2</v>
      </c>
      <c r="BT283" s="7">
        <f t="shared" si="12"/>
        <v>-1.770499966416561E-2</v>
      </c>
      <c r="BV283" s="7">
        <f t="shared" si="13"/>
        <v>1.251544923968706E-2</v>
      </c>
      <c r="BX283" s="231">
        <f t="shared" si="2"/>
        <v>1.9942046230330357E-2</v>
      </c>
      <c r="BZ283" s="7">
        <f t="shared" si="14"/>
        <v>0.12042304011944593</v>
      </c>
      <c r="CA283" s="7">
        <f t="shared" si="15"/>
        <v>3.6724418185672958E-2</v>
      </c>
      <c r="CB283" s="7">
        <f t="shared" si="16"/>
        <v>0.1015116855258944</v>
      </c>
    </row>
    <row r="284" spans="1:80" ht="15">
      <c r="A284" s="226" t="s">
        <v>88</v>
      </c>
      <c r="E284" s="10">
        <v>1</v>
      </c>
      <c r="F284" s="10">
        <f t="shared" si="18"/>
        <v>1.0045613112812066</v>
      </c>
      <c r="G284" s="10">
        <f t="shared" si="18"/>
        <v>0.98883581088362515</v>
      </c>
      <c r="H284" s="10">
        <f t="shared" si="18"/>
        <v>1.041954098543926</v>
      </c>
      <c r="I284" s="10">
        <f t="shared" si="18"/>
        <v>1.0489671484488212</v>
      </c>
      <c r="J284" s="10">
        <f t="shared" si="18"/>
        <v>1.0392183332037208</v>
      </c>
      <c r="K284" s="10">
        <f t="shared" si="18"/>
        <v>1.0005391255098486</v>
      </c>
      <c r="L284" s="10">
        <f t="shared" si="18"/>
        <v>1.0496444699496967</v>
      </c>
      <c r="M284" s="10">
        <f t="shared" si="18"/>
        <v>1.0325386299883943</v>
      </c>
      <c r="N284" s="10">
        <f t="shared" si="18"/>
        <v>1.0483334781940641</v>
      </c>
      <c r="O284" s="10">
        <f t="shared" si="18"/>
        <v>1.0507660964724137</v>
      </c>
      <c r="P284" s="10">
        <f t="shared" si="18"/>
        <v>1.0054644644021575</v>
      </c>
      <c r="Q284" s="10">
        <f t="shared" si="18"/>
        <v>1.0201917907178191</v>
      </c>
      <c r="R284" s="10">
        <f t="shared" si="18"/>
        <v>1.010426864797886</v>
      </c>
      <c r="S284" s="10">
        <v>1</v>
      </c>
      <c r="T284" s="10">
        <f t="shared" si="19"/>
        <v>1.0009291557681901</v>
      </c>
      <c r="U284" s="10">
        <f t="shared" si="19"/>
        <v>1.0156745495729103</v>
      </c>
      <c r="V284" s="10">
        <f t="shared" si="19"/>
        <v>1.024469064033934</v>
      </c>
      <c r="W284" s="10">
        <f t="shared" ref="W284:BI284" si="20">1+W16/100</f>
        <v>0.99731698693598636</v>
      </c>
      <c r="X284" s="10">
        <f t="shared" si="20"/>
        <v>1.0293754574847833</v>
      </c>
      <c r="Y284" s="10">
        <f t="shared" si="20"/>
        <v>1.018038917922143</v>
      </c>
      <c r="Z284" s="10">
        <f t="shared" si="20"/>
        <v>1.0172925151221297</v>
      </c>
      <c r="AA284" s="10">
        <f t="shared" si="20"/>
        <v>1.0161081910604535</v>
      </c>
      <c r="AB284" s="10">
        <f t="shared" si="20"/>
        <v>0.96554003873632654</v>
      </c>
      <c r="AC284" s="10">
        <f t="shared" si="20"/>
        <v>1.0345279494563207</v>
      </c>
      <c r="AD284" s="10">
        <f t="shared" si="20"/>
        <v>1.0382002182817687</v>
      </c>
      <c r="AE284" s="10">
        <f t="shared" si="20"/>
        <v>1.0240791895812045</v>
      </c>
      <c r="AF284" s="10">
        <f t="shared" si="20"/>
        <v>1.0103004340492585</v>
      </c>
      <c r="AG284" s="10">
        <f t="shared" si="20"/>
        <v>1.0406020632371873</v>
      </c>
      <c r="AH284" s="10">
        <f t="shared" si="20"/>
        <v>1.0213736379626632</v>
      </c>
      <c r="AI284" s="10">
        <f t="shared" si="20"/>
        <v>1.0200985096505024</v>
      </c>
      <c r="AJ284" s="10">
        <f t="shared" si="20"/>
        <v>0.98362931319371372</v>
      </c>
      <c r="AK284" s="10">
        <f t="shared" si="20"/>
        <v>0.99225141026724917</v>
      </c>
      <c r="AL284" s="10">
        <f t="shared" si="20"/>
        <v>1.0304888144688336</v>
      </c>
      <c r="AM284" s="10">
        <f t="shared" si="20"/>
        <v>1.0295602391234417</v>
      </c>
      <c r="AN284" s="10">
        <f t="shared" si="20"/>
        <v>1.0264187844838226</v>
      </c>
      <c r="AO284" s="10">
        <f t="shared" si="20"/>
        <v>1.0259204003632407</v>
      </c>
      <c r="AP284" s="10">
        <f t="shared" si="20"/>
        <v>1.0279120713003835</v>
      </c>
      <c r="AQ284" s="10">
        <f t="shared" si="20"/>
        <v>1.0335728008965976</v>
      </c>
      <c r="AR284" s="10">
        <f t="shared" si="20"/>
        <v>1.0381392614729981</v>
      </c>
      <c r="AS284" s="10">
        <f t="shared" si="20"/>
        <v>1.0263683416925427</v>
      </c>
      <c r="AT284" s="10">
        <f t="shared" si="20"/>
        <v>1.0056489616551043</v>
      </c>
      <c r="AU284" s="10">
        <f t="shared" si="20"/>
        <v>1.0259304033463577</v>
      </c>
      <c r="AV284" s="10">
        <f t="shared" si="20"/>
        <v>1.0180426058010144</v>
      </c>
      <c r="AW284" s="10">
        <f t="shared" si="20"/>
        <v>1.02945228428833</v>
      </c>
      <c r="AX284" s="10">
        <f t="shared" si="20"/>
        <v>1.0185042729888827</v>
      </c>
      <c r="AY284" s="10">
        <f t="shared" si="20"/>
        <v>1.0147004399394424</v>
      </c>
      <c r="AZ284" s="10">
        <f t="shared" si="20"/>
        <v>1.0310364526563054</v>
      </c>
      <c r="BA284" s="10">
        <f t="shared" si="20"/>
        <v>1.0164069211710258</v>
      </c>
      <c r="BB284" s="10">
        <f t="shared" si="20"/>
        <v>0.99735043399455525</v>
      </c>
      <c r="BC284" s="10">
        <f t="shared" si="20"/>
        <v>1.0043146553050011</v>
      </c>
      <c r="BD284" s="10">
        <f t="shared" si="20"/>
        <v>1.0096015977711323</v>
      </c>
      <c r="BE284" s="10">
        <f t="shared" si="20"/>
        <v>1.0186403335886229</v>
      </c>
      <c r="BF284" s="10">
        <f t="shared" si="20"/>
        <v>1.0084345478104058</v>
      </c>
      <c r="BG284" s="10">
        <f t="shared" si="20"/>
        <v>1.0110779543432982</v>
      </c>
      <c r="BH284" s="10">
        <f t="shared" si="20"/>
        <v>1.0100668056592552</v>
      </c>
      <c r="BI284" s="10">
        <f t="shared" si="20"/>
        <v>1.0132687899952677</v>
      </c>
      <c r="BK284" s="7">
        <f t="shared" si="3"/>
        <v>1.154002981993818E-2</v>
      </c>
      <c r="BL284" s="7">
        <f t="shared" si="4"/>
        <v>3.6394560194298098E-2</v>
      </c>
      <c r="BM284" s="7">
        <f t="shared" si="5"/>
        <v>1.5341943449691087E-2</v>
      </c>
      <c r="BN284" s="7">
        <f t="shared" si="6"/>
        <v>1.8403122308761288E-2</v>
      </c>
      <c r="BO284" s="7">
        <f t="shared" si="7"/>
        <v>6.432483721814819E-3</v>
      </c>
      <c r="BP284" s="7">
        <f t="shared" si="8"/>
        <v>2.620070491101667E-2</v>
      </c>
      <c r="BQ284" s="7">
        <f t="shared" si="9"/>
        <v>1.6170333577182339E-2</v>
      </c>
      <c r="BR284" s="7">
        <f t="shared" si="10"/>
        <v>1.19307974293823E-2</v>
      </c>
      <c r="BS284" s="7">
        <f t="shared" si="11"/>
        <v>2.1337047468671155E-2</v>
      </c>
      <c r="BT284" s="7">
        <f t="shared" si="12"/>
        <v>9.077331494799834E-3</v>
      </c>
      <c r="BV284" s="7">
        <f t="shared" si="13"/>
        <v>1.4313372053441409E-2</v>
      </c>
      <c r="BX284" s="231">
        <f t="shared" si="2"/>
        <v>2.0037255781403918E-2</v>
      </c>
      <c r="BZ284" s="7">
        <f t="shared" si="14"/>
        <v>-1.941289846226768E-3</v>
      </c>
      <c r="CA284" s="7">
        <f t="shared" si="15"/>
        <v>-4.3761291744751629E-3</v>
      </c>
      <c r="CB284" s="7">
        <f t="shared" si="16"/>
        <v>3.4807114721602916E-2</v>
      </c>
    </row>
    <row r="285" spans="1:80" ht="15">
      <c r="A285" s="226" t="s">
        <v>90</v>
      </c>
      <c r="E285" s="10">
        <v>1</v>
      </c>
      <c r="F285" s="10">
        <f t="shared" si="18"/>
        <v>1.0496071718349171</v>
      </c>
      <c r="G285" s="10">
        <f t="shared" si="18"/>
        <v>1.0202146966677639</v>
      </c>
      <c r="H285" s="10">
        <f t="shared" si="18"/>
        <v>1.0347146615932405</v>
      </c>
      <c r="I285" s="10">
        <f t="shared" si="18"/>
        <v>1.0541933601415168</v>
      </c>
      <c r="J285" s="10">
        <f t="shared" si="18"/>
        <v>1.0281001278561563</v>
      </c>
      <c r="K285" s="10">
        <f t="shared" si="18"/>
        <v>1.0490447900377773</v>
      </c>
      <c r="L285" s="10">
        <f t="shared" si="18"/>
        <v>1.0224100975848389</v>
      </c>
      <c r="M285" s="10">
        <f t="shared" si="18"/>
        <v>1.0393124182887801</v>
      </c>
      <c r="N285" s="10">
        <f t="shared" si="18"/>
        <v>1.0590949592643446</v>
      </c>
      <c r="O285" s="10">
        <f t="shared" si="18"/>
        <v>1.0517808452119888</v>
      </c>
      <c r="P285" s="10">
        <f t="shared" si="18"/>
        <v>1.0464694288084211</v>
      </c>
      <c r="Q285" s="10">
        <f t="shared" si="18"/>
        <v>1.0559238141691321</v>
      </c>
      <c r="R285" s="10">
        <f t="shared" si="18"/>
        <v>1.0431090588446199</v>
      </c>
      <c r="S285" s="10">
        <v>1</v>
      </c>
      <c r="T285" s="10">
        <f t="shared" ref="T285:BI291" si="21">1+T17/100</f>
        <v>0.9990096966390325</v>
      </c>
      <c r="U285" s="10">
        <f t="shared" si="21"/>
        <v>1.0476336983216867</v>
      </c>
      <c r="V285" s="10">
        <f t="shared" si="21"/>
        <v>1.0503964785831486</v>
      </c>
      <c r="W285" s="10">
        <f t="shared" si="21"/>
        <v>0.99870169685600463</v>
      </c>
      <c r="X285" s="10">
        <f t="shared" si="21"/>
        <v>1.0553644790649992</v>
      </c>
      <c r="Y285" s="10">
        <f t="shared" si="21"/>
        <v>1.0173137756576753</v>
      </c>
      <c r="Z285" s="10">
        <f t="shared" si="21"/>
        <v>0.99601379698266324</v>
      </c>
      <c r="AA285" s="10">
        <f t="shared" si="21"/>
        <v>1.0193812117385141</v>
      </c>
      <c r="AB285" s="10">
        <f t="shared" si="21"/>
        <v>1.0313962806216268</v>
      </c>
      <c r="AC285" s="10">
        <f t="shared" si="21"/>
        <v>1.0005757358312162</v>
      </c>
      <c r="AD285" s="10">
        <f t="shared" si="21"/>
        <v>1.0245056566766415</v>
      </c>
      <c r="AE285" s="10">
        <f t="shared" si="21"/>
        <v>1.0223640189854208</v>
      </c>
      <c r="AF285" s="10">
        <f t="shared" si="21"/>
        <v>1.0129304521231211</v>
      </c>
      <c r="AG285" s="10">
        <f t="shared" si="21"/>
        <v>1.0314974686596783</v>
      </c>
      <c r="AH285" s="10">
        <f t="shared" si="21"/>
        <v>1.0342010172777949</v>
      </c>
      <c r="AI285" s="10">
        <f t="shared" si="21"/>
        <v>1.0355354781074504</v>
      </c>
      <c r="AJ285" s="10">
        <f t="shared" si="21"/>
        <v>1.024139860682292</v>
      </c>
      <c r="AK285" s="10">
        <f t="shared" si="21"/>
        <v>1.009760923409073</v>
      </c>
      <c r="AL285" s="10">
        <f t="shared" si="21"/>
        <v>0.99701245916405457</v>
      </c>
      <c r="AM285" s="10">
        <f t="shared" si="21"/>
        <v>1.0200876162513295</v>
      </c>
      <c r="AN285" s="10">
        <f t="shared" si="21"/>
        <v>1.025109128334919</v>
      </c>
      <c r="AO285" s="10">
        <f t="shared" si="21"/>
        <v>1.0226014955744755</v>
      </c>
      <c r="AP285" s="10">
        <f t="shared" si="21"/>
        <v>1.0208926997275605</v>
      </c>
      <c r="AQ285" s="10">
        <f t="shared" si="21"/>
        <v>1.034463945789371</v>
      </c>
      <c r="AR285" s="10">
        <f t="shared" si="21"/>
        <v>1.0338863574614194</v>
      </c>
      <c r="AS285" s="10">
        <f t="shared" si="21"/>
        <v>1.0312013978558618</v>
      </c>
      <c r="AT285" s="10">
        <f t="shared" si="21"/>
        <v>1.0096328854325169</v>
      </c>
      <c r="AU285" s="10">
        <f t="shared" si="21"/>
        <v>1.0115695624389509</v>
      </c>
      <c r="AV285" s="10">
        <f t="shared" si="21"/>
        <v>1.0026653271629504</v>
      </c>
      <c r="AW285" s="10">
        <f t="shared" si="21"/>
        <v>1.0207051572938111</v>
      </c>
      <c r="AX285" s="10">
        <f t="shared" si="21"/>
        <v>1.0144719650723226</v>
      </c>
      <c r="AY285" s="10">
        <f t="shared" si="21"/>
        <v>1.0284071680200453</v>
      </c>
      <c r="AZ285" s="10">
        <f t="shared" si="21"/>
        <v>1.032861686805866</v>
      </c>
      <c r="BA285" s="10">
        <f t="shared" si="21"/>
        <v>1.0122987586181074</v>
      </c>
      <c r="BB285" s="10">
        <f t="shared" si="21"/>
        <v>0.9594925333480836</v>
      </c>
      <c r="BC285" s="10">
        <f t="shared" si="21"/>
        <v>1.0168393662063364</v>
      </c>
      <c r="BD285" s="10">
        <f t="shared" si="21"/>
        <v>1.0246203727497376</v>
      </c>
      <c r="BE285" s="10">
        <f t="shared" si="21"/>
        <v>1.002874640028673</v>
      </c>
      <c r="BF285" s="10">
        <f t="shared" si="21"/>
        <v>0.99541098650608006</v>
      </c>
      <c r="BG285" s="10">
        <f t="shared" si="21"/>
        <v>0.99911946115912476</v>
      </c>
      <c r="BH285" s="10">
        <f t="shared" si="21"/>
        <v>0.99891886229016136</v>
      </c>
      <c r="BI285" s="10">
        <f t="shared" si="21"/>
        <v>1.0015598979229536</v>
      </c>
      <c r="BK285" s="7">
        <f t="shared" si="3"/>
        <v>3.4775941048398096E-2</v>
      </c>
      <c r="BL285" s="7">
        <f t="shared" si="4"/>
        <v>4.1939841314748261E-2</v>
      </c>
      <c r="BM285" s="7">
        <f t="shared" si="5"/>
        <v>3.456665959864158E-2</v>
      </c>
      <c r="BN285" s="7">
        <f t="shared" si="6"/>
        <v>1.8944455453503428E-2</v>
      </c>
      <c r="BO285" s="7">
        <f t="shared" si="7"/>
        <v>1.650811363770277E-2</v>
      </c>
      <c r="BP285" s="7">
        <f t="shared" si="8"/>
        <v>2.363102422651342E-2</v>
      </c>
      <c r="BQ285" s="7">
        <f t="shared" si="9"/>
        <v>1.0737279384691822E-2</v>
      </c>
      <c r="BR285" s="7">
        <f t="shared" si="10"/>
        <v>5.4428060427180736E-3</v>
      </c>
      <c r="BS285" s="7">
        <f t="shared" si="11"/>
        <v>1.8518028023499777E-2</v>
      </c>
      <c r="BT285" s="7">
        <f t="shared" si="12"/>
        <v>-3.0775756587708702E-4</v>
      </c>
      <c r="BV285" s="7">
        <f t="shared" si="13"/>
        <v>7.7174488238047623E-3</v>
      </c>
      <c r="BX285" s="231">
        <f t="shared" si="2"/>
        <v>3.144562345773072E-2</v>
      </c>
      <c r="BZ285" s="7">
        <f t="shared" si="14"/>
        <v>4.7194952315660732E-2</v>
      </c>
      <c r="CA285" s="7">
        <f t="shared" si="15"/>
        <v>7.0884943230815178E-2</v>
      </c>
      <c r="CB285" s="7">
        <f t="shared" si="16"/>
        <v>-4.0388517419387426E-4</v>
      </c>
    </row>
    <row r="286" spans="1:80" ht="15">
      <c r="A286" s="226" t="s">
        <v>92</v>
      </c>
      <c r="E286" s="10">
        <v>1</v>
      </c>
      <c r="F286" s="10">
        <f t="shared" si="18"/>
        <v>1</v>
      </c>
      <c r="G286" s="10">
        <f t="shared" si="18"/>
        <v>1</v>
      </c>
      <c r="H286" s="10">
        <f t="shared" si="18"/>
        <v>1</v>
      </c>
      <c r="I286" s="10">
        <f t="shared" si="18"/>
        <v>1</v>
      </c>
      <c r="J286" s="10">
        <f t="shared" si="18"/>
        <v>1</v>
      </c>
      <c r="K286" s="10">
        <f t="shared" si="18"/>
        <v>1</v>
      </c>
      <c r="L286" s="10">
        <f t="shared" si="18"/>
        <v>1</v>
      </c>
      <c r="M286" s="10">
        <f t="shared" si="18"/>
        <v>1</v>
      </c>
      <c r="N286" s="10">
        <f t="shared" si="18"/>
        <v>1</v>
      </c>
      <c r="O286" s="10">
        <f t="shared" si="18"/>
        <v>1</v>
      </c>
      <c r="P286" s="10">
        <f t="shared" si="18"/>
        <v>1</v>
      </c>
      <c r="Q286" s="10">
        <f t="shared" si="18"/>
        <v>1</v>
      </c>
      <c r="R286" s="10">
        <f t="shared" si="18"/>
        <v>1</v>
      </c>
      <c r="S286" s="10">
        <v>1</v>
      </c>
      <c r="T286" s="10">
        <f t="shared" si="21"/>
        <v>1</v>
      </c>
      <c r="U286" s="10">
        <f t="shared" si="21"/>
        <v>1</v>
      </c>
      <c r="V286" s="10">
        <f t="shared" si="21"/>
        <v>1</v>
      </c>
      <c r="W286" s="10">
        <f t="shared" si="21"/>
        <v>1</v>
      </c>
      <c r="X286" s="10">
        <f t="shared" si="21"/>
        <v>1</v>
      </c>
      <c r="Y286" s="10">
        <f t="shared" si="21"/>
        <v>1</v>
      </c>
      <c r="Z286" s="10">
        <f t="shared" si="21"/>
        <v>1</v>
      </c>
      <c r="AA286" s="10">
        <f t="shared" si="21"/>
        <v>1</v>
      </c>
      <c r="AB286" s="10">
        <f t="shared" si="21"/>
        <v>1</v>
      </c>
      <c r="AC286" s="10">
        <f t="shared" si="21"/>
        <v>1</v>
      </c>
      <c r="AD286" s="10">
        <f t="shared" si="21"/>
        <v>1</v>
      </c>
      <c r="AE286" s="10">
        <f t="shared" si="21"/>
        <v>1</v>
      </c>
      <c r="AF286" s="10">
        <f t="shared" si="21"/>
        <v>1</v>
      </c>
      <c r="AG286" s="10">
        <f t="shared" si="21"/>
        <v>1</v>
      </c>
      <c r="AH286" s="10">
        <f t="shared" si="21"/>
        <v>1</v>
      </c>
      <c r="AI286" s="10">
        <f t="shared" si="21"/>
        <v>1</v>
      </c>
      <c r="AJ286" s="10">
        <f t="shared" si="21"/>
        <v>0.97770416763295065</v>
      </c>
      <c r="AK286" s="10">
        <f t="shared" si="21"/>
        <v>0.76236168671152438</v>
      </c>
      <c r="AL286" s="10">
        <f t="shared" si="21"/>
        <v>0.75740600844894668</v>
      </c>
      <c r="AM286" s="10">
        <f t="shared" si="21"/>
        <v>0.79221863874892517</v>
      </c>
      <c r="AN286" s="10">
        <f t="shared" si="21"/>
        <v>0.87190031641842558</v>
      </c>
      <c r="AO286" s="10">
        <f t="shared" si="21"/>
        <v>1.0028217203853849</v>
      </c>
      <c r="AP286" s="10">
        <f t="shared" si="21"/>
        <v>1.0478428272472127</v>
      </c>
      <c r="AQ286" s="10">
        <f t="shared" si="21"/>
        <v>1.0896088742329517</v>
      </c>
      <c r="AR286" s="10">
        <f t="shared" si="21"/>
        <v>1.0646158336447713</v>
      </c>
      <c r="AS286" s="10">
        <f t="shared" si="21"/>
        <v>1.1019102937668679</v>
      </c>
      <c r="AT286" s="10">
        <f t="shared" si="21"/>
        <v>1.0905182217181182</v>
      </c>
      <c r="AU286" s="10">
        <f t="shared" si="21"/>
        <v>1.0977780254698017</v>
      </c>
      <c r="AV286" s="10">
        <f t="shared" si="21"/>
        <v>1.1036067596190953</v>
      </c>
      <c r="AW286" s="10">
        <f t="shared" si="21"/>
        <v>1.092394899511987</v>
      </c>
      <c r="AX286" s="10">
        <f t="shared" si="21"/>
        <v>1.2511443921348346</v>
      </c>
      <c r="AY286" s="10">
        <f t="shared" si="21"/>
        <v>1.3303048728458864</v>
      </c>
      <c r="AZ286" s="10">
        <f t="shared" si="21"/>
        <v>1.2363913263775763</v>
      </c>
      <c r="BA286" s="10">
        <f t="shared" si="21"/>
        <v>1.0847061351324763</v>
      </c>
      <c r="BB286" s="10">
        <f t="shared" si="21"/>
        <v>1.0716254417089477</v>
      </c>
      <c r="BC286" s="10">
        <f t="shared" si="21"/>
        <v>1.0361418749995566</v>
      </c>
      <c r="BD286" s="10">
        <f t="shared" si="21"/>
        <v>0.9877052081584643</v>
      </c>
      <c r="BE286" s="10">
        <f t="shared" si="21"/>
        <v>1.0085098600919904</v>
      </c>
      <c r="BF286" s="10">
        <f t="shared" si="21"/>
        <v>1.0443706629137119</v>
      </c>
      <c r="BG286" s="10">
        <f t="shared" si="21"/>
        <v>1.0073473979607299</v>
      </c>
      <c r="BH286" s="10">
        <f t="shared" si="21"/>
        <v>0.99902831196421227</v>
      </c>
      <c r="BI286" s="10">
        <f t="shared" si="21"/>
        <v>0.95779030679777266</v>
      </c>
      <c r="BK286" s="7">
        <f t="shared" si="3"/>
        <v>0</v>
      </c>
      <c r="BL286" s="7">
        <f t="shared" si="4"/>
        <v>0</v>
      </c>
      <c r="BM286" s="7">
        <f t="shared" si="5"/>
        <v>0</v>
      </c>
      <c r="BN286" s="7">
        <f t="shared" si="6"/>
        <v>0</v>
      </c>
      <c r="BO286" s="7">
        <f t="shared" si="7"/>
        <v>-0.13318919017662445</v>
      </c>
      <c r="BP286" s="7">
        <f t="shared" si="8"/>
        <v>4.3140952384532083E-2</v>
      </c>
      <c r="BQ286" s="7">
        <f t="shared" si="9"/>
        <v>0.14662885034614259</v>
      </c>
      <c r="BR286" s="7">
        <f t="shared" si="10"/>
        <v>1.1778289701300571E-2</v>
      </c>
      <c r="BS286" s="7">
        <f t="shared" si="11"/>
        <v>0.17937915142779781</v>
      </c>
      <c r="BT286" s="7">
        <f t="shared" si="12"/>
        <v>1.3518049923524345E-2</v>
      </c>
      <c r="BV286" s="7">
        <f t="shared" si="13"/>
        <v>8.1535796942141525E-2</v>
      </c>
      <c r="BX286" s="231">
        <f t="shared" si="2"/>
        <v>0</v>
      </c>
      <c r="BZ286" s="7">
        <f t="shared" si="14"/>
        <v>0</v>
      </c>
      <c r="CA286" s="7">
        <f t="shared" si="15"/>
        <v>-0.25463580165845678</v>
      </c>
      <c r="CB286" s="7">
        <f t="shared" si="16"/>
        <v>-3.6109938064871727E-2</v>
      </c>
    </row>
    <row r="287" spans="1:80" ht="15">
      <c r="A287" s="226" t="s">
        <v>94</v>
      </c>
      <c r="E287" s="10">
        <v>1</v>
      </c>
      <c r="F287" s="10">
        <f t="shared" si="18"/>
        <v>0.84626998614350368</v>
      </c>
      <c r="G287" s="10">
        <f t="shared" si="18"/>
        <v>1.070277704324526</v>
      </c>
      <c r="H287" s="10">
        <f t="shared" si="18"/>
        <v>1.0214947773366947</v>
      </c>
      <c r="I287" s="10">
        <f t="shared" si="18"/>
        <v>1.0412231114416517</v>
      </c>
      <c r="J287" s="10">
        <f t="shared" si="18"/>
        <v>1.0170346593848201</v>
      </c>
      <c r="K287" s="10">
        <f t="shared" si="18"/>
        <v>1.0212943545073736</v>
      </c>
      <c r="L287" s="10">
        <f t="shared" si="18"/>
        <v>1.1096016311311192</v>
      </c>
      <c r="M287" s="10">
        <f t="shared" si="18"/>
        <v>0.97230483307235904</v>
      </c>
      <c r="N287" s="10">
        <f t="shared" si="18"/>
        <v>0.96346379437430041</v>
      </c>
      <c r="O287" s="10">
        <f t="shared" si="18"/>
        <v>1.1908380402310144</v>
      </c>
      <c r="P287" s="10">
        <f t="shared" si="18"/>
        <v>1.0128757612944654</v>
      </c>
      <c r="Q287" s="10">
        <f t="shared" si="18"/>
        <v>0.92575154616997613</v>
      </c>
      <c r="R287" s="10">
        <f t="shared" si="18"/>
        <v>1.0586024259661249</v>
      </c>
      <c r="S287" s="10">
        <v>1</v>
      </c>
      <c r="T287" s="10">
        <f t="shared" si="21"/>
        <v>0.99246787192843877</v>
      </c>
      <c r="U287" s="10">
        <f t="shared" si="21"/>
        <v>1.0597512557088644</v>
      </c>
      <c r="V287" s="10">
        <f t="shared" si="21"/>
        <v>1.0909096562542799</v>
      </c>
      <c r="W287" s="10">
        <f t="shared" si="21"/>
        <v>0.96716329806377244</v>
      </c>
      <c r="X287" s="10">
        <f t="shared" si="21"/>
        <v>0.9914336231334957</v>
      </c>
      <c r="Y287" s="10">
        <f t="shared" si="21"/>
        <v>0.98451889858652608</v>
      </c>
      <c r="Z287" s="10">
        <f t="shared" si="21"/>
        <v>1.0933799638502981</v>
      </c>
      <c r="AA287" s="10">
        <f t="shared" si="21"/>
        <v>0.96430353194318708</v>
      </c>
      <c r="AB287" s="10">
        <f t="shared" si="21"/>
        <v>1.0102630369177228</v>
      </c>
      <c r="AC287" s="10">
        <f t="shared" si="21"/>
        <v>0.97470206009475124</v>
      </c>
      <c r="AD287" s="10">
        <f t="shared" si="21"/>
        <v>1.0867426303794525</v>
      </c>
      <c r="AE287" s="10">
        <f t="shared" si="21"/>
        <v>1.0027525459780735</v>
      </c>
      <c r="AF287" s="10">
        <f t="shared" si="21"/>
        <v>1.0241121373718067</v>
      </c>
      <c r="AG287" s="10">
        <f t="shared" si="21"/>
        <v>1.0199990446931342</v>
      </c>
      <c r="AH287" s="10">
        <f t="shared" si="21"/>
        <v>0.98584132207499731</v>
      </c>
      <c r="AI287" s="10">
        <f t="shared" si="21"/>
        <v>1.0091221908110946</v>
      </c>
      <c r="AJ287" s="10">
        <f t="shared" si="21"/>
        <v>1.02597711725284</v>
      </c>
      <c r="AK287" s="10">
        <f t="shared" si="21"/>
        <v>0.98885093516256106</v>
      </c>
      <c r="AL287" s="10">
        <f t="shared" si="21"/>
        <v>0.91968773015570227</v>
      </c>
      <c r="AM287" s="10">
        <f t="shared" si="21"/>
        <v>0.94528694730265261</v>
      </c>
      <c r="AN287" s="10">
        <f t="shared" si="21"/>
        <v>0.90683044773489496</v>
      </c>
      <c r="AO287" s="10">
        <f t="shared" si="21"/>
        <v>0.90796087871209308</v>
      </c>
      <c r="AP287" s="10">
        <f t="shared" si="21"/>
        <v>0.97267080665918015</v>
      </c>
      <c r="AQ287" s="10">
        <f t="shared" si="21"/>
        <v>1.0349268206876996</v>
      </c>
      <c r="AR287" s="10">
        <f t="shared" si="21"/>
        <v>0.97530313158512916</v>
      </c>
      <c r="AS287" s="10">
        <f t="shared" si="21"/>
        <v>0.97257052891349616</v>
      </c>
      <c r="AT287" s="10">
        <f t="shared" si="21"/>
        <v>0.99640978570280592</v>
      </c>
      <c r="AU287" s="10">
        <f t="shared" si="21"/>
        <v>1.0156886638044997</v>
      </c>
      <c r="AV287" s="10">
        <f t="shared" si="21"/>
        <v>0.95771067365877238</v>
      </c>
      <c r="AW287" s="10">
        <f t="shared" si="21"/>
        <v>1.0148628492141014</v>
      </c>
      <c r="AX287" s="10">
        <f t="shared" si="21"/>
        <v>0.97626443739502877</v>
      </c>
      <c r="AY287" s="10">
        <f t="shared" si="21"/>
        <v>1.0192395019384417</v>
      </c>
      <c r="AZ287" s="10">
        <f t="shared" si="21"/>
        <v>1.0129848013668568</v>
      </c>
      <c r="BA287" s="10">
        <f t="shared" si="21"/>
        <v>1.0155996051667255</v>
      </c>
      <c r="BB287" s="10">
        <f t="shared" si="21"/>
        <v>1.0009505504861653</v>
      </c>
      <c r="BC287" s="10">
        <f t="shared" si="21"/>
        <v>1.0049603955450075</v>
      </c>
      <c r="BD287" s="10">
        <f t="shared" si="21"/>
        <v>1.0100512864378799</v>
      </c>
      <c r="BE287" s="10">
        <f t="shared" si="21"/>
        <v>1.0093661329816672</v>
      </c>
      <c r="BF287" s="10">
        <f t="shared" si="21"/>
        <v>1.0153826738754292</v>
      </c>
      <c r="BG287" s="10">
        <f t="shared" si="21"/>
        <v>1.0157557747401933</v>
      </c>
      <c r="BH287" s="10">
        <f t="shared" si="21"/>
        <v>0.93198077683079017</v>
      </c>
      <c r="BI287" s="10">
        <f t="shared" si="21"/>
        <v>0.96344213631364506</v>
      </c>
      <c r="BK287" s="7">
        <f t="shared" si="3"/>
        <v>-2.5577756654837636E-2</v>
      </c>
      <c r="BL287" s="7">
        <f t="shared" si="4"/>
        <v>1.9700351529456706E-2</v>
      </c>
      <c r="BM287" s="7">
        <f t="shared" si="5"/>
        <v>2.6622750453726418E-2</v>
      </c>
      <c r="BN287" s="7">
        <f t="shared" si="6"/>
        <v>1.381568180722792E-2</v>
      </c>
      <c r="BO287" s="7">
        <f t="shared" si="7"/>
        <v>-1.4938913822810429E-2</v>
      </c>
      <c r="BP287" s="7">
        <f t="shared" si="8"/>
        <v>-2.8168418099538073E-2</v>
      </c>
      <c r="BQ287" s="7">
        <f t="shared" si="9"/>
        <v>1.0719718774843123E-4</v>
      </c>
      <c r="BR287" s="7">
        <f t="shared" si="10"/>
        <v>1.2634689696478629E-2</v>
      </c>
      <c r="BS287" s="7">
        <f t="shared" si="11"/>
        <v>-8.3976399659857481E-4</v>
      </c>
      <c r="BT287" s="7">
        <f t="shared" si="12"/>
        <v>-6.4249653881105484E-3</v>
      </c>
      <c r="BV287" s="7">
        <f t="shared" si="13"/>
        <v>-4.0351408016283674E-3</v>
      </c>
      <c r="BX287" s="231">
        <f t="shared" si="2"/>
        <v>1.9313078714378262E-2</v>
      </c>
      <c r="BZ287" s="7">
        <f t="shared" si="14"/>
        <v>6.5170995522247033E-2</v>
      </c>
      <c r="CA287" s="7">
        <f t="shared" si="15"/>
        <v>2.3793245011391573E-2</v>
      </c>
      <c r="CB287" s="7">
        <f t="shared" si="16"/>
        <v>-8.7943188750049694E-2</v>
      </c>
    </row>
    <row r="288" spans="1:80" ht="15">
      <c r="A288" s="226" t="s">
        <v>96</v>
      </c>
      <c r="E288" s="10">
        <v>1</v>
      </c>
      <c r="F288" s="10">
        <f t="shared" si="18"/>
        <v>1.0463025713410772</v>
      </c>
      <c r="G288" s="10">
        <f t="shared" si="18"/>
        <v>1.0479403451766538</v>
      </c>
      <c r="H288" s="10">
        <f t="shared" si="18"/>
        <v>1.0357435354079971</v>
      </c>
      <c r="I288" s="10">
        <f t="shared" si="18"/>
        <v>1.0594913935630432</v>
      </c>
      <c r="J288" s="10">
        <f t="shared" si="18"/>
        <v>1.0262444466112128</v>
      </c>
      <c r="K288" s="10">
        <f t="shared" si="18"/>
        <v>1.0246146245343757</v>
      </c>
      <c r="L288" s="10">
        <f t="shared" si="18"/>
        <v>1.0329157574176977</v>
      </c>
      <c r="M288" s="10">
        <f t="shared" si="18"/>
        <v>1.0378504436430771</v>
      </c>
      <c r="N288" s="10">
        <f t="shared" si="18"/>
        <v>1.0632828364655915</v>
      </c>
      <c r="O288" s="10">
        <f t="shared" si="18"/>
        <v>1.0585250319326127</v>
      </c>
      <c r="P288" s="10">
        <f t="shared" si="18"/>
        <v>1.0379648876296501</v>
      </c>
      <c r="Q288" s="10">
        <f t="shared" si="18"/>
        <v>1.0488408793219492</v>
      </c>
      <c r="R288" s="10">
        <f t="shared" si="18"/>
        <v>1.0604748881401651</v>
      </c>
      <c r="S288" s="10">
        <v>1</v>
      </c>
      <c r="T288" s="10">
        <f t="shared" si="21"/>
        <v>0.97751170373511598</v>
      </c>
      <c r="U288" s="10">
        <f t="shared" si="21"/>
        <v>1.0546413993344053</v>
      </c>
      <c r="V288" s="10">
        <f t="shared" si="21"/>
        <v>1.0050197867440067</v>
      </c>
      <c r="W288" s="10">
        <f t="shared" si="21"/>
        <v>1.0274598989456087</v>
      </c>
      <c r="X288" s="10">
        <f t="shared" si="21"/>
        <v>1.0224912755880662</v>
      </c>
      <c r="Y288" s="10">
        <f t="shared" si="21"/>
        <v>1.0432900848543347</v>
      </c>
      <c r="Z288" s="10">
        <f t="shared" si="21"/>
        <v>0.9972334618162958</v>
      </c>
      <c r="AA288" s="10">
        <f t="shared" si="21"/>
        <v>1.0062232922260306</v>
      </c>
      <c r="AB288" s="10">
        <f t="shared" si="21"/>
        <v>1.003198123352232</v>
      </c>
      <c r="AC288" s="10">
        <f t="shared" si="21"/>
        <v>1.0246792139772267</v>
      </c>
      <c r="AD288" s="10">
        <f t="shared" si="21"/>
        <v>1.0162151892825202</v>
      </c>
      <c r="AE288" s="10">
        <f t="shared" si="21"/>
        <v>1.0178646994821852</v>
      </c>
      <c r="AF288" s="10">
        <f t="shared" si="21"/>
        <v>1.0221947795911257</v>
      </c>
      <c r="AG288" s="10">
        <f t="shared" si="21"/>
        <v>1.0439079503030311</v>
      </c>
      <c r="AH288" s="10">
        <f t="shared" si="21"/>
        <v>1.0309399896316644</v>
      </c>
      <c r="AI288" s="10">
        <f t="shared" si="21"/>
        <v>1.028302681148149</v>
      </c>
      <c r="AJ288" s="10">
        <f t="shared" si="21"/>
        <v>1.0145537175442561</v>
      </c>
      <c r="AK288" s="10">
        <f t="shared" si="21"/>
        <v>1.0111956570361624</v>
      </c>
      <c r="AL288" s="10">
        <f t="shared" si="21"/>
        <v>0.98652000510014592</v>
      </c>
      <c r="AM288" s="10">
        <f t="shared" si="21"/>
        <v>1.0290931872189435</v>
      </c>
      <c r="AN288" s="10">
        <f t="shared" si="21"/>
        <v>1.0217055021038457</v>
      </c>
      <c r="AO288" s="10">
        <f t="shared" si="21"/>
        <v>1.013952581570114</v>
      </c>
      <c r="AP288" s="10">
        <f t="shared" si="21"/>
        <v>1.0345953008823043</v>
      </c>
      <c r="AQ288" s="10">
        <f t="shared" si="21"/>
        <v>1.0175799799710219</v>
      </c>
      <c r="AR288" s="10">
        <f t="shared" si="21"/>
        <v>1.0332601006653619</v>
      </c>
      <c r="AS288" s="10">
        <f t="shared" si="21"/>
        <v>1.0338281520498431</v>
      </c>
      <c r="AT288" s="10">
        <f t="shared" si="21"/>
        <v>1.0046549689569024</v>
      </c>
      <c r="AU288" s="10">
        <f t="shared" si="21"/>
        <v>1.01325025066426</v>
      </c>
      <c r="AV288" s="10">
        <f t="shared" si="21"/>
        <v>1.0035349620747485</v>
      </c>
      <c r="AW288" s="10">
        <f t="shared" si="21"/>
        <v>1.0318722671655767</v>
      </c>
      <c r="AX288" s="10">
        <f t="shared" si="21"/>
        <v>1.0153445010801658</v>
      </c>
      <c r="AY288" s="10">
        <f t="shared" si="21"/>
        <v>1.0182531801350023</v>
      </c>
      <c r="AZ288" s="10">
        <f t="shared" si="21"/>
        <v>1.0264099455642621</v>
      </c>
      <c r="BA288" s="10">
        <f t="shared" si="21"/>
        <v>0.9995453933738393</v>
      </c>
      <c r="BB288" s="10">
        <f t="shared" si="21"/>
        <v>0.96931828102138406</v>
      </c>
      <c r="BC288" s="10">
        <f t="shared" si="21"/>
        <v>1.0176115446446872</v>
      </c>
      <c r="BD288" s="10">
        <f t="shared" si="21"/>
        <v>1.0039460874435497</v>
      </c>
      <c r="BE288" s="10">
        <f t="shared" si="21"/>
        <v>0.99412657811712679</v>
      </c>
      <c r="BF288" s="10">
        <f t="shared" si="21"/>
        <v>0.99449965299012211</v>
      </c>
      <c r="BG288" s="10">
        <f t="shared" si="21"/>
        <v>1.0140823335740916</v>
      </c>
      <c r="BH288" s="10">
        <f t="shared" si="21"/>
        <v>1.0088976003929033</v>
      </c>
      <c r="BI288" s="10">
        <f t="shared" si="21"/>
        <v>1.0053344135061857</v>
      </c>
      <c r="BK288" s="7">
        <f t="shared" si="3"/>
        <v>4.3314784262563411E-2</v>
      </c>
      <c r="BL288" s="7">
        <f t="shared" si="4"/>
        <v>4.0621706951424752E-2</v>
      </c>
      <c r="BM288" s="7">
        <f t="shared" si="5"/>
        <v>2.8944541285514713E-2</v>
      </c>
      <c r="BN288" s="7">
        <f t="shared" si="6"/>
        <v>2.0463771744483994E-2</v>
      </c>
      <c r="BO288" s="7">
        <f t="shared" si="7"/>
        <v>1.0030007679811437E-2</v>
      </c>
      <c r="BP288" s="7">
        <f t="shared" si="8"/>
        <v>2.1549140854973725E-2</v>
      </c>
      <c r="BQ288" s="7">
        <f t="shared" si="9"/>
        <v>1.0066414690318215E-2</v>
      </c>
      <c r="BR288" s="7">
        <f t="shared" si="10"/>
        <v>1.6303658220191419E-3</v>
      </c>
      <c r="BS288" s="7">
        <f t="shared" si="11"/>
        <v>1.5761706635930794E-2</v>
      </c>
      <c r="BT288" s="7">
        <f t="shared" si="12"/>
        <v>8.7421185799452239E-4</v>
      </c>
      <c r="BV288" s="7">
        <f t="shared" si="13"/>
        <v>7.2276604511620768E-3</v>
      </c>
      <c r="BX288" s="231">
        <f t="shared" si="2"/>
        <v>2.8867439084922619E-2</v>
      </c>
      <c r="BZ288" s="7">
        <f t="shared" si="14"/>
        <v>6.6486604828008833E-3</v>
      </c>
      <c r="CA288" s="7">
        <f t="shared" si="15"/>
        <v>5.4948382091745573E-2</v>
      </c>
      <c r="CB288" s="7">
        <f t="shared" si="16"/>
        <v>2.8562899316600943E-2</v>
      </c>
    </row>
    <row r="289" spans="1:80" ht="15">
      <c r="A289" s="226" t="s">
        <v>98</v>
      </c>
      <c r="E289" s="10">
        <v>1</v>
      </c>
      <c r="F289" s="10">
        <f t="shared" si="18"/>
        <v>1.0170889454767365</v>
      </c>
      <c r="G289" s="10">
        <f t="shared" si="18"/>
        <v>0.95144835857860277</v>
      </c>
      <c r="H289" s="10">
        <f t="shared" si="18"/>
        <v>1.0308411441596759</v>
      </c>
      <c r="I289" s="10">
        <f t="shared" si="18"/>
        <v>1.0487297495582806</v>
      </c>
      <c r="J289" s="10">
        <f t="shared" si="18"/>
        <v>1.0343822948129617</v>
      </c>
      <c r="K289" s="10">
        <f t="shared" si="18"/>
        <v>1.0165264017527786</v>
      </c>
      <c r="L289" s="10">
        <f t="shared" si="18"/>
        <v>0.99114408981149571</v>
      </c>
      <c r="M289" s="10">
        <f t="shared" si="18"/>
        <v>1.0174870506090443</v>
      </c>
      <c r="N289" s="10">
        <f t="shared" si="18"/>
        <v>1.0074568479906749</v>
      </c>
      <c r="O289" s="10">
        <f t="shared" si="18"/>
        <v>0.99935479962610652</v>
      </c>
      <c r="P289" s="10">
        <f t="shared" si="18"/>
        <v>0.96377540227487668</v>
      </c>
      <c r="Q289" s="10">
        <f t="shared" si="18"/>
        <v>1.0408371023034095</v>
      </c>
      <c r="R289" s="10">
        <f t="shared" si="18"/>
        <v>1.0137110085676297</v>
      </c>
      <c r="S289" s="10">
        <v>1</v>
      </c>
      <c r="T289" s="10">
        <f t="shared" si="21"/>
        <v>0.92839938313966153</v>
      </c>
      <c r="U289" s="10">
        <f t="shared" si="21"/>
        <v>0.98412621440858894</v>
      </c>
      <c r="V289" s="10">
        <f t="shared" si="21"/>
        <v>1.0234592333257122</v>
      </c>
      <c r="W289" s="10">
        <f t="shared" si="21"/>
        <v>0.9865472487405067</v>
      </c>
      <c r="X289" s="10">
        <f t="shared" si="21"/>
        <v>1.0375091091019009</v>
      </c>
      <c r="Y289" s="10">
        <f t="shared" si="21"/>
        <v>1.0394819409288847</v>
      </c>
      <c r="Z289" s="10">
        <f t="shared" si="21"/>
        <v>1.0699066096594554</v>
      </c>
      <c r="AA289" s="10">
        <f t="shared" si="21"/>
        <v>0.99434693952936204</v>
      </c>
      <c r="AB289" s="10">
        <f t="shared" si="21"/>
        <v>0.92994836265588399</v>
      </c>
      <c r="AC289" s="10">
        <f t="shared" si="21"/>
        <v>1.0489536528238699</v>
      </c>
      <c r="AD289" s="10">
        <f t="shared" si="21"/>
        <v>1.0447212641920529</v>
      </c>
      <c r="AE289" s="10">
        <f t="shared" si="21"/>
        <v>0.9924820887917889</v>
      </c>
      <c r="AF289" s="10">
        <f t="shared" si="21"/>
        <v>0.95660125555927999</v>
      </c>
      <c r="AG289" s="10">
        <f t="shared" si="21"/>
        <v>1.0036054704742685</v>
      </c>
      <c r="AH289" s="10">
        <f t="shared" si="21"/>
        <v>0.94179797414926592</v>
      </c>
      <c r="AI289" s="10">
        <f t="shared" si="21"/>
        <v>1.0550710721399892</v>
      </c>
      <c r="AJ289" s="10">
        <f t="shared" si="21"/>
        <v>1.0076470070249819</v>
      </c>
      <c r="AK289" s="10">
        <f t="shared" si="21"/>
        <v>0.99437400245822971</v>
      </c>
      <c r="AL289" s="10">
        <f t="shared" si="21"/>
        <v>1.0219519016775014</v>
      </c>
      <c r="AM289" s="10">
        <f t="shared" si="21"/>
        <v>0.98584316396133265</v>
      </c>
      <c r="AN289" s="10">
        <f t="shared" si="21"/>
        <v>1.0260937154743333</v>
      </c>
      <c r="AO289" s="10">
        <f t="shared" si="21"/>
        <v>1.0109401490092433</v>
      </c>
      <c r="AP289" s="10">
        <f t="shared" si="21"/>
        <v>1.0258064435922891</v>
      </c>
      <c r="AQ289" s="10">
        <f t="shared" si="21"/>
        <v>1.0093026303028296</v>
      </c>
      <c r="AR289" s="10">
        <f t="shared" si="21"/>
        <v>1.0227747144791284</v>
      </c>
      <c r="AS289" s="10">
        <f t="shared" si="21"/>
        <v>1.0274780021602181</v>
      </c>
      <c r="AT289" s="10">
        <f t="shared" si="21"/>
        <v>1.0219312213021186</v>
      </c>
      <c r="AU289" s="10">
        <f t="shared" si="21"/>
        <v>1.0150801646877987</v>
      </c>
      <c r="AV289" s="10">
        <f t="shared" si="21"/>
        <v>1.0034699089698007</v>
      </c>
      <c r="AW289" s="10">
        <f t="shared" si="21"/>
        <v>1.0133785333558492</v>
      </c>
      <c r="AX289" s="10">
        <f t="shared" si="21"/>
        <v>0.98752557521729645</v>
      </c>
      <c r="AY289" s="10">
        <f t="shared" si="21"/>
        <v>1.0097833194042187</v>
      </c>
      <c r="AZ289" s="10">
        <f t="shared" si="21"/>
        <v>1.0300434102349727</v>
      </c>
      <c r="BA289" s="10">
        <f t="shared" si="21"/>
        <v>1.0197312735447142</v>
      </c>
      <c r="BB289" s="10">
        <f t="shared" si="21"/>
        <v>0.99484736753347125</v>
      </c>
      <c r="BC289" s="10">
        <f t="shared" si="21"/>
        <v>0.99291171390236554</v>
      </c>
      <c r="BD289" s="10">
        <f t="shared" si="21"/>
        <v>1.0011635459968853</v>
      </c>
      <c r="BE289" s="10">
        <f t="shared" si="21"/>
        <v>1.0191931666635017</v>
      </c>
      <c r="BF289" s="10">
        <f t="shared" si="21"/>
        <v>1.0424347991968184</v>
      </c>
      <c r="BG289" s="10">
        <f t="shared" si="21"/>
        <v>1.0343913651454144</v>
      </c>
      <c r="BH289" s="10">
        <f t="shared" si="21"/>
        <v>0.99302293169356615</v>
      </c>
      <c r="BI289" s="10">
        <f t="shared" si="21"/>
        <v>1.011470719735956</v>
      </c>
      <c r="BK289" s="7">
        <f t="shared" si="3"/>
        <v>-8.1639380552245289E-4</v>
      </c>
      <c r="BL289" s="7">
        <f t="shared" si="4"/>
        <v>1.9121377063405776E-2</v>
      </c>
      <c r="BM289" s="7">
        <f t="shared" si="5"/>
        <v>-2.7688248090929068E-3</v>
      </c>
      <c r="BN289" s="7">
        <f t="shared" si="6"/>
        <v>1.1267653609805528E-3</v>
      </c>
      <c r="BO289" s="7">
        <f t="shared" si="7"/>
        <v>1.951257790958727E-2</v>
      </c>
      <c r="BP289" s="7">
        <f t="shared" si="8"/>
        <v>1.9903842656270543E-2</v>
      </c>
      <c r="BQ289" s="7">
        <f t="shared" si="9"/>
        <v>6.3698548902926255E-3</v>
      </c>
      <c r="BR289" s="7">
        <f t="shared" si="10"/>
        <v>2.4174195956009115E-2</v>
      </c>
      <c r="BS289" s="7">
        <f t="shared" si="11"/>
        <v>1.0568237679169812E-2</v>
      </c>
      <c r="BT289" s="7">
        <f t="shared" si="12"/>
        <v>1.1019134471376146E-2</v>
      </c>
      <c r="BV289" s="7">
        <f t="shared" si="13"/>
        <v>1.0825868359730872E-2</v>
      </c>
      <c r="BX289" s="231">
        <f t="shared" si="2"/>
        <v>7.730208925076143E-3</v>
      </c>
      <c r="BZ289" s="7">
        <f t="shared" si="14"/>
        <v>-1.0666657326058426E-2</v>
      </c>
      <c r="CA289" s="7">
        <f t="shared" si="15"/>
        <v>5.7157989469503345E-2</v>
      </c>
      <c r="CB289" s="7">
        <f t="shared" si="16"/>
        <v>3.8956774977396247E-2</v>
      </c>
    </row>
    <row r="290" spans="1:80" ht="15">
      <c r="A290" s="226" t="s">
        <v>100</v>
      </c>
      <c r="E290" s="10">
        <v>1</v>
      </c>
      <c r="F290" s="10">
        <f t="shared" si="18"/>
        <v>1.0265601805465143</v>
      </c>
      <c r="G290" s="10">
        <f t="shared" si="18"/>
        <v>1.0472212833180672</v>
      </c>
      <c r="H290" s="10">
        <f t="shared" si="18"/>
        <v>0.97406575416749486</v>
      </c>
      <c r="I290" s="10">
        <f t="shared" si="18"/>
        <v>1.0085718782509512</v>
      </c>
      <c r="J290" s="10">
        <f t="shared" si="18"/>
        <v>1.022410230200139</v>
      </c>
      <c r="K290" s="10">
        <f t="shared" si="18"/>
        <v>0.9897890952648567</v>
      </c>
      <c r="L290" s="10">
        <f t="shared" si="18"/>
        <v>1.070583590237161</v>
      </c>
      <c r="M290" s="10">
        <f t="shared" si="18"/>
        <v>1.0134430408124766</v>
      </c>
      <c r="N290" s="10">
        <f t="shared" si="18"/>
        <v>1.0028879471670773</v>
      </c>
      <c r="O290" s="10">
        <f t="shared" si="18"/>
        <v>0.98400651561082919</v>
      </c>
      <c r="P290" s="10">
        <f t="shared" si="18"/>
        <v>0.9966302636499661</v>
      </c>
      <c r="Q290" s="10">
        <f t="shared" si="18"/>
        <v>1.0052365620337451</v>
      </c>
      <c r="R290" s="10">
        <f t="shared" si="18"/>
        <v>0.98665607821085199</v>
      </c>
      <c r="S290" s="10">
        <v>1</v>
      </c>
      <c r="T290" s="10">
        <f t="shared" si="21"/>
        <v>1.0108211989543663</v>
      </c>
      <c r="U290" s="10">
        <f t="shared" si="21"/>
        <v>1.0646779659734522</v>
      </c>
      <c r="V290" s="10">
        <f t="shared" si="21"/>
        <v>0.98411268738629298</v>
      </c>
      <c r="W290" s="10">
        <f t="shared" si="21"/>
        <v>1.0249536431800945</v>
      </c>
      <c r="X290" s="10">
        <f t="shared" si="21"/>
        <v>1.014762871163138</v>
      </c>
      <c r="Y290" s="10">
        <f t="shared" si="21"/>
        <v>0.98563326418326147</v>
      </c>
      <c r="Z290" s="10">
        <f t="shared" si="21"/>
        <v>1.0183268056537125</v>
      </c>
      <c r="AA290" s="10">
        <f t="shared" si="21"/>
        <v>1.0691285423074284</v>
      </c>
      <c r="AB290" s="10">
        <f t="shared" si="21"/>
        <v>0.97849263407281584</v>
      </c>
      <c r="AC290" s="10">
        <f t="shared" si="21"/>
        <v>0.95738957345981446</v>
      </c>
      <c r="AD290" s="10">
        <f t="shared" si="21"/>
        <v>1.0575574175288571</v>
      </c>
      <c r="AE290" s="10">
        <f t="shared" si="21"/>
        <v>1.0519495561340755</v>
      </c>
      <c r="AF290" s="10">
        <f t="shared" si="21"/>
        <v>0.97197541743030635</v>
      </c>
      <c r="AG290" s="10">
        <f t="shared" si="21"/>
        <v>1.0305797237077612</v>
      </c>
      <c r="AH290" s="10">
        <f t="shared" si="21"/>
        <v>0.99489090764204913</v>
      </c>
      <c r="AI290" s="10">
        <f t="shared" si="21"/>
        <v>0.96788785556820545</v>
      </c>
      <c r="AJ290" s="10">
        <f t="shared" si="21"/>
        <v>1.0618899686056888</v>
      </c>
      <c r="AK290" s="10">
        <f t="shared" si="21"/>
        <v>0.97569476884783046</v>
      </c>
      <c r="AL290" s="10">
        <f t="shared" si="21"/>
        <v>1.0069558791652535</v>
      </c>
      <c r="AM290" s="10">
        <f t="shared" si="21"/>
        <v>0.98589161061557296</v>
      </c>
      <c r="AN290" s="10">
        <f t="shared" si="21"/>
        <v>1.0285298663713065</v>
      </c>
      <c r="AO290" s="10">
        <f t="shared" si="21"/>
        <v>1.0798734778899861</v>
      </c>
      <c r="AP290" s="10">
        <f t="shared" si="21"/>
        <v>1.0339812100694439</v>
      </c>
      <c r="AQ290" s="10">
        <f t="shared" si="21"/>
        <v>1.0434171011162379</v>
      </c>
      <c r="AR290" s="10">
        <f t="shared" si="21"/>
        <v>1.0441531646794715</v>
      </c>
      <c r="AS290" s="10">
        <f t="shared" si="21"/>
        <v>0.98967357437149717</v>
      </c>
      <c r="AT290" s="10">
        <f t="shared" si="21"/>
        <v>1.0360861856996422</v>
      </c>
      <c r="AU290" s="10">
        <f t="shared" si="21"/>
        <v>1.0139456596350325</v>
      </c>
      <c r="AV290" s="10">
        <f t="shared" si="21"/>
        <v>1.0472270753211392</v>
      </c>
      <c r="AW290" s="10">
        <f t="shared" si="21"/>
        <v>1.0146414140016551</v>
      </c>
      <c r="AX290" s="10">
        <f t="shared" si="21"/>
        <v>1.0549346370563577</v>
      </c>
      <c r="AY290" s="10">
        <f t="shared" si="21"/>
        <v>1.0312417413242809</v>
      </c>
      <c r="AZ290" s="10">
        <f t="shared" si="21"/>
        <v>1.0252032092267043</v>
      </c>
      <c r="BA290" s="10">
        <f t="shared" si="21"/>
        <v>1.0409747879703821</v>
      </c>
      <c r="BB290" s="10">
        <f t="shared" si="21"/>
        <v>0.99892602216241</v>
      </c>
      <c r="BC290" s="10">
        <f t="shared" si="21"/>
        <v>1.052210005016601</v>
      </c>
      <c r="BD290" s="10">
        <f t="shared" si="21"/>
        <v>1.0336433593089254</v>
      </c>
      <c r="BE290" s="10">
        <f t="shared" si="21"/>
        <v>1.0330935858481325</v>
      </c>
      <c r="BF290" s="10">
        <f t="shared" si="21"/>
        <v>0.99794507870863935</v>
      </c>
      <c r="BG290" s="10">
        <f t="shared" si="21"/>
        <v>1.0114523492975325</v>
      </c>
      <c r="BH290" s="10">
        <f t="shared" si="21"/>
        <v>1.0098530173338325</v>
      </c>
      <c r="BI290" s="10">
        <f t="shared" si="21"/>
        <v>1.0281973312477268</v>
      </c>
      <c r="BK290" s="7">
        <f t="shared" si="3"/>
        <v>1.5477682196002096E-2</v>
      </c>
      <c r="BL290" s="7">
        <f t="shared" si="4"/>
        <v>1.7632981771723344E-2</v>
      </c>
      <c r="BM290" s="7">
        <f t="shared" si="5"/>
        <v>6.9252574645168874E-3</v>
      </c>
      <c r="BN290" s="7">
        <f t="shared" si="6"/>
        <v>1.0901849981964418E-2</v>
      </c>
      <c r="BO290" s="7">
        <f t="shared" si="7"/>
        <v>2.4373605345962002E-3</v>
      </c>
      <c r="BP290" s="7">
        <f t="shared" si="8"/>
        <v>3.3423637059291078E-2</v>
      </c>
      <c r="BQ290" s="7">
        <f t="shared" si="9"/>
        <v>3.3006788441169332E-2</v>
      </c>
      <c r="BR290" s="7">
        <f t="shared" si="10"/>
        <v>1.8921234404319254E-2</v>
      </c>
      <c r="BS290" s="7">
        <f t="shared" si="11"/>
        <v>3.5614863766175953E-2</v>
      </c>
      <c r="BT290" s="7">
        <f t="shared" si="12"/>
        <v>2.0508451429930963E-2</v>
      </c>
      <c r="BV290" s="7">
        <f t="shared" si="13"/>
        <v>2.6955456708439796E-2</v>
      </c>
      <c r="BX290" s="231">
        <f t="shared" si="2"/>
        <v>8.5668078822191962E-3</v>
      </c>
      <c r="BZ290" s="7">
        <f t="shared" si="14"/>
        <v>6.5306705425887568E-2</v>
      </c>
      <c r="CA290" s="7">
        <f t="shared" si="15"/>
        <v>2.8097212042599296E-3</v>
      </c>
      <c r="CB290" s="7">
        <f t="shared" si="16"/>
        <v>5.0219474347880988E-2</v>
      </c>
    </row>
    <row r="291" spans="1:80" ht="15">
      <c r="A291" s="226" t="s">
        <v>102</v>
      </c>
      <c r="E291" s="10">
        <v>1</v>
      </c>
      <c r="F291" s="10">
        <f t="shared" si="18"/>
        <v>1.0307900164772883</v>
      </c>
      <c r="G291" s="10">
        <f t="shared" si="18"/>
        <v>1.0248279923663</v>
      </c>
      <c r="H291" s="10">
        <f t="shared" si="18"/>
        <v>0.96697423077390676</v>
      </c>
      <c r="I291" s="10">
        <f t="shared" si="18"/>
        <v>1.0767993842893173</v>
      </c>
      <c r="J291" s="10">
        <f t="shared" si="18"/>
        <v>0.98503628061054826</v>
      </c>
      <c r="K291" s="10">
        <f t="shared" si="18"/>
        <v>0.99296382566923502</v>
      </c>
      <c r="L291" s="10">
        <f t="shared" si="18"/>
        <v>0.94918631639654949</v>
      </c>
      <c r="M291" s="10">
        <f t="shared" si="18"/>
        <v>1.0600666389021591</v>
      </c>
      <c r="N291" s="10">
        <f t="shared" si="18"/>
        <v>0.9828734190260271</v>
      </c>
      <c r="O291" s="10">
        <f t="shared" si="18"/>
        <v>1.0297256596305102</v>
      </c>
      <c r="P291" s="10">
        <f t="shared" si="18"/>
        <v>0.92561122227682469</v>
      </c>
      <c r="Q291" s="10">
        <f t="shared" si="18"/>
        <v>0.84533830160230561</v>
      </c>
      <c r="R291" s="10">
        <f t="shared" si="18"/>
        <v>1.016805077313325</v>
      </c>
      <c r="S291" s="10">
        <v>1</v>
      </c>
      <c r="T291" s="10">
        <f t="shared" si="21"/>
        <v>0.93999758328036354</v>
      </c>
      <c r="U291" s="10">
        <f t="shared" si="21"/>
        <v>1.0321054876440892</v>
      </c>
      <c r="V291" s="10">
        <f t="shared" si="21"/>
        <v>1.0003276279980717</v>
      </c>
      <c r="W291" s="10">
        <f t="shared" ref="W291:BI291" si="22">1+W23/100</f>
        <v>1.041438750218207</v>
      </c>
      <c r="X291" s="10">
        <f t="shared" si="22"/>
        <v>1.0188795390119798</v>
      </c>
      <c r="Y291" s="10">
        <f t="shared" si="22"/>
        <v>0.98054491640055896</v>
      </c>
      <c r="Z291" s="10">
        <f t="shared" si="22"/>
        <v>1.0435152050033054</v>
      </c>
      <c r="AA291" s="10">
        <f t="shared" si="22"/>
        <v>0.99419611483333015</v>
      </c>
      <c r="AB291" s="10">
        <f t="shared" si="22"/>
        <v>1.0114001977009495</v>
      </c>
      <c r="AC291" s="10">
        <f t="shared" si="22"/>
        <v>1.0203790531242387</v>
      </c>
      <c r="AD291" s="10">
        <f t="shared" si="22"/>
        <v>1.0060599426200905</v>
      </c>
      <c r="AE291" s="10">
        <f t="shared" si="22"/>
        <v>1.0140692156743467</v>
      </c>
      <c r="AF291" s="10">
        <f t="shared" si="22"/>
        <v>1.0102742740084272</v>
      </c>
      <c r="AG291" s="10">
        <f t="shared" si="22"/>
        <v>0.99747192709673949</v>
      </c>
      <c r="AH291" s="10">
        <f t="shared" si="22"/>
        <v>1.0023198715437043</v>
      </c>
      <c r="AI291" s="10">
        <f t="shared" si="22"/>
        <v>1.0304665943131865</v>
      </c>
      <c r="AJ291" s="10">
        <f t="shared" si="22"/>
        <v>1.010688434982369</v>
      </c>
      <c r="AK291" s="10">
        <f t="shared" si="22"/>
        <v>1.0307779768334402</v>
      </c>
      <c r="AL291" s="10">
        <f t="shared" si="22"/>
        <v>1.024337797414971</v>
      </c>
      <c r="AM291" s="10">
        <f t="shared" si="22"/>
        <v>1.0166613779707026</v>
      </c>
      <c r="AN291" s="10">
        <f t="shared" si="22"/>
        <v>1.0288560614178119</v>
      </c>
      <c r="AO291" s="10">
        <f t="shared" si="22"/>
        <v>1.0231405136965517</v>
      </c>
      <c r="AP291" s="10">
        <f t="shared" si="22"/>
        <v>1.0230906693783248</v>
      </c>
      <c r="AQ291" s="10">
        <f t="shared" si="22"/>
        <v>1.0301994816351367</v>
      </c>
      <c r="AR291" s="10">
        <f t="shared" si="22"/>
        <v>1.0257583480534433</v>
      </c>
      <c r="AS291" s="10">
        <f t="shared" si="22"/>
        <v>1.0325150433405526</v>
      </c>
      <c r="AT291" s="10">
        <f t="shared" si="22"/>
        <v>1.0309815028989691</v>
      </c>
      <c r="AU291" s="10">
        <f t="shared" si="22"/>
        <v>1.0193775529316362</v>
      </c>
      <c r="AV291" s="10">
        <f t="shared" si="22"/>
        <v>1.0291754842934975</v>
      </c>
      <c r="AW291" s="10">
        <f t="shared" si="22"/>
        <v>1.035351688325433</v>
      </c>
      <c r="AX291" s="10">
        <f t="shared" si="22"/>
        <v>1.0495859519190078</v>
      </c>
      <c r="AY291" s="10">
        <f t="shared" si="22"/>
        <v>1.0525055782557053</v>
      </c>
      <c r="AZ291" s="10">
        <f t="shared" si="22"/>
        <v>1.057699186088263</v>
      </c>
      <c r="BA291" s="10">
        <f t="shared" si="22"/>
        <v>1.0482643682200239</v>
      </c>
      <c r="BB291" s="10">
        <f t="shared" si="22"/>
        <v>1.038938927835289</v>
      </c>
      <c r="BC291" s="10">
        <f t="shared" si="22"/>
        <v>1.0439611194132248</v>
      </c>
      <c r="BD291" s="10">
        <f t="shared" si="22"/>
        <v>1.0524500521712414</v>
      </c>
      <c r="BE291" s="10">
        <f t="shared" si="22"/>
        <v>1.0527983322192611</v>
      </c>
      <c r="BF291" s="10">
        <f t="shared" si="22"/>
        <v>1.0477279638932915</v>
      </c>
      <c r="BG291" s="10">
        <f t="shared" si="22"/>
        <v>1.0484084070648771</v>
      </c>
      <c r="BH291" s="10">
        <f t="shared" si="22"/>
        <v>1.0536574992476246</v>
      </c>
      <c r="BI291" s="10">
        <f t="shared" si="22"/>
        <v>1.0596271312640599</v>
      </c>
      <c r="BK291" s="7">
        <f t="shared" si="3"/>
        <v>7.1141421946943062E-3</v>
      </c>
      <c r="BL291" s="7">
        <f t="shared" si="4"/>
        <v>6.8167830776120208E-3</v>
      </c>
      <c r="BM291" s="7">
        <f t="shared" si="5"/>
        <v>-1.6856740196365849E-2</v>
      </c>
      <c r="BN291" s="7">
        <f t="shared" si="6"/>
        <v>7.8968031740140887E-3</v>
      </c>
      <c r="BO291" s="7">
        <f t="shared" si="7"/>
        <v>2.4035201063073552E-2</v>
      </c>
      <c r="BP291" s="7">
        <f t="shared" si="8"/>
        <v>2.6730805640055255E-2</v>
      </c>
      <c r="BQ291" s="7">
        <f t="shared" si="9"/>
        <v>4.4397648186830896E-2</v>
      </c>
      <c r="BR291" s="7">
        <f t="shared" si="10"/>
        <v>5.0343683696800534E-2</v>
      </c>
      <c r="BS291" s="7">
        <f t="shared" si="11"/>
        <v>4.5383055392787641E-2</v>
      </c>
      <c r="BT291" s="7">
        <f t="shared" si="12"/>
        <v>4.9679156573543048E-2</v>
      </c>
      <c r="BV291" s="7">
        <f t="shared" si="13"/>
        <v>4.783581270762971E-2</v>
      </c>
      <c r="BX291" s="231">
        <f t="shared" si="2"/>
        <v>-3.8309817148897141E-3</v>
      </c>
      <c r="BZ291" s="7">
        <f t="shared" si="14"/>
        <v>4.928599758383001E-2</v>
      </c>
      <c r="CA291" s="7">
        <f t="shared" si="15"/>
        <v>7.3535337426599456E-2</v>
      </c>
      <c r="CB291" s="7">
        <f t="shared" si="16"/>
        <v>0.17053128876257295</v>
      </c>
    </row>
    <row r="292" spans="1:80" ht="15">
      <c r="A292" s="226" t="s">
        <v>104</v>
      </c>
      <c r="E292" s="10">
        <v>1</v>
      </c>
      <c r="F292" s="10">
        <f t="shared" si="18"/>
        <v>1</v>
      </c>
      <c r="G292" s="10">
        <f t="shared" si="18"/>
        <v>1</v>
      </c>
      <c r="H292" s="10">
        <f t="shared" si="18"/>
        <v>1</v>
      </c>
      <c r="I292" s="10">
        <f t="shared" si="18"/>
        <v>1</v>
      </c>
      <c r="J292" s="10">
        <f t="shared" si="18"/>
        <v>1</v>
      </c>
      <c r="K292" s="10">
        <f t="shared" si="18"/>
        <v>1</v>
      </c>
      <c r="L292" s="10">
        <f t="shared" si="18"/>
        <v>1</v>
      </c>
      <c r="M292" s="10">
        <f t="shared" si="18"/>
        <v>1</v>
      </c>
      <c r="N292" s="10">
        <f t="shared" si="18"/>
        <v>1</v>
      </c>
      <c r="O292" s="10">
        <f t="shared" si="18"/>
        <v>1</v>
      </c>
      <c r="P292" s="10">
        <f t="shared" si="18"/>
        <v>1</v>
      </c>
      <c r="Q292" s="10">
        <f t="shared" si="18"/>
        <v>1</v>
      </c>
      <c r="R292" s="10">
        <f t="shared" si="18"/>
        <v>1</v>
      </c>
      <c r="S292" s="10">
        <v>1</v>
      </c>
      <c r="T292" s="10">
        <f t="shared" ref="T292:BI298" si="23">1+T24/100</f>
        <v>1</v>
      </c>
      <c r="U292" s="10">
        <f t="shared" si="23"/>
        <v>1</v>
      </c>
      <c r="V292" s="10">
        <f t="shared" si="23"/>
        <v>1</v>
      </c>
      <c r="W292" s="10">
        <f t="shared" si="23"/>
        <v>1</v>
      </c>
      <c r="X292" s="10">
        <f t="shared" si="23"/>
        <v>1</v>
      </c>
      <c r="Y292" s="10">
        <f t="shared" si="23"/>
        <v>1</v>
      </c>
      <c r="Z292" s="10">
        <f t="shared" si="23"/>
        <v>1.045511442292973</v>
      </c>
      <c r="AA292" s="10">
        <f t="shared" si="23"/>
        <v>1.0203229416461932</v>
      </c>
      <c r="AB292" s="10">
        <f t="shared" si="23"/>
        <v>1.0317252088070306</v>
      </c>
      <c r="AC292" s="10">
        <f t="shared" si="23"/>
        <v>1.0315480736665861</v>
      </c>
      <c r="AD292" s="10">
        <f t="shared" si="23"/>
        <v>1.0268495339474475</v>
      </c>
      <c r="AE292" s="10">
        <f t="shared" si="23"/>
        <v>1.0423524126936128</v>
      </c>
      <c r="AF292" s="10">
        <f t="shared" si="23"/>
        <v>1.0589861249444548</v>
      </c>
      <c r="AG292" s="10">
        <f t="shared" si="23"/>
        <v>1.1082009084639286</v>
      </c>
      <c r="AH292" s="10">
        <f t="shared" si="23"/>
        <v>0.97848309295140212</v>
      </c>
      <c r="AI292" s="10">
        <f t="shared" si="23"/>
        <v>0.92536792345451602</v>
      </c>
      <c r="AJ292" s="10">
        <f t="shared" si="23"/>
        <v>0.92465931108668742</v>
      </c>
      <c r="AK292" s="10">
        <f t="shared" si="23"/>
        <v>0.93728736195764273</v>
      </c>
      <c r="AL292" s="10">
        <f t="shared" si="23"/>
        <v>0.99308786467778409</v>
      </c>
      <c r="AM292" s="10">
        <f t="shared" si="23"/>
        <v>1.021643587744671</v>
      </c>
      <c r="AN292" s="10">
        <f t="shared" si="23"/>
        <v>1.033193489686016</v>
      </c>
      <c r="AO292" s="10">
        <f t="shared" si="23"/>
        <v>1.0212533501055798</v>
      </c>
      <c r="AP292" s="10">
        <f t="shared" si="23"/>
        <v>0.99503937183177205</v>
      </c>
      <c r="AQ292" s="10">
        <f t="shared" si="23"/>
        <v>1.0419296765213766</v>
      </c>
      <c r="AR292" s="10">
        <f t="shared" si="23"/>
        <v>0.94920682122826905</v>
      </c>
      <c r="AS292" s="10">
        <f t="shared" si="23"/>
        <v>1.0553087764854394</v>
      </c>
      <c r="AT292" s="10">
        <f t="shared" si="23"/>
        <v>1.0634401250607097</v>
      </c>
      <c r="AU292" s="10">
        <f t="shared" si="23"/>
        <v>1.0834461558060486</v>
      </c>
      <c r="AV292" s="10">
        <f t="shared" si="23"/>
        <v>1.0591316086441778</v>
      </c>
      <c r="AW292" s="10">
        <f t="shared" si="23"/>
        <v>1.0736288769933646</v>
      </c>
      <c r="AX292" s="10">
        <f t="shared" si="23"/>
        <v>1.0804670498537887</v>
      </c>
      <c r="AY292" s="10">
        <f t="shared" si="23"/>
        <v>1.0756701711561825</v>
      </c>
      <c r="AZ292" s="10">
        <f t="shared" si="23"/>
        <v>1.0846998628696316</v>
      </c>
      <c r="BA292" s="10">
        <f t="shared" si="23"/>
        <v>1.063911744156397</v>
      </c>
      <c r="BB292" s="10">
        <f t="shared" si="23"/>
        <v>0.96399359637493531</v>
      </c>
      <c r="BC292" s="10">
        <f t="shared" si="23"/>
        <v>1.0071536509090881</v>
      </c>
      <c r="BD292" s="10">
        <f t="shared" si="23"/>
        <v>1.0257062630902691</v>
      </c>
      <c r="BE292" s="10">
        <f t="shared" si="23"/>
        <v>1.0061202468175428</v>
      </c>
      <c r="BF292" s="10">
        <f t="shared" si="23"/>
        <v>1.0142814710938863</v>
      </c>
      <c r="BG292" s="10">
        <f t="shared" si="23"/>
        <v>1.0190643192819768</v>
      </c>
      <c r="BH292" s="10">
        <f t="shared" si="23"/>
        <v>1.0428070769325342</v>
      </c>
      <c r="BI292" s="10">
        <f t="shared" si="23"/>
        <v>1.0417060976776356</v>
      </c>
      <c r="BK292" s="7">
        <f t="shared" si="3"/>
        <v>0</v>
      </c>
      <c r="BL292" s="7">
        <f t="shared" si="4"/>
        <v>0</v>
      </c>
      <c r="BM292" s="7">
        <f t="shared" si="5"/>
        <v>0</v>
      </c>
      <c r="BN292" s="7">
        <f t="shared" si="6"/>
        <v>3.3880499663865082E-2</v>
      </c>
      <c r="BO292" s="7">
        <f t="shared" si="7"/>
        <v>-5.5310352403273089E-2</v>
      </c>
      <c r="BP292" s="7">
        <f t="shared" si="8"/>
        <v>2.9572242976769969E-2</v>
      </c>
      <c r="BQ292" s="7">
        <f t="shared" si="9"/>
        <v>5.02918109142243E-2</v>
      </c>
      <c r="BR292" s="7">
        <f t="shared" si="10"/>
        <v>1.6267988529700572E-2</v>
      </c>
      <c r="BS292" s="7">
        <f t="shared" si="11"/>
        <v>7.2881258743860311E-2</v>
      </c>
      <c r="BT292" s="7">
        <f t="shared" si="12"/>
        <v>1.4831654056358001E-2</v>
      </c>
      <c r="BV292" s="7">
        <f t="shared" si="13"/>
        <v>3.9315215366806378E-2</v>
      </c>
      <c r="BX292" s="231">
        <f t="shared" si="2"/>
        <v>6.0620330542218159E-3</v>
      </c>
      <c r="BZ292" s="7">
        <f t="shared" si="14"/>
        <v>0.10060247219202867</v>
      </c>
      <c r="CA292" s="7">
        <f t="shared" si="15"/>
        <v>-0.19801000631463239</v>
      </c>
      <c r="CB292" s="7">
        <f t="shared" si="16"/>
        <v>0.10700803200504727</v>
      </c>
    </row>
    <row r="293" spans="1:80" ht="15">
      <c r="A293" s="226" t="s">
        <v>106</v>
      </c>
      <c r="E293" s="10">
        <v>1</v>
      </c>
      <c r="F293" s="10">
        <f t="shared" si="18"/>
        <v>1</v>
      </c>
      <c r="G293" s="10">
        <f t="shared" si="18"/>
        <v>1</v>
      </c>
      <c r="H293" s="10">
        <f t="shared" si="18"/>
        <v>1</v>
      </c>
      <c r="I293" s="10">
        <f t="shared" si="18"/>
        <v>1</v>
      </c>
      <c r="J293" s="10">
        <f t="shared" si="18"/>
        <v>1</v>
      </c>
      <c r="K293" s="10">
        <f t="shared" si="18"/>
        <v>1</v>
      </c>
      <c r="L293" s="10">
        <f t="shared" si="18"/>
        <v>1</v>
      </c>
      <c r="M293" s="10">
        <f t="shared" si="18"/>
        <v>1</v>
      </c>
      <c r="N293" s="10">
        <f t="shared" si="18"/>
        <v>1</v>
      </c>
      <c r="O293" s="10">
        <f t="shared" si="18"/>
        <v>1</v>
      </c>
      <c r="P293" s="10">
        <f t="shared" si="18"/>
        <v>1</v>
      </c>
      <c r="Q293" s="10">
        <f t="shared" si="18"/>
        <v>1</v>
      </c>
      <c r="R293" s="10">
        <f t="shared" si="18"/>
        <v>1</v>
      </c>
      <c r="S293" s="10">
        <v>1</v>
      </c>
      <c r="T293" s="10">
        <f t="shared" si="23"/>
        <v>1</v>
      </c>
      <c r="U293" s="10">
        <f t="shared" si="23"/>
        <v>1</v>
      </c>
      <c r="V293" s="10">
        <f t="shared" si="23"/>
        <v>1</v>
      </c>
      <c r="W293" s="10">
        <f t="shared" si="23"/>
        <v>1</v>
      </c>
      <c r="X293" s="10">
        <f t="shared" si="23"/>
        <v>1</v>
      </c>
      <c r="Y293" s="10">
        <f t="shared" si="23"/>
        <v>1</v>
      </c>
      <c r="Z293" s="10">
        <f t="shared" si="23"/>
        <v>0.91081429549569259</v>
      </c>
      <c r="AA293" s="10">
        <f t="shared" si="23"/>
        <v>0.89610228862616681</v>
      </c>
      <c r="AB293" s="10">
        <f t="shared" si="23"/>
        <v>1.035579477715513</v>
      </c>
      <c r="AC293" s="10">
        <f t="shared" si="23"/>
        <v>1.0222582365395099</v>
      </c>
      <c r="AD293" s="10">
        <f t="shared" si="23"/>
        <v>0.92470745006443777</v>
      </c>
      <c r="AE293" s="10">
        <f t="shared" si="23"/>
        <v>0.97902988216768538</v>
      </c>
      <c r="AF293" s="10">
        <f t="shared" si="23"/>
        <v>1.0658989151572824</v>
      </c>
      <c r="AG293" s="10">
        <f t="shared" si="23"/>
        <v>1.0326719844461112</v>
      </c>
      <c r="AH293" s="10">
        <f t="shared" si="23"/>
        <v>0.97049485228724697</v>
      </c>
      <c r="AI293" s="10">
        <f t="shared" si="23"/>
        <v>1.0131263434148494</v>
      </c>
      <c r="AJ293" s="10">
        <f t="shared" si="23"/>
        <v>1.0821143963389068</v>
      </c>
      <c r="AK293" s="10">
        <f t="shared" si="23"/>
        <v>1.039728133510345</v>
      </c>
      <c r="AL293" s="10">
        <f t="shared" si="23"/>
        <v>1.1010705294129683</v>
      </c>
      <c r="AM293" s="10">
        <f t="shared" si="23"/>
        <v>0.97322441454269049</v>
      </c>
      <c r="AN293" s="10">
        <f t="shared" si="23"/>
        <v>1.0132832627591932</v>
      </c>
      <c r="AO293" s="10">
        <f t="shared" si="23"/>
        <v>1.0141688556665942</v>
      </c>
      <c r="AP293" s="10">
        <f t="shared" si="23"/>
        <v>1.0027502395338721</v>
      </c>
      <c r="AQ293" s="10">
        <f t="shared" si="23"/>
        <v>1.0158467197270831</v>
      </c>
      <c r="AR293" s="10">
        <f t="shared" si="23"/>
        <v>1.0055709802446275</v>
      </c>
      <c r="AS293" s="10">
        <f t="shared" si="23"/>
        <v>1.0085280356145945</v>
      </c>
      <c r="AT293" s="10">
        <f t="shared" si="23"/>
        <v>0.97651886508328678</v>
      </c>
      <c r="AU293" s="10">
        <f t="shared" si="23"/>
        <v>0.98314823035503296</v>
      </c>
      <c r="AV293" s="10">
        <f t="shared" si="23"/>
        <v>1.0009271176833641</v>
      </c>
      <c r="AW293" s="10">
        <f t="shared" si="23"/>
        <v>1.0038855333358352</v>
      </c>
      <c r="AX293" s="10">
        <f t="shared" si="23"/>
        <v>0.99645951135772204</v>
      </c>
      <c r="AY293" s="10">
        <f t="shared" si="23"/>
        <v>0.98776148281835152</v>
      </c>
      <c r="AZ293" s="10">
        <f t="shared" si="23"/>
        <v>1.0019296842354131</v>
      </c>
      <c r="BA293" s="10">
        <f t="shared" si="23"/>
        <v>0.98743369528423286</v>
      </c>
      <c r="BB293" s="10">
        <f t="shared" si="23"/>
        <v>0.96444732573442837</v>
      </c>
      <c r="BC293" s="10">
        <f t="shared" si="23"/>
        <v>0.99639845604844457</v>
      </c>
      <c r="BD293" s="10">
        <f t="shared" si="23"/>
        <v>0.99111843383624343</v>
      </c>
      <c r="BE293" s="10">
        <f t="shared" si="23"/>
        <v>1.0184061623068716</v>
      </c>
      <c r="BF293" s="10">
        <f t="shared" si="23"/>
        <v>1.0412090628624953</v>
      </c>
      <c r="BG293" s="10">
        <f t="shared" si="23"/>
        <v>1.0280966061988515</v>
      </c>
      <c r="BH293" s="10">
        <f t="shared" si="23"/>
        <v>1.0020428226223506</v>
      </c>
      <c r="BI293" s="10">
        <f t="shared" si="23"/>
        <v>1</v>
      </c>
      <c r="BK293" s="7">
        <f t="shared" si="3"/>
        <v>0</v>
      </c>
      <c r="BL293" s="7">
        <f t="shared" si="4"/>
        <v>0</v>
      </c>
      <c r="BM293" s="7">
        <f t="shared" si="5"/>
        <v>0</v>
      </c>
      <c r="BN293" s="7">
        <f t="shared" si="6"/>
        <v>-1.77990645077305E-2</v>
      </c>
      <c r="BO293" s="7">
        <f t="shared" si="7"/>
        <v>5.8444107045247939E-2</v>
      </c>
      <c r="BP293" s="7">
        <f t="shared" si="8"/>
        <v>2.3809520088580172E-3</v>
      </c>
      <c r="BQ293" s="7">
        <f t="shared" si="9"/>
        <v>-7.668237046347004E-3</v>
      </c>
      <c r="BR293" s="7">
        <f t="shared" si="10"/>
        <v>1.9540798295028416E-2</v>
      </c>
      <c r="BS293" s="7">
        <f t="shared" si="11"/>
        <v>-3.6224574966398082E-3</v>
      </c>
      <c r="BT293" s="7">
        <f t="shared" si="12"/>
        <v>4.9675406868869842E-3</v>
      </c>
      <c r="BV293" s="7">
        <f t="shared" si="13"/>
        <v>1.2770818053988719E-3</v>
      </c>
      <c r="BX293" s="231">
        <f t="shared" si="2"/>
        <v>-6.9349685431003838E-3</v>
      </c>
      <c r="BZ293" s="7">
        <f t="shared" si="14"/>
        <v>-0.15477786844840269</v>
      </c>
      <c r="CA293" s="7">
        <f t="shared" si="15"/>
        <v>0.1398732932904414</v>
      </c>
      <c r="CB293" s="7">
        <f t="shared" si="16"/>
        <v>3.019682520395639E-2</v>
      </c>
    </row>
    <row r="294" spans="1:80" ht="15">
      <c r="A294" s="226" t="s">
        <v>108</v>
      </c>
      <c r="E294" s="10">
        <v>1</v>
      </c>
      <c r="F294" s="10">
        <f t="shared" ref="F294:R309" si="24">1+F26/100</f>
        <v>1.0530237557097284</v>
      </c>
      <c r="G294" s="10">
        <f t="shared" si="24"/>
        <v>1.0500157396492031</v>
      </c>
      <c r="H294" s="10">
        <f t="shared" si="24"/>
        <v>1.0509910373794988</v>
      </c>
      <c r="I294" s="10">
        <f t="shared" si="24"/>
        <v>1.0524088659898525</v>
      </c>
      <c r="J294" s="10">
        <f t="shared" si="24"/>
        <v>1.0541420737189715</v>
      </c>
      <c r="K294" s="10">
        <f t="shared" si="24"/>
        <v>1.0436822693630148</v>
      </c>
      <c r="L294" s="10">
        <f t="shared" si="24"/>
        <v>1.0511462321503313</v>
      </c>
      <c r="M294" s="10">
        <f t="shared" si="24"/>
        <v>1.043084526323256</v>
      </c>
      <c r="N294" s="10">
        <f t="shared" si="24"/>
        <v>1.0525202248905186</v>
      </c>
      <c r="O294" s="10">
        <f t="shared" si="24"/>
        <v>0.91505700283142821</v>
      </c>
      <c r="P294" s="10">
        <f t="shared" si="24"/>
        <v>0.98990905260348139</v>
      </c>
      <c r="Q294" s="10">
        <f t="shared" si="24"/>
        <v>0.9434512498730121</v>
      </c>
      <c r="R294" s="10">
        <f t="shared" si="24"/>
        <v>1.0540481393854348</v>
      </c>
      <c r="S294" s="10">
        <v>1</v>
      </c>
      <c r="T294" s="10">
        <f t="shared" si="23"/>
        <v>0.83490518538994396</v>
      </c>
      <c r="U294" s="10">
        <f t="shared" si="23"/>
        <v>1.0299316807408008</v>
      </c>
      <c r="V294" s="10">
        <f t="shared" si="23"/>
        <v>1.0682409483097797</v>
      </c>
      <c r="W294" s="10">
        <f t="shared" si="23"/>
        <v>1.1168529769326354</v>
      </c>
      <c r="X294" s="10">
        <f t="shared" si="23"/>
        <v>1.2337262128399444</v>
      </c>
      <c r="Y294" s="10">
        <f t="shared" si="23"/>
        <v>1.0415518736182265</v>
      </c>
      <c r="Z294" s="10">
        <f t="shared" si="23"/>
        <v>0.88778140167254938</v>
      </c>
      <c r="AA294" s="10">
        <f t="shared" si="23"/>
        <v>1.0433556137132634</v>
      </c>
      <c r="AB294" s="10">
        <f t="shared" si="23"/>
        <v>1.013372912300275</v>
      </c>
      <c r="AC294" s="10">
        <f t="shared" si="23"/>
        <v>1.1177470358585626</v>
      </c>
      <c r="AD294" s="10">
        <f t="shared" si="23"/>
        <v>1.0274230725995015</v>
      </c>
      <c r="AE294" s="10">
        <f t="shared" si="23"/>
        <v>0.99905209246720206</v>
      </c>
      <c r="AF294" s="10">
        <f t="shared" si="23"/>
        <v>1.011811806233804</v>
      </c>
      <c r="AG294" s="10">
        <f t="shared" si="23"/>
        <v>1.0057988228683825</v>
      </c>
      <c r="AH294" s="10">
        <f t="shared" si="23"/>
        <v>1.0491781021320385</v>
      </c>
      <c r="AI294" s="10">
        <f t="shared" si="23"/>
        <v>0.96681255320419879</v>
      </c>
      <c r="AJ294" s="10">
        <f t="shared" si="23"/>
        <v>0.94064163256773914</v>
      </c>
      <c r="AK294" s="10">
        <f t="shared" si="23"/>
        <v>0.94361032940023737</v>
      </c>
      <c r="AL294" s="10">
        <f t="shared" si="23"/>
        <v>0.98446768173405574</v>
      </c>
      <c r="AM294" s="10">
        <f t="shared" si="23"/>
        <v>1.0138051019040448</v>
      </c>
      <c r="AN294" s="10">
        <f t="shared" si="23"/>
        <v>1.0279341644534117</v>
      </c>
      <c r="AO294" s="10">
        <f t="shared" si="23"/>
        <v>1.0288671947592687</v>
      </c>
      <c r="AP294" s="10">
        <f t="shared" si="23"/>
        <v>1.0093125743026445</v>
      </c>
      <c r="AQ294" s="10">
        <f t="shared" si="23"/>
        <v>1.0360093254328842</v>
      </c>
      <c r="AR294" s="10">
        <f t="shared" si="23"/>
        <v>1.05862365375918</v>
      </c>
      <c r="AS294" s="10">
        <f t="shared" si="23"/>
        <v>1.0263957354752165</v>
      </c>
      <c r="AT294" s="10">
        <f t="shared" si="23"/>
        <v>1.0084994495215864</v>
      </c>
      <c r="AU294" s="10">
        <f t="shared" si="23"/>
        <v>1.0070406902409208</v>
      </c>
      <c r="AV294" s="10">
        <f t="shared" si="23"/>
        <v>0.96674844162072138</v>
      </c>
      <c r="AW294" s="10">
        <f t="shared" si="23"/>
        <v>0.9876216852254025</v>
      </c>
      <c r="AX294" s="10">
        <f t="shared" si="23"/>
        <v>1.0128404388027192</v>
      </c>
      <c r="AY294" s="10">
        <f t="shared" si="23"/>
        <v>1.0050792038468843</v>
      </c>
      <c r="AZ294" s="10">
        <f t="shared" si="23"/>
        <v>0.99520885103080292</v>
      </c>
      <c r="BA294" s="10">
        <f t="shared" si="23"/>
        <v>0.95897540180489049</v>
      </c>
      <c r="BB294" s="10">
        <f t="shared" si="23"/>
        <v>0.94150341566701823</v>
      </c>
      <c r="BC294" s="10">
        <f t="shared" si="23"/>
        <v>0.99865211682667299</v>
      </c>
      <c r="BD294" s="10">
        <f t="shared" si="23"/>
        <v>0.99037618304561947</v>
      </c>
      <c r="BE294" s="10">
        <f t="shared" si="23"/>
        <v>1.0156426957793225</v>
      </c>
      <c r="BF294" s="10">
        <f t="shared" si="23"/>
        <v>0.98633683922137605</v>
      </c>
      <c r="BG294" s="10">
        <f t="shared" si="23"/>
        <v>0.98189815737763697</v>
      </c>
      <c r="BH294" s="10">
        <f t="shared" si="23"/>
        <v>0.97159782972960496</v>
      </c>
      <c r="BI294" s="10">
        <f t="shared" si="23"/>
        <v>0.99130639433132894</v>
      </c>
      <c r="BK294" s="7">
        <f t="shared" si="3"/>
        <v>5.1342764416529407E-2</v>
      </c>
      <c r="BL294" s="7">
        <f t="shared" si="4"/>
        <v>4.9488072051643961E-2</v>
      </c>
      <c r="BM294" s="7">
        <f t="shared" si="5"/>
        <v>1.32002657982635E-2</v>
      </c>
      <c r="BN294" s="7">
        <f t="shared" si="6"/>
        <v>1.8199701492890297E-2</v>
      </c>
      <c r="BO294" s="7">
        <f t="shared" si="7"/>
        <v>-4.1283599458274867E-2</v>
      </c>
      <c r="BP294" s="7">
        <f t="shared" si="8"/>
        <v>2.5207172117028387E-2</v>
      </c>
      <c r="BQ294" s="7">
        <f t="shared" si="9"/>
        <v>-1.6950457943385122E-2</v>
      </c>
      <c r="BR294" s="7">
        <f t="shared" si="10"/>
        <v>-6.5221035048494969E-3</v>
      </c>
      <c r="BS294" s="7">
        <f t="shared" si="11"/>
        <v>-1.2445241858064726E-2</v>
      </c>
      <c r="BT294" s="7">
        <f t="shared" si="12"/>
        <v>-1.5546004690490722E-2</v>
      </c>
      <c r="BV294" s="7">
        <f t="shared" si="13"/>
        <v>-1.4218300270095741E-2</v>
      </c>
      <c r="BX294" s="231">
        <f t="shared" si="2"/>
        <v>2.4567278289375105E-2</v>
      </c>
      <c r="BZ294" s="7">
        <f t="shared" si="14"/>
        <v>-6.1341340481555484E-2</v>
      </c>
      <c r="CA294" s="7">
        <f t="shared" si="15"/>
        <v>-0.14185798916872705</v>
      </c>
      <c r="CB294" s="7">
        <f t="shared" si="16"/>
        <v>-5.4283669052494932E-2</v>
      </c>
    </row>
    <row r="295" spans="1:80" ht="15">
      <c r="A295" s="226" t="s">
        <v>110</v>
      </c>
      <c r="E295" s="10">
        <v>1</v>
      </c>
      <c r="F295" s="10">
        <f t="shared" si="24"/>
        <v>1</v>
      </c>
      <c r="G295" s="10">
        <f t="shared" si="24"/>
        <v>1</v>
      </c>
      <c r="H295" s="10">
        <f t="shared" si="24"/>
        <v>1</v>
      </c>
      <c r="I295" s="10">
        <f t="shared" si="24"/>
        <v>1</v>
      </c>
      <c r="J295" s="10">
        <f t="shared" si="24"/>
        <v>1</v>
      </c>
      <c r="K295" s="10">
        <f t="shared" si="24"/>
        <v>1</v>
      </c>
      <c r="L295" s="10">
        <f t="shared" si="24"/>
        <v>1</v>
      </c>
      <c r="M295" s="10">
        <f t="shared" si="24"/>
        <v>1</v>
      </c>
      <c r="N295" s="10">
        <f t="shared" si="24"/>
        <v>1</v>
      </c>
      <c r="O295" s="10">
        <f t="shared" si="24"/>
        <v>1</v>
      </c>
      <c r="P295" s="10">
        <f t="shared" si="24"/>
        <v>1</v>
      </c>
      <c r="Q295" s="10">
        <f t="shared" si="24"/>
        <v>1</v>
      </c>
      <c r="R295" s="10">
        <f t="shared" si="24"/>
        <v>1</v>
      </c>
      <c r="S295" s="10">
        <v>1</v>
      </c>
      <c r="T295" s="10">
        <f t="shared" si="23"/>
        <v>1</v>
      </c>
      <c r="U295" s="10">
        <f t="shared" si="23"/>
        <v>1</v>
      </c>
      <c r="V295" s="10">
        <f t="shared" si="23"/>
        <v>1</v>
      </c>
      <c r="W295" s="10">
        <f t="shared" si="23"/>
        <v>1</v>
      </c>
      <c r="X295" s="10">
        <f t="shared" si="23"/>
        <v>1</v>
      </c>
      <c r="Y295" s="10">
        <f t="shared" si="23"/>
        <v>1</v>
      </c>
      <c r="Z295" s="10">
        <f t="shared" si="23"/>
        <v>1</v>
      </c>
      <c r="AA295" s="10">
        <f t="shared" si="23"/>
        <v>1</v>
      </c>
      <c r="AB295" s="10">
        <f t="shared" si="23"/>
        <v>1</v>
      </c>
      <c r="AC295" s="10">
        <f t="shared" si="23"/>
        <v>1</v>
      </c>
      <c r="AD295" s="10">
        <f t="shared" si="23"/>
        <v>1</v>
      </c>
      <c r="AE295" s="10">
        <f t="shared" si="23"/>
        <v>1</v>
      </c>
      <c r="AF295" s="10">
        <f t="shared" si="23"/>
        <v>1</v>
      </c>
      <c r="AG295" s="10">
        <f t="shared" si="23"/>
        <v>1</v>
      </c>
      <c r="AH295" s="10">
        <f t="shared" si="23"/>
        <v>1</v>
      </c>
      <c r="AI295" s="10">
        <f t="shared" si="23"/>
        <v>1</v>
      </c>
      <c r="AJ295" s="10">
        <f t="shared" si="23"/>
        <v>1</v>
      </c>
      <c r="AK295" s="10">
        <f t="shared" si="23"/>
        <v>1</v>
      </c>
      <c r="AL295" s="10">
        <f t="shared" si="23"/>
        <v>1</v>
      </c>
      <c r="AM295" s="10">
        <f t="shared" si="23"/>
        <v>1</v>
      </c>
      <c r="AN295" s="10">
        <f t="shared" si="23"/>
        <v>1.241032041348175</v>
      </c>
      <c r="AO295" s="10">
        <f t="shared" si="23"/>
        <v>1.9212333890662445</v>
      </c>
      <c r="AP295" s="10">
        <f t="shared" si="23"/>
        <v>1.353904685289917</v>
      </c>
      <c r="AQ295" s="10">
        <f t="shared" si="23"/>
        <v>1.1565997729747792</v>
      </c>
      <c r="AR295" s="10">
        <f t="shared" si="23"/>
        <v>1.0934829798678138</v>
      </c>
      <c r="AS295" s="10">
        <f t="shared" si="23"/>
        <v>1.0528747150383921</v>
      </c>
      <c r="AT295" s="10">
        <f t="shared" si="23"/>
        <v>1.0427326728555688</v>
      </c>
      <c r="AU295" s="10">
        <f t="shared" si="23"/>
        <v>1.0517386249028069</v>
      </c>
      <c r="AV295" s="10">
        <f t="shared" si="23"/>
        <v>1.0390533570490688</v>
      </c>
      <c r="AW295" s="10">
        <f t="shared" si="23"/>
        <v>1.0604275894296027</v>
      </c>
      <c r="AX295" s="10">
        <f t="shared" si="23"/>
        <v>1.0875124156354903</v>
      </c>
      <c r="AY295" s="10">
        <f t="shared" si="23"/>
        <v>1.0543596915071487</v>
      </c>
      <c r="AZ295" s="10">
        <f t="shared" si="23"/>
        <v>1.0588194314455799</v>
      </c>
      <c r="BA295" s="10">
        <f t="shared" si="23"/>
        <v>1.0577301426099384</v>
      </c>
      <c r="BB295" s="10">
        <f t="shared" si="23"/>
        <v>0.97571831258172892</v>
      </c>
      <c r="BC295" s="10">
        <f t="shared" si="23"/>
        <v>1.0142991528490413</v>
      </c>
      <c r="BD295" s="10">
        <f t="shared" si="23"/>
        <v>1.0181694782840491</v>
      </c>
      <c r="BE295" s="10">
        <f t="shared" si="23"/>
        <v>1.0017106983059043</v>
      </c>
      <c r="BF295" s="10">
        <f t="shared" si="23"/>
        <v>1.0362124682383549</v>
      </c>
      <c r="BG295" s="10">
        <f t="shared" si="23"/>
        <v>1.0218728444621703</v>
      </c>
      <c r="BH295" s="10">
        <f t="shared" si="23"/>
        <v>1.0389112933592708</v>
      </c>
      <c r="BI295" s="10">
        <f t="shared" si="23"/>
        <v>1.0254287407377771</v>
      </c>
      <c r="BK295" s="7">
        <f t="shared" si="3"/>
        <v>0</v>
      </c>
      <c r="BL295" s="7">
        <f t="shared" si="4"/>
        <v>0</v>
      </c>
      <c r="BM295" s="7">
        <f t="shared" si="5"/>
        <v>0</v>
      </c>
      <c r="BN295" s="7">
        <f t="shared" si="6"/>
        <v>0</v>
      </c>
      <c r="BO295" s="7">
        <f t="shared" si="7"/>
        <v>0</v>
      </c>
      <c r="BP295" s="7">
        <f t="shared" si="8"/>
        <v>0.21387922964851236</v>
      </c>
      <c r="BQ295" s="7">
        <f t="shared" si="9"/>
        <v>4.298640748464222E-2</v>
      </c>
      <c r="BR295" s="7">
        <f t="shared" si="10"/>
        <v>1.9417335199485963E-2</v>
      </c>
      <c r="BS295" s="7">
        <f t="shared" si="11"/>
        <v>5.9554039804565972E-2</v>
      </c>
      <c r="BT295" s="7">
        <f t="shared" si="12"/>
        <v>1.6360588928362674E-2</v>
      </c>
      <c r="BV295" s="7">
        <f t="shared" si="13"/>
        <v>3.4652166349317115E-2</v>
      </c>
      <c r="BX295" s="231">
        <f t="shared" si="2"/>
        <v>0</v>
      </c>
      <c r="BZ295" s="7">
        <f t="shared" si="14"/>
        <v>0</v>
      </c>
      <c r="CA295" s="7">
        <f t="shared" si="15"/>
        <v>0</v>
      </c>
      <c r="CB295" s="7">
        <f t="shared" si="16"/>
        <v>8.8631285726533005E-2</v>
      </c>
    </row>
    <row r="296" spans="1:80" ht="15">
      <c r="A296" s="226" t="s">
        <v>112</v>
      </c>
      <c r="E296" s="10">
        <v>1</v>
      </c>
      <c r="F296" s="10">
        <f t="shared" si="24"/>
        <v>1</v>
      </c>
      <c r="G296" s="10">
        <f t="shared" si="24"/>
        <v>1</v>
      </c>
      <c r="H296" s="10">
        <f t="shared" si="24"/>
        <v>1</v>
      </c>
      <c r="I296" s="10">
        <f t="shared" si="24"/>
        <v>1</v>
      </c>
      <c r="J296" s="10">
        <f t="shared" si="24"/>
        <v>1</v>
      </c>
      <c r="K296" s="10">
        <f t="shared" si="24"/>
        <v>1</v>
      </c>
      <c r="L296" s="10">
        <f t="shared" si="24"/>
        <v>1</v>
      </c>
      <c r="M296" s="10">
        <f t="shared" si="24"/>
        <v>1</v>
      </c>
      <c r="N296" s="10">
        <f t="shared" si="24"/>
        <v>1</v>
      </c>
      <c r="O296" s="10">
        <f t="shared" si="24"/>
        <v>1</v>
      </c>
      <c r="P296" s="10">
        <f t="shared" si="24"/>
        <v>1</v>
      </c>
      <c r="Q296" s="10">
        <f t="shared" si="24"/>
        <v>1</v>
      </c>
      <c r="R296" s="10">
        <f t="shared" si="24"/>
        <v>1</v>
      </c>
      <c r="S296" s="10">
        <v>1</v>
      </c>
      <c r="T296" s="10">
        <f t="shared" si="23"/>
        <v>1</v>
      </c>
      <c r="U296" s="10">
        <f t="shared" si="23"/>
        <v>1</v>
      </c>
      <c r="V296" s="10">
        <f t="shared" si="23"/>
        <v>1</v>
      </c>
      <c r="W296" s="10">
        <f t="shared" si="23"/>
        <v>1</v>
      </c>
      <c r="X296" s="10">
        <f t="shared" si="23"/>
        <v>1</v>
      </c>
      <c r="Y296" s="10">
        <f t="shared" si="23"/>
        <v>1</v>
      </c>
      <c r="Z296" s="10">
        <f t="shared" si="23"/>
        <v>1</v>
      </c>
      <c r="AA296" s="10">
        <f t="shared" si="23"/>
        <v>1</v>
      </c>
      <c r="AB296" s="10">
        <f t="shared" si="23"/>
        <v>1</v>
      </c>
      <c r="AC296" s="10">
        <f t="shared" si="23"/>
        <v>1</v>
      </c>
      <c r="AD296" s="10">
        <f t="shared" si="23"/>
        <v>1</v>
      </c>
      <c r="AE296" s="10">
        <f t="shared" si="23"/>
        <v>1</v>
      </c>
      <c r="AF296" s="10">
        <f t="shared" si="23"/>
        <v>1</v>
      </c>
      <c r="AG296" s="10">
        <f t="shared" si="23"/>
        <v>1</v>
      </c>
      <c r="AH296" s="10">
        <f t="shared" si="23"/>
        <v>1</v>
      </c>
      <c r="AI296" s="10">
        <f t="shared" si="23"/>
        <v>1</v>
      </c>
      <c r="AJ296" s="10">
        <f t="shared" si="23"/>
        <v>0.98751540121900239</v>
      </c>
      <c r="AK296" s="10">
        <f t="shared" si="23"/>
        <v>0.90205324980313062</v>
      </c>
      <c r="AL296" s="10">
        <f t="shared" si="23"/>
        <v>0.92192440667591502</v>
      </c>
      <c r="AM296" s="10">
        <f t="shared" si="23"/>
        <v>0.8840360809619825</v>
      </c>
      <c r="AN296" s="10">
        <f t="shared" si="23"/>
        <v>0.89890052973127887</v>
      </c>
      <c r="AO296" s="10">
        <f t="shared" si="23"/>
        <v>1.0314401574668288</v>
      </c>
      <c r="AP296" s="10">
        <f t="shared" si="23"/>
        <v>1.1187348028085506</v>
      </c>
      <c r="AQ296" s="10">
        <f t="shared" si="23"/>
        <v>1.0891675439495849</v>
      </c>
      <c r="AR296" s="10">
        <f t="shared" si="23"/>
        <v>1.0383582377418037</v>
      </c>
      <c r="AS296" s="10">
        <f t="shared" si="23"/>
        <v>1.0629963299221468</v>
      </c>
      <c r="AT296" s="10">
        <f t="shared" si="23"/>
        <v>1.0526389214306711</v>
      </c>
      <c r="AU296" s="10">
        <f t="shared" si="23"/>
        <v>1.0571608224714206</v>
      </c>
      <c r="AV296" s="10">
        <f t="shared" si="23"/>
        <v>1.0779491802944343</v>
      </c>
      <c r="AW296" s="10">
        <f t="shared" si="23"/>
        <v>1.1221261814266761</v>
      </c>
      <c r="AX296" s="10">
        <f t="shared" si="23"/>
        <v>1.101497656384602</v>
      </c>
      <c r="AY296" s="10">
        <f t="shared" si="23"/>
        <v>1.1067559201926009</v>
      </c>
      <c r="AZ296" s="10">
        <f t="shared" si="23"/>
        <v>1.0909945341236711</v>
      </c>
      <c r="BA296" s="10">
        <f t="shared" si="23"/>
        <v>1.1058130555421111</v>
      </c>
      <c r="BB296" s="10">
        <f t="shared" si="23"/>
        <v>1.0042365589140148</v>
      </c>
      <c r="BC296" s="10">
        <f t="shared" si="23"/>
        <v>1.0797749060418076</v>
      </c>
      <c r="BD296" s="10">
        <f t="shared" si="23"/>
        <v>1.0573769311424248</v>
      </c>
      <c r="BE296" s="10">
        <f t="shared" si="23"/>
        <v>1.0182465803601364</v>
      </c>
      <c r="BF296" s="10">
        <f t="shared" si="23"/>
        <v>1.0100795500606048</v>
      </c>
      <c r="BG296" s="10">
        <f t="shared" si="23"/>
        <v>1.0163167544300948</v>
      </c>
      <c r="BH296" s="10">
        <f t="shared" si="23"/>
        <v>0.96017351136160978</v>
      </c>
      <c r="BI296" s="10">
        <f t="shared" si="23"/>
        <v>0.97171725150276556</v>
      </c>
      <c r="BK296" s="7">
        <f t="shared" si="3"/>
        <v>0</v>
      </c>
      <c r="BL296" s="7">
        <f t="shared" si="4"/>
        <v>0</v>
      </c>
      <c r="BM296" s="7">
        <f t="shared" si="5"/>
        <v>0</v>
      </c>
      <c r="BN296" s="7">
        <f t="shared" si="6"/>
        <v>0</v>
      </c>
      <c r="BO296" s="7">
        <f t="shared" si="7"/>
        <v>-4.8041882795977431E-2</v>
      </c>
      <c r="BP296" s="7">
        <f t="shared" si="8"/>
        <v>4.1800644591101666E-2</v>
      </c>
      <c r="BQ296" s="7">
        <f t="shared" si="9"/>
        <v>8.5596963445354834E-2</v>
      </c>
      <c r="BR296" s="7">
        <f t="shared" si="10"/>
        <v>2.5337553155632131E-2</v>
      </c>
      <c r="BS296" s="7">
        <f t="shared" si="11"/>
        <v>0.10077008086076056</v>
      </c>
      <c r="BT296" s="7">
        <f t="shared" si="12"/>
        <v>1.4064999686292712E-2</v>
      </c>
      <c r="BV296" s="7">
        <f t="shared" si="13"/>
        <v>5.0355094643654397E-2</v>
      </c>
      <c r="BX296" s="231">
        <f t="shared" si="2"/>
        <v>0</v>
      </c>
      <c r="BZ296" s="7">
        <f t="shared" si="14"/>
        <v>0</v>
      </c>
      <c r="CA296" s="7">
        <f t="shared" si="15"/>
        <v>-0.10920852309975648</v>
      </c>
      <c r="CB296" s="7">
        <f t="shared" si="16"/>
        <v>-5.17590226066168E-2</v>
      </c>
    </row>
    <row r="297" spans="1:80" ht="15">
      <c r="A297" s="226" t="s">
        <v>114</v>
      </c>
      <c r="E297" s="10">
        <v>1</v>
      </c>
      <c r="F297" s="10">
        <f t="shared" si="24"/>
        <v>1.0196934215275641</v>
      </c>
      <c r="G297" s="10">
        <f t="shared" si="24"/>
        <v>1.0200493756088715</v>
      </c>
      <c r="H297" s="10">
        <f t="shared" si="24"/>
        <v>1.0204342266320954</v>
      </c>
      <c r="I297" s="10">
        <f t="shared" si="24"/>
        <v>1.0204045805573572</v>
      </c>
      <c r="J297" s="10">
        <f t="shared" si="24"/>
        <v>1.0191469884132067</v>
      </c>
      <c r="K297" s="10">
        <f t="shared" si="24"/>
        <v>1.01677936409249</v>
      </c>
      <c r="L297" s="10">
        <f t="shared" si="24"/>
        <v>1.0179902103434975</v>
      </c>
      <c r="M297" s="10">
        <f t="shared" si="24"/>
        <v>1.0425058694321712</v>
      </c>
      <c r="N297" s="10">
        <f t="shared" si="24"/>
        <v>1.0228617037101329</v>
      </c>
      <c r="O297" s="10">
        <f t="shared" si="24"/>
        <v>1.0230206019105637</v>
      </c>
      <c r="P297" s="10">
        <f t="shared" si="24"/>
        <v>1.0178433429958311</v>
      </c>
      <c r="Q297" s="10">
        <f t="shared" si="24"/>
        <v>1.0817516941397292</v>
      </c>
      <c r="R297" s="10">
        <f t="shared" si="24"/>
        <v>1.0360491079399785</v>
      </c>
      <c r="S297" s="10">
        <v>1</v>
      </c>
      <c r="T297" s="10">
        <f t="shared" si="23"/>
        <v>1.0207461353043705</v>
      </c>
      <c r="U297" s="10">
        <f t="shared" si="23"/>
        <v>0.98570196667922749</v>
      </c>
      <c r="V297" s="10">
        <f t="shared" si="23"/>
        <v>1.0506460539250497</v>
      </c>
      <c r="W297" s="10">
        <f t="shared" si="23"/>
        <v>1.0638623721502565</v>
      </c>
      <c r="X297" s="10">
        <f t="shared" si="23"/>
        <v>1.0573654785478768</v>
      </c>
      <c r="Y297" s="10">
        <f t="shared" si="23"/>
        <v>1.128896315550586</v>
      </c>
      <c r="Z297" s="10">
        <f t="shared" si="23"/>
        <v>0.98949298423866983</v>
      </c>
      <c r="AA297" s="10">
        <f t="shared" si="23"/>
        <v>0.97127496821952486</v>
      </c>
      <c r="AB297" s="10">
        <f t="shared" si="23"/>
        <v>0.95178719159276004</v>
      </c>
      <c r="AC297" s="10">
        <f t="shared" si="23"/>
        <v>0.99080687045145543</v>
      </c>
      <c r="AD297" s="10">
        <f t="shared" si="23"/>
        <v>0.98263811627495967</v>
      </c>
      <c r="AE297" s="10">
        <f t="shared" si="23"/>
        <v>1.017084079776337</v>
      </c>
      <c r="AF297" s="10">
        <f t="shared" si="23"/>
        <v>1.081840140793646</v>
      </c>
      <c r="AG297" s="10">
        <f t="shared" si="23"/>
        <v>1.0636491394966832</v>
      </c>
      <c r="AH297" s="10">
        <f t="shared" si="23"/>
        <v>1.1035339585993993</v>
      </c>
      <c r="AI297" s="10">
        <f t="shared" si="23"/>
        <v>1.0822019612375444</v>
      </c>
      <c r="AJ297" s="10">
        <f t="shared" si="23"/>
        <v>1.084307802907958</v>
      </c>
      <c r="AK297" s="10">
        <f t="shared" si="23"/>
        <v>1.1019594922112121</v>
      </c>
      <c r="AL297" s="10">
        <f t="shared" si="23"/>
        <v>1.0450238359567436</v>
      </c>
      <c r="AM297" s="10">
        <f t="shared" si="23"/>
        <v>0.98142602466998274</v>
      </c>
      <c r="AN297" s="10">
        <f t="shared" si="23"/>
        <v>0.98071987395306559</v>
      </c>
      <c r="AO297" s="10">
        <f t="shared" si="23"/>
        <v>0.9824216443988667</v>
      </c>
      <c r="AP297" s="10">
        <f t="shared" si="23"/>
        <v>0.99839894396535234</v>
      </c>
      <c r="AQ297" s="10">
        <f t="shared" si="23"/>
        <v>0.99831592419879522</v>
      </c>
      <c r="AR297" s="10">
        <f t="shared" si="23"/>
        <v>1.0480190046317495</v>
      </c>
      <c r="AS297" s="10">
        <f t="shared" si="23"/>
        <v>1.092501593357815</v>
      </c>
      <c r="AT297" s="10">
        <f t="shared" si="23"/>
        <v>1.0185717023268861</v>
      </c>
      <c r="AU297" s="10">
        <f t="shared" si="23"/>
        <v>1.0222325484921153</v>
      </c>
      <c r="AV297" s="10">
        <f t="shared" si="23"/>
        <v>1.0651385644666784</v>
      </c>
      <c r="AW297" s="10">
        <f t="shared" si="23"/>
        <v>1.0201268598915332</v>
      </c>
      <c r="AX297" s="10">
        <f t="shared" si="23"/>
        <v>0.99975862171999408</v>
      </c>
      <c r="AY297" s="10">
        <f t="shared" si="23"/>
        <v>1.0189557908838147</v>
      </c>
      <c r="AZ297" s="10">
        <f t="shared" si="23"/>
        <v>0.98508999632112493</v>
      </c>
      <c r="BA297" s="10">
        <f t="shared" si="23"/>
        <v>1.0061275946213248</v>
      </c>
      <c r="BB297" s="10">
        <f t="shared" si="23"/>
        <v>0.98222310445320071</v>
      </c>
      <c r="BC297" s="10">
        <f t="shared" si="23"/>
        <v>1.0085737550552196</v>
      </c>
      <c r="BD297" s="10">
        <f t="shared" si="23"/>
        <v>0.99751656814624046</v>
      </c>
      <c r="BE297" s="10">
        <f t="shared" si="23"/>
        <v>1.0150928182967942</v>
      </c>
      <c r="BF297" s="10">
        <f t="shared" si="23"/>
        <v>0.99112245506734109</v>
      </c>
      <c r="BG297" s="10">
        <f t="shared" si="23"/>
        <v>1.0185762159795222</v>
      </c>
      <c r="BH297" s="10">
        <f t="shared" si="23"/>
        <v>1.0013719044689406</v>
      </c>
      <c r="BI297" s="10">
        <f t="shared" si="23"/>
        <v>0.97148394769585711</v>
      </c>
      <c r="BK297" s="7">
        <f t="shared" si="3"/>
        <v>2.0058963067155045E-2</v>
      </c>
      <c r="BL297" s="7">
        <f t="shared" si="4"/>
        <v>2.3243896738862846E-2</v>
      </c>
      <c r="BM297" s="7">
        <f t="shared" si="5"/>
        <v>3.3309357301337217E-2</v>
      </c>
      <c r="BN297" s="7">
        <f t="shared" si="6"/>
        <v>2.6463589092465378E-2</v>
      </c>
      <c r="BO297" s="7">
        <f t="shared" si="7"/>
        <v>7.8172328997914597E-2</v>
      </c>
      <c r="BP297" s="7">
        <f t="shared" si="8"/>
        <v>1.7052671347310033E-2</v>
      </c>
      <c r="BQ297" s="7">
        <f t="shared" si="9"/>
        <v>1.0461326016935502E-2</v>
      </c>
      <c r="BR297" s="7">
        <f t="shared" si="10"/>
        <v>5.5106617924727264E-3</v>
      </c>
      <c r="BS297" s="7">
        <f t="shared" si="11"/>
        <v>1.5562431664662979E-2</v>
      </c>
      <c r="BT297" s="7">
        <f t="shared" si="12"/>
        <v>-1.8703771589237972E-3</v>
      </c>
      <c r="BV297" s="7">
        <f t="shared" si="13"/>
        <v>5.5638815979499601E-3</v>
      </c>
      <c r="BX297" s="231">
        <f t="shared" si="2"/>
        <v>2.3530485942960366E-2</v>
      </c>
      <c r="BZ297" s="7">
        <f t="shared" si="14"/>
        <v>-8.5266105713819651E-2</v>
      </c>
      <c r="CA297" s="7">
        <f t="shared" si="15"/>
        <v>0.29308338058223904</v>
      </c>
      <c r="CB297" s="7">
        <f t="shared" si="16"/>
        <v>-9.1120154337501758E-3</v>
      </c>
    </row>
    <row r="298" spans="1:80" ht="15">
      <c r="A298" s="226" t="s">
        <v>116</v>
      </c>
      <c r="E298" s="10">
        <v>1</v>
      </c>
      <c r="F298" s="10">
        <f t="shared" si="24"/>
        <v>1.0214927472527211</v>
      </c>
      <c r="G298" s="10">
        <f t="shared" si="24"/>
        <v>1.0200396995708514</v>
      </c>
      <c r="H298" s="10">
        <f t="shared" si="24"/>
        <v>0.98739245283017385</v>
      </c>
      <c r="I298" s="10">
        <f t="shared" si="24"/>
        <v>1.083833742331261</v>
      </c>
      <c r="J298" s="10">
        <f t="shared" si="24"/>
        <v>1.0225077844311836</v>
      </c>
      <c r="K298" s="10">
        <f t="shared" si="24"/>
        <v>1.1234545454545131</v>
      </c>
      <c r="L298" s="10">
        <f t="shared" si="24"/>
        <v>1.1109667359667101</v>
      </c>
      <c r="M298" s="10">
        <f t="shared" si="24"/>
        <v>1.0017874875869066</v>
      </c>
      <c r="N298" s="10">
        <f t="shared" si="24"/>
        <v>1.0152093674430342</v>
      </c>
      <c r="O298" s="10">
        <f t="shared" si="24"/>
        <v>1.043793415886475</v>
      </c>
      <c r="P298" s="10">
        <f t="shared" si="24"/>
        <v>1.0419528388278227</v>
      </c>
      <c r="Q298" s="10">
        <f t="shared" si="24"/>
        <v>1.0256407397910963</v>
      </c>
      <c r="R298" s="10">
        <f t="shared" si="24"/>
        <v>1.0223820502354857</v>
      </c>
      <c r="S298" s="10">
        <v>1</v>
      </c>
      <c r="T298" s="10">
        <f t="shared" si="23"/>
        <v>1.0455127153404171</v>
      </c>
      <c r="U298" s="10">
        <f t="shared" si="23"/>
        <v>1.0852900407443256</v>
      </c>
      <c r="V298" s="10">
        <f t="shared" si="23"/>
        <v>1.0550081628733401</v>
      </c>
      <c r="W298" s="10">
        <f t="shared" ref="W298:BI298" si="25">1+W30/100</f>
        <v>1.0107422933757464</v>
      </c>
      <c r="X298" s="10">
        <f t="shared" si="25"/>
        <v>1.0176823912484105</v>
      </c>
      <c r="Y298" s="10">
        <f t="shared" si="25"/>
        <v>1.0622614189811723</v>
      </c>
      <c r="Z298" s="10">
        <f t="shared" si="25"/>
        <v>1.0167423554344426</v>
      </c>
      <c r="AA298" s="10">
        <f t="shared" si="25"/>
        <v>0.94033040360841302</v>
      </c>
      <c r="AB298" s="10">
        <f t="shared" si="25"/>
        <v>1.0113164813797832</v>
      </c>
      <c r="AC298" s="10">
        <f t="shared" si="25"/>
        <v>0.99603437011096962</v>
      </c>
      <c r="AD298" s="10">
        <f t="shared" si="25"/>
        <v>0.97178414077490549</v>
      </c>
      <c r="AE298" s="10">
        <f t="shared" si="25"/>
        <v>1.0576696525042832</v>
      </c>
      <c r="AF298" s="10">
        <f t="shared" si="25"/>
        <v>1.0291245311068415</v>
      </c>
      <c r="AG298" s="10">
        <f t="shared" si="25"/>
        <v>1.0316809011974792</v>
      </c>
      <c r="AH298" s="10">
        <f t="shared" si="25"/>
        <v>0.99600567126351447</v>
      </c>
      <c r="AI298" s="10">
        <f t="shared" si="25"/>
        <v>0.99201538460395122</v>
      </c>
      <c r="AJ298" s="10">
        <f t="shared" si="25"/>
        <v>0.96964117351250945</v>
      </c>
      <c r="AK298" s="10">
        <f t="shared" si="25"/>
        <v>1.0066685302987635</v>
      </c>
      <c r="AL298" s="10">
        <f t="shared" si="25"/>
        <v>1.0245776624281828</v>
      </c>
      <c r="AM298" s="10">
        <f t="shared" si="25"/>
        <v>0.99904302272954126</v>
      </c>
      <c r="AN298" s="10">
        <f t="shared" si="25"/>
        <v>1.0365476267580642</v>
      </c>
      <c r="AO298" s="10">
        <f t="shared" si="25"/>
        <v>1.0194694809189579</v>
      </c>
      <c r="AP298" s="10">
        <f t="shared" si="25"/>
        <v>1.0396372382101788</v>
      </c>
      <c r="AQ298" s="10">
        <f t="shared" si="25"/>
        <v>1.0313962719262271</v>
      </c>
      <c r="AR298" s="10">
        <f t="shared" si="25"/>
        <v>1.0280572343278147</v>
      </c>
      <c r="AS298" s="10">
        <f t="shared" si="25"/>
        <v>1.0834832337923115</v>
      </c>
      <c r="AT298" s="10">
        <f t="shared" si="25"/>
        <v>1.0607136960389332</v>
      </c>
      <c r="AU298" s="10">
        <f t="shared" si="25"/>
        <v>0.97883268540637869</v>
      </c>
      <c r="AV298" s="10">
        <f t="shared" si="25"/>
        <v>1.0273627080480654</v>
      </c>
      <c r="AW298" s="10">
        <f t="shared" si="25"/>
        <v>1.0165507059338414</v>
      </c>
      <c r="AX298" s="10">
        <f t="shared" si="25"/>
        <v>1.0101808092554583</v>
      </c>
      <c r="AY298" s="10">
        <f t="shared" si="25"/>
        <v>1.0494027206966554</v>
      </c>
      <c r="AZ298" s="10">
        <f t="shared" si="25"/>
        <v>1.0226737405753612</v>
      </c>
      <c r="BA298" s="10">
        <f t="shared" si="25"/>
        <v>1.0092905152217801</v>
      </c>
      <c r="BB298" s="10">
        <f t="shared" si="25"/>
        <v>0.941919968450598</v>
      </c>
      <c r="BC298" s="10">
        <f t="shared" si="25"/>
        <v>0.98675615196747657</v>
      </c>
      <c r="BD298" s="10">
        <f t="shared" si="25"/>
        <v>0.97498896692115844</v>
      </c>
      <c r="BE298" s="10">
        <f t="shared" si="25"/>
        <v>0.94821796172735151</v>
      </c>
      <c r="BF298" s="10">
        <f t="shared" si="25"/>
        <v>0.9718438508916365</v>
      </c>
      <c r="BG298" s="10">
        <f t="shared" si="25"/>
        <v>1</v>
      </c>
      <c r="BH298" s="10">
        <f t="shared" si="25"/>
        <v>1</v>
      </c>
      <c r="BI298" s="10">
        <f t="shared" si="25"/>
        <v>1</v>
      </c>
      <c r="BK298" s="7">
        <f t="shared" si="3"/>
        <v>9.5179725796488146E-3</v>
      </c>
      <c r="BL298" s="7">
        <f t="shared" si="4"/>
        <v>5.8529206081361806E-2</v>
      </c>
      <c r="BM298" s="7">
        <f t="shared" si="5"/>
        <v>3.4535683316088583E-2</v>
      </c>
      <c r="BN298" s="7">
        <f t="shared" si="6"/>
        <v>1.0666613878601794E-2</v>
      </c>
      <c r="BO298" s="7">
        <f t="shared" si="7"/>
        <v>-1.97778616082811E-3</v>
      </c>
      <c r="BP298" s="7">
        <f t="shared" si="8"/>
        <v>3.4372880140532081E-2</v>
      </c>
      <c r="BQ298" s="7">
        <f t="shared" si="9"/>
        <v>7.5611439400600222E-3</v>
      </c>
      <c r="BR298" s="7">
        <f t="shared" si="10"/>
        <v>-2.6410026852544233E-2</v>
      </c>
      <c r="BS298" s="7">
        <f t="shared" si="11"/>
        <v>2.2487262735958025E-2</v>
      </c>
      <c r="BT298" s="7">
        <f t="shared" si="12"/>
        <v>-2.2276560060619843E-2</v>
      </c>
      <c r="BV298" s="7">
        <f t="shared" si="13"/>
        <v>-3.337171383596349E-3</v>
      </c>
      <c r="BX298" s="231">
        <f t="shared" si="2"/>
        <v>3.4070829950237247E-2</v>
      </c>
      <c r="BZ298" s="7">
        <f t="shared" si="14"/>
        <v>-3.3106859765195229E-2</v>
      </c>
      <c r="CA298" s="7">
        <f t="shared" si="15"/>
        <v>-3.1686585959916913E-2</v>
      </c>
      <c r="CB298" s="7">
        <f t="shared" si="16"/>
        <v>0</v>
      </c>
    </row>
    <row r="299" spans="1:80" ht="15">
      <c r="A299" s="226" t="s">
        <v>118</v>
      </c>
      <c r="E299" s="10">
        <v>1</v>
      </c>
      <c r="F299" s="10">
        <f t="shared" si="24"/>
        <v>1.001450041346543</v>
      </c>
      <c r="G299" s="10">
        <f t="shared" si="24"/>
        <v>1.03554484630207</v>
      </c>
      <c r="H299" s="10">
        <f t="shared" si="24"/>
        <v>1.0437305088667828</v>
      </c>
      <c r="I299" s="10">
        <f t="shared" si="24"/>
        <v>1.0276051120507876</v>
      </c>
      <c r="J299" s="10">
        <f t="shared" si="24"/>
        <v>1.0355607944972223</v>
      </c>
      <c r="K299" s="10">
        <f t="shared" si="24"/>
        <v>1.0439236342428249</v>
      </c>
      <c r="L299" s="10">
        <f t="shared" si="24"/>
        <v>1.0477789415984493</v>
      </c>
      <c r="M299" s="10">
        <f t="shared" si="24"/>
        <v>0.86065055340880436</v>
      </c>
      <c r="N299" s="10">
        <f t="shared" si="24"/>
        <v>1.0100479680380594</v>
      </c>
      <c r="O299" s="10">
        <f t="shared" si="24"/>
        <v>0.97469307490221757</v>
      </c>
      <c r="P299" s="10">
        <f t="shared" si="24"/>
        <v>1.0289809925977249</v>
      </c>
      <c r="Q299" s="10">
        <f t="shared" si="24"/>
        <v>1.0572700439771732</v>
      </c>
      <c r="R299" s="10">
        <f t="shared" si="24"/>
        <v>1.0352619039392916</v>
      </c>
      <c r="S299" s="10">
        <v>1</v>
      </c>
      <c r="T299" s="10">
        <f t="shared" ref="T299:BI305" si="26">1+T31/100</f>
        <v>1.0501689906580662</v>
      </c>
      <c r="U299" s="10">
        <f t="shared" si="26"/>
        <v>1.0235514590415771</v>
      </c>
      <c r="V299" s="10">
        <f t="shared" si="26"/>
        <v>1.0268786097703788</v>
      </c>
      <c r="W299" s="10">
        <f t="shared" si="26"/>
        <v>0.99827793484209348</v>
      </c>
      <c r="X299" s="10">
        <f t="shared" si="26"/>
        <v>0.97958234539054956</v>
      </c>
      <c r="Y299" s="10">
        <f t="shared" si="26"/>
        <v>0.96502847355516375</v>
      </c>
      <c r="Z299" s="10">
        <f t="shared" si="26"/>
        <v>0.98133303903557267</v>
      </c>
      <c r="AA299" s="10">
        <f t="shared" si="26"/>
        <v>0.94026785984952876</v>
      </c>
      <c r="AB299" s="10">
        <f t="shared" si="26"/>
        <v>0.93948899606137626</v>
      </c>
      <c r="AC299" s="10">
        <f t="shared" si="26"/>
        <v>0.9774059574290932</v>
      </c>
      <c r="AD299" s="10">
        <f t="shared" si="26"/>
        <v>0.96328284089044613</v>
      </c>
      <c r="AE299" s="10">
        <f t="shared" si="26"/>
        <v>0.95483977400137343</v>
      </c>
      <c r="AF299" s="10">
        <f t="shared" si="26"/>
        <v>1.0045313072107649</v>
      </c>
      <c r="AG299" s="10">
        <f t="shared" si="26"/>
        <v>1.0091064261345786</v>
      </c>
      <c r="AH299" s="10">
        <f t="shared" si="26"/>
        <v>1.0177919504466817</v>
      </c>
      <c r="AI299" s="10">
        <f t="shared" si="26"/>
        <v>1.026030017542785</v>
      </c>
      <c r="AJ299" s="10">
        <f t="shared" si="26"/>
        <v>1.0321498651133834</v>
      </c>
      <c r="AK299" s="10">
        <f t="shared" si="26"/>
        <v>0.99662715545836422</v>
      </c>
      <c r="AL299" s="10">
        <f t="shared" si="26"/>
        <v>1.0223205259949728</v>
      </c>
      <c r="AM299" s="10">
        <f t="shared" si="26"/>
        <v>1.0262105975955462</v>
      </c>
      <c r="AN299" s="10">
        <f t="shared" si="26"/>
        <v>1.0263287174887263</v>
      </c>
      <c r="AO299" s="10">
        <f t="shared" si="26"/>
        <v>1.0232306408493941</v>
      </c>
      <c r="AP299" s="10">
        <f t="shared" si="26"/>
        <v>1.0290853072305139</v>
      </c>
      <c r="AQ299" s="10">
        <f t="shared" si="26"/>
        <v>1.0299584613489126</v>
      </c>
      <c r="AR299" s="10">
        <f t="shared" si="26"/>
        <v>0.98506667573121887</v>
      </c>
      <c r="AS299" s="10">
        <f t="shared" si="26"/>
        <v>1.0058045286108968</v>
      </c>
      <c r="AT299" s="10">
        <f t="shared" si="26"/>
        <v>0.99806477824604756</v>
      </c>
      <c r="AU299" s="10">
        <f t="shared" si="26"/>
        <v>1.0062649745223677</v>
      </c>
      <c r="AV299" s="10">
        <f t="shared" si="26"/>
        <v>1.0088016905231114</v>
      </c>
      <c r="AW299" s="10">
        <f t="shared" si="26"/>
        <v>1.0234578439817441</v>
      </c>
      <c r="AX299" s="10">
        <f t="shared" si="26"/>
        <v>1.0261724895077888</v>
      </c>
      <c r="AY299" s="10">
        <f t="shared" si="26"/>
        <v>1.0301423685624151</v>
      </c>
      <c r="AZ299" s="10">
        <f t="shared" si="26"/>
        <v>1.0281321177433849</v>
      </c>
      <c r="BA299" s="10">
        <f t="shared" si="26"/>
        <v>1.0439699772548647</v>
      </c>
      <c r="BB299" s="10">
        <f t="shared" si="26"/>
        <v>1.0167413128412088</v>
      </c>
      <c r="BC299" s="10">
        <f t="shared" si="26"/>
        <v>1.0245227385807438</v>
      </c>
      <c r="BD299" s="10">
        <f t="shared" si="26"/>
        <v>1.0353285763025155</v>
      </c>
      <c r="BE299" s="10">
        <f t="shared" si="26"/>
        <v>1.0347279295658085</v>
      </c>
      <c r="BF299" s="10">
        <f t="shared" si="26"/>
        <v>1.0514009942802021</v>
      </c>
      <c r="BG299" s="10">
        <f t="shared" si="26"/>
        <v>1.0384408784332373</v>
      </c>
      <c r="BH299" s="10">
        <f t="shared" si="26"/>
        <v>1.0326794917332793</v>
      </c>
      <c r="BI299" s="10">
        <f t="shared" si="26"/>
        <v>1.0270131305161379</v>
      </c>
      <c r="BK299" s="7">
        <f t="shared" si="3"/>
        <v>2.6744045589808252E-2</v>
      </c>
      <c r="BL299" s="7">
        <f t="shared" si="4"/>
        <v>1.9626143362350135E-3</v>
      </c>
      <c r="BM299" s="7">
        <f t="shared" si="5"/>
        <v>1.7112939624512213E-2</v>
      </c>
      <c r="BN299" s="7">
        <f t="shared" si="6"/>
        <v>-2.5051084601651175E-2</v>
      </c>
      <c r="BO299" s="7">
        <f t="shared" si="7"/>
        <v>1.9191178331264158E-2</v>
      </c>
      <c r="BP299" s="7">
        <f t="shared" si="8"/>
        <v>1.2855931183323399E-2</v>
      </c>
      <c r="BQ299" s="7">
        <f t="shared" si="9"/>
        <v>2.5198112965593822E-2</v>
      </c>
      <c r="BR299" s="7">
        <f t="shared" si="10"/>
        <v>3.9952810796042737E-2</v>
      </c>
      <c r="BS299" s="7">
        <f t="shared" si="11"/>
        <v>2.6727163749365568E-2</v>
      </c>
      <c r="BT299" s="7">
        <f t="shared" si="12"/>
        <v>3.2561716758135573E-2</v>
      </c>
      <c r="BV299" s="7">
        <f t="shared" si="13"/>
        <v>3.0057145088920212E-2</v>
      </c>
      <c r="BX299" s="231">
        <f t="shared" si="2"/>
        <v>-9.4517904853042012E-4</v>
      </c>
      <c r="BZ299" s="7">
        <f t="shared" si="14"/>
        <v>-0.13311855003872297</v>
      </c>
      <c r="CA299" s="7">
        <f t="shared" si="15"/>
        <v>5.5444845363861406E-2</v>
      </c>
      <c r="CB299" s="7">
        <f t="shared" si="16"/>
        <v>0.10134484755418693</v>
      </c>
    </row>
    <row r="300" spans="1:80" s="233" customFormat="1" ht="15">
      <c r="A300" s="232" t="s">
        <v>120</v>
      </c>
      <c r="E300" s="234">
        <v>1</v>
      </c>
      <c r="F300" s="234">
        <f t="shared" si="24"/>
        <v>1.0709569641887859</v>
      </c>
      <c r="G300" s="234">
        <f t="shared" si="24"/>
        <v>1.0216361089715114</v>
      </c>
      <c r="H300" s="234">
        <f t="shared" si="24"/>
        <v>0.97956976946695529</v>
      </c>
      <c r="I300" s="234">
        <f t="shared" si="24"/>
        <v>1.0053454962118187</v>
      </c>
      <c r="J300" s="234">
        <f t="shared" si="24"/>
        <v>1.0017857791519389</v>
      </c>
      <c r="K300" s="234">
        <f t="shared" si="24"/>
        <v>1.0131141482023591</v>
      </c>
      <c r="L300" s="234">
        <f t="shared" si="24"/>
        <v>1.021153733082979</v>
      </c>
      <c r="M300" s="234">
        <f t="shared" si="24"/>
        <v>1.0851638896083768</v>
      </c>
      <c r="N300" s="234">
        <f t="shared" si="24"/>
        <v>1.0692792381720804</v>
      </c>
      <c r="O300" s="234">
        <f t="shared" si="24"/>
        <v>1.0604094170797373</v>
      </c>
      <c r="P300" s="234">
        <f t="shared" si="24"/>
        <v>1.0855946483901608</v>
      </c>
      <c r="Q300" s="234">
        <f t="shared" si="24"/>
        <v>1.0935101354192158</v>
      </c>
      <c r="R300" s="234">
        <f t="shared" si="24"/>
        <v>1.1126691633264985</v>
      </c>
      <c r="S300" s="234">
        <v>1</v>
      </c>
      <c r="T300" s="234">
        <f t="shared" si="26"/>
        <v>1.0272312321372932</v>
      </c>
      <c r="U300" s="234">
        <f t="shared" si="26"/>
        <v>1.0719940303763378</v>
      </c>
      <c r="V300" s="234">
        <f t="shared" si="26"/>
        <v>1.0214585441036352</v>
      </c>
      <c r="W300" s="234">
        <f t="shared" si="26"/>
        <v>1.0081136750713648</v>
      </c>
      <c r="X300" s="234">
        <f t="shared" si="26"/>
        <v>1.0427179758612273</v>
      </c>
      <c r="Y300" s="234">
        <f t="shared" si="26"/>
        <v>1.0657397673592612</v>
      </c>
      <c r="Z300" s="234">
        <f t="shared" si="26"/>
        <v>0.93393478919126893</v>
      </c>
      <c r="AA300" s="234">
        <f t="shared" si="26"/>
        <v>0.98269540158241564</v>
      </c>
      <c r="AB300" s="234">
        <f t="shared" si="26"/>
        <v>0.94407553767979702</v>
      </c>
      <c r="AC300" s="234">
        <f t="shared" si="26"/>
        <v>1.0295579985094967</v>
      </c>
      <c r="AD300" s="234">
        <f t="shared" si="26"/>
        <v>1.0565799835859662</v>
      </c>
      <c r="AE300" s="234">
        <f t="shared" si="26"/>
        <v>1.05787053958261</v>
      </c>
      <c r="AF300" s="234">
        <f t="shared" si="26"/>
        <v>1.01565363430056</v>
      </c>
      <c r="AG300" s="234">
        <f t="shared" si="26"/>
        <v>0.9800481071898175</v>
      </c>
      <c r="AH300" s="234">
        <f t="shared" si="26"/>
        <v>1.013852374961955</v>
      </c>
      <c r="AI300" s="234">
        <f t="shared" si="26"/>
        <v>0.95171765762792848</v>
      </c>
      <c r="AJ300" s="234">
        <f t="shared" si="26"/>
        <v>0.99758961998372442</v>
      </c>
      <c r="AK300" s="234">
        <f t="shared" si="26"/>
        <v>0.97866712958206492</v>
      </c>
      <c r="AL300" s="234">
        <f t="shared" si="26"/>
        <v>1.0295436996676823</v>
      </c>
      <c r="AM300" s="234">
        <f t="shared" si="26"/>
        <v>1.0363788152417224</v>
      </c>
      <c r="AN300" s="234">
        <f t="shared" si="26"/>
        <v>1.0274944571319928</v>
      </c>
      <c r="AO300" s="234">
        <f t="shared" si="26"/>
        <v>1.0058579952945013</v>
      </c>
      <c r="AP300" s="234">
        <f t="shared" si="26"/>
        <v>1.0177086338658674</v>
      </c>
      <c r="AQ300" s="234">
        <f t="shared" si="26"/>
        <v>0.98790286864680343</v>
      </c>
      <c r="AR300" s="234">
        <f t="shared" si="26"/>
        <v>0.98963650595506891</v>
      </c>
      <c r="AS300" s="234">
        <f t="shared" si="26"/>
        <v>1.0261084774124887</v>
      </c>
      <c r="AT300" s="234">
        <f t="shared" si="26"/>
        <v>0.99984912359685518</v>
      </c>
      <c r="AU300" s="234">
        <f t="shared" si="26"/>
        <v>1.0168021076016058</v>
      </c>
      <c r="AV300" s="234">
        <f t="shared" si="26"/>
        <v>0.99848975794143147</v>
      </c>
      <c r="AW300" s="234">
        <f t="shared" si="26"/>
        <v>1.0446817441322331</v>
      </c>
      <c r="AX300" s="234">
        <f t="shared" si="26"/>
        <v>1.0199910387969522</v>
      </c>
      <c r="AY300" s="234">
        <f t="shared" si="26"/>
        <v>1.0280956834239805</v>
      </c>
      <c r="AZ300" s="234">
        <f t="shared" si="26"/>
        <v>1.0495144981885414</v>
      </c>
      <c r="BA300" s="234">
        <f t="shared" si="26"/>
        <v>1.040310901948218</v>
      </c>
      <c r="BB300" s="234">
        <f t="shared" si="26"/>
        <v>0.98891780407879182</v>
      </c>
      <c r="BC300" s="234">
        <f t="shared" si="26"/>
        <v>1.064899265405223</v>
      </c>
      <c r="BD300" s="234">
        <f t="shared" si="26"/>
        <v>1.0298515314411729</v>
      </c>
      <c r="BE300" s="234">
        <f t="shared" si="26"/>
        <v>1.0096867043048785</v>
      </c>
      <c r="BF300" s="234">
        <f t="shared" si="26"/>
        <v>1.0206460488382707</v>
      </c>
      <c r="BG300" s="235">
        <f t="shared" si="26"/>
        <v>0.99615872484928603</v>
      </c>
      <c r="BH300" s="236">
        <f t="shared" si="26"/>
        <v>0.95413581624995747</v>
      </c>
      <c r="BI300" s="236">
        <f t="shared" si="26"/>
        <v>0.95620307176693264</v>
      </c>
      <c r="BJ300" s="237"/>
      <c r="BK300" s="238">
        <f t="shared" si="3"/>
        <v>2.3374385240297668E-2</v>
      </c>
      <c r="BL300" s="238">
        <f t="shared" si="4"/>
        <v>3.2137829939333784E-2</v>
      </c>
      <c r="BM300" s="238">
        <f t="shared" si="5"/>
        <v>5.1740948007320986E-2</v>
      </c>
      <c r="BN300" s="238">
        <f t="shared" si="6"/>
        <v>7.0120921425045335E-3</v>
      </c>
      <c r="BO300" s="238">
        <f t="shared" si="7"/>
        <v>-1.1025806970296981E-2</v>
      </c>
      <c r="BP300" s="238">
        <f t="shared" si="8"/>
        <v>8.8154377505234027E-3</v>
      </c>
      <c r="BQ300" s="238">
        <f t="shared" si="9"/>
        <v>2.9075475510796922E-2</v>
      </c>
      <c r="BR300" s="238">
        <f t="shared" si="10"/>
        <v>1.400766894461003E-2</v>
      </c>
      <c r="BS300" s="238">
        <f t="shared" si="11"/>
        <v>3.003389782949073E-2</v>
      </c>
      <c r="BT300" s="237">
        <f t="shared" si="12"/>
        <v>1.9573878285854551E-3</v>
      </c>
      <c r="BV300" s="237">
        <f t="shared" si="13"/>
        <v>1.3895230100159139E-2</v>
      </c>
      <c r="BX300" s="237">
        <f>PRODUCT(I300:AC300)^(1/21)-1</f>
        <v>3.1127325259793892E-2</v>
      </c>
      <c r="BZ300" s="237">
        <f t="shared" si="14"/>
        <v>-0.13355256248106773</v>
      </c>
      <c r="CA300" s="237">
        <f t="shared" si="15"/>
        <v>-7.0830275428961142E-2</v>
      </c>
      <c r="CB300" s="237">
        <f t="shared" si="16"/>
        <v>-9.115697977741577E-2</v>
      </c>
    </row>
    <row r="301" spans="1:80" ht="15">
      <c r="A301" s="226" t="s">
        <v>122</v>
      </c>
      <c r="E301" s="10">
        <v>1</v>
      </c>
      <c r="F301" s="10">
        <f t="shared" si="24"/>
        <v>1</v>
      </c>
      <c r="G301" s="10">
        <f t="shared" si="24"/>
        <v>1</v>
      </c>
      <c r="H301" s="10">
        <f t="shared" si="24"/>
        <v>1</v>
      </c>
      <c r="I301" s="10">
        <f t="shared" si="24"/>
        <v>1</v>
      </c>
      <c r="J301" s="10">
        <f t="shared" si="24"/>
        <v>1</v>
      </c>
      <c r="K301" s="10">
        <f t="shared" si="24"/>
        <v>1</v>
      </c>
      <c r="L301" s="10">
        <f t="shared" si="24"/>
        <v>1</v>
      </c>
      <c r="M301" s="10">
        <f t="shared" si="24"/>
        <v>1</v>
      </c>
      <c r="N301" s="10">
        <f t="shared" si="24"/>
        <v>1</v>
      </c>
      <c r="O301" s="10">
        <f t="shared" si="24"/>
        <v>1</v>
      </c>
      <c r="P301" s="10">
        <f t="shared" si="24"/>
        <v>1</v>
      </c>
      <c r="Q301" s="10">
        <f t="shared" si="24"/>
        <v>1</v>
      </c>
      <c r="R301" s="10">
        <f t="shared" si="24"/>
        <v>1</v>
      </c>
      <c r="S301" s="10">
        <v>1</v>
      </c>
      <c r="T301" s="10">
        <f t="shared" si="26"/>
        <v>1</v>
      </c>
      <c r="U301" s="10">
        <f t="shared" si="26"/>
        <v>1</v>
      </c>
      <c r="V301" s="10">
        <f t="shared" si="26"/>
        <v>1</v>
      </c>
      <c r="W301" s="10">
        <f t="shared" si="26"/>
        <v>1</v>
      </c>
      <c r="X301" s="10">
        <f t="shared" si="26"/>
        <v>1</v>
      </c>
      <c r="Y301" s="10">
        <f t="shared" si="26"/>
        <v>1</v>
      </c>
      <c r="Z301" s="10">
        <f t="shared" si="26"/>
        <v>0.97756569500539625</v>
      </c>
      <c r="AA301" s="10">
        <f t="shared" si="26"/>
        <v>0.94814887860009922</v>
      </c>
      <c r="AB301" s="10">
        <f t="shared" si="26"/>
        <v>1.0023267643760978</v>
      </c>
      <c r="AC301" s="10">
        <f t="shared" si="26"/>
        <v>1.0332597631978491</v>
      </c>
      <c r="AD301" s="10">
        <f t="shared" si="26"/>
        <v>1.0081123450006555</v>
      </c>
      <c r="AE301" s="10">
        <f t="shared" si="26"/>
        <v>1.0476759139486791</v>
      </c>
      <c r="AF301" s="10">
        <f t="shared" si="26"/>
        <v>1.0225150629744999</v>
      </c>
      <c r="AG301" s="10">
        <f t="shared" si="26"/>
        <v>1.0313328733023817</v>
      </c>
      <c r="AH301" s="10">
        <f t="shared" si="26"/>
        <v>1.0322825570840102</v>
      </c>
      <c r="AI301" s="10">
        <f t="shared" si="26"/>
        <v>0.96359812627475028</v>
      </c>
      <c r="AJ301" s="10">
        <f t="shared" si="26"/>
        <v>0.95768593340308539</v>
      </c>
      <c r="AK301" s="10">
        <f t="shared" si="26"/>
        <v>0.93973042304662191</v>
      </c>
      <c r="AL301" s="10">
        <f t="shared" si="26"/>
        <v>1.0045325864507977</v>
      </c>
      <c r="AM301" s="10">
        <f t="shared" si="26"/>
        <v>1.0164224772421468</v>
      </c>
      <c r="AN301" s="10">
        <f t="shared" si="26"/>
        <v>1.0165977140408993</v>
      </c>
      <c r="AO301" s="10">
        <f t="shared" si="26"/>
        <v>1.0358198480073197</v>
      </c>
      <c r="AP301" s="10">
        <f t="shared" si="26"/>
        <v>1.0434660536371843</v>
      </c>
      <c r="AQ301" s="10">
        <f t="shared" si="26"/>
        <v>1.0335135870455494</v>
      </c>
      <c r="AR301" s="10">
        <f t="shared" si="26"/>
        <v>0.99963248933153848</v>
      </c>
      <c r="AS301" s="10">
        <f t="shared" si="26"/>
        <v>1.0409500817344042</v>
      </c>
      <c r="AT301" s="10">
        <f t="shared" si="26"/>
        <v>0.97330405232262263</v>
      </c>
      <c r="AU301" s="10">
        <f t="shared" si="26"/>
        <v>1.0049670737530498</v>
      </c>
      <c r="AV301" s="10">
        <f t="shared" si="26"/>
        <v>1.0187854037442403</v>
      </c>
      <c r="AW301" s="10">
        <f t="shared" si="26"/>
        <v>1.0109744690740889</v>
      </c>
      <c r="AX301" s="10">
        <f t="shared" si="26"/>
        <v>1.036166652526052</v>
      </c>
      <c r="AY301" s="10">
        <f t="shared" si="26"/>
        <v>1.0527287011250439</v>
      </c>
      <c r="AZ301" s="10">
        <f t="shared" si="26"/>
        <v>1.0135486882740596</v>
      </c>
      <c r="BA301" s="10">
        <f t="shared" si="26"/>
        <v>0.9997281659116527</v>
      </c>
      <c r="BB301" s="10">
        <f t="shared" si="26"/>
        <v>0.95562348938506947</v>
      </c>
      <c r="BC301" s="10">
        <f t="shared" si="26"/>
        <v>0.99870766274842115</v>
      </c>
      <c r="BD301" s="10">
        <f t="shared" si="26"/>
        <v>1.0038563217411216</v>
      </c>
      <c r="BE301" s="10">
        <f t="shared" si="26"/>
        <v>0.99947906302930545</v>
      </c>
      <c r="BF301" s="10">
        <f t="shared" si="26"/>
        <v>0.99601042616098256</v>
      </c>
      <c r="BG301" s="10">
        <f t="shared" si="26"/>
        <v>0.99753838772359971</v>
      </c>
      <c r="BH301" s="10">
        <f t="shared" si="26"/>
        <v>1.0060625849698623</v>
      </c>
      <c r="BI301" s="10">
        <f t="shared" si="26"/>
        <v>1.0128614509246903</v>
      </c>
      <c r="BK301" s="7">
        <f t="shared" si="3"/>
        <v>0</v>
      </c>
      <c r="BL301" s="7">
        <f t="shared" si="4"/>
        <v>0</v>
      </c>
      <c r="BM301" s="7">
        <f t="shared" si="5"/>
        <v>0</v>
      </c>
      <c r="BN301" s="7">
        <f t="shared" si="6"/>
        <v>9.9141077596986982E-3</v>
      </c>
      <c r="BO301" s="7">
        <f t="shared" si="7"/>
        <v>-3.3901088068844287E-2</v>
      </c>
      <c r="BP301" s="7">
        <f t="shared" si="8"/>
        <v>1.8268509001136968E-2</v>
      </c>
      <c r="BQ301" s="7">
        <f t="shared" si="9"/>
        <v>1.0421526071126452E-2</v>
      </c>
      <c r="BR301" s="7">
        <f t="shared" si="10"/>
        <v>-7.832850610967057E-4</v>
      </c>
      <c r="BS301" s="7">
        <f t="shared" si="11"/>
        <v>2.1839264997290941E-2</v>
      </c>
      <c r="BT301" s="7">
        <f t="shared" si="12"/>
        <v>-3.866891464729183E-3</v>
      </c>
      <c r="BV301" s="7">
        <f t="shared" si="13"/>
        <v>7.0698836708709134E-3</v>
      </c>
      <c r="BX301" s="231">
        <f t="shared" ref="BX301:BX364" si="27">PRODUCT(I301:AC301)^(1/21)-1</f>
        <v>-1.9452883882681293E-3</v>
      </c>
      <c r="BZ301" s="7">
        <f t="shared" si="14"/>
        <v>-7.0965556236005534E-2</v>
      </c>
      <c r="CA301" s="7">
        <f t="shared" si="15"/>
        <v>-0.13279386345474919</v>
      </c>
      <c r="CB301" s="7">
        <f t="shared" si="16"/>
        <v>1.6493621677274861E-2</v>
      </c>
    </row>
    <row r="302" spans="1:80" ht="15">
      <c r="A302" s="226" t="s">
        <v>124</v>
      </c>
      <c r="E302" s="10">
        <v>1</v>
      </c>
      <c r="F302" s="10">
        <f t="shared" si="24"/>
        <v>1</v>
      </c>
      <c r="G302" s="10">
        <f t="shared" si="24"/>
        <v>1</v>
      </c>
      <c r="H302" s="10">
        <f t="shared" si="24"/>
        <v>1</v>
      </c>
      <c r="I302" s="10">
        <f t="shared" si="24"/>
        <v>1</v>
      </c>
      <c r="J302" s="10">
        <f t="shared" si="24"/>
        <v>1</v>
      </c>
      <c r="K302" s="10">
        <f t="shared" si="24"/>
        <v>1</v>
      </c>
      <c r="L302" s="10">
        <f t="shared" si="24"/>
        <v>1</v>
      </c>
      <c r="M302" s="10">
        <f t="shared" si="24"/>
        <v>1</v>
      </c>
      <c r="N302" s="10">
        <f t="shared" si="24"/>
        <v>1</v>
      </c>
      <c r="O302" s="10">
        <f t="shared" si="24"/>
        <v>1</v>
      </c>
      <c r="P302" s="10">
        <f t="shared" si="24"/>
        <v>1</v>
      </c>
      <c r="Q302" s="10">
        <f t="shared" si="24"/>
        <v>1</v>
      </c>
      <c r="R302" s="10">
        <f t="shared" si="24"/>
        <v>1</v>
      </c>
      <c r="S302" s="10">
        <v>1</v>
      </c>
      <c r="T302" s="10">
        <f t="shared" si="26"/>
        <v>0.96282175041049367</v>
      </c>
      <c r="U302" s="10">
        <f t="shared" si="26"/>
        <v>1.1547485947928586</v>
      </c>
      <c r="V302" s="10">
        <f t="shared" si="26"/>
        <v>1.067604861477025</v>
      </c>
      <c r="W302" s="10">
        <f t="shared" si="26"/>
        <v>1.0295620532990095</v>
      </c>
      <c r="X302" s="10">
        <f t="shared" si="26"/>
        <v>1.1838309540032779</v>
      </c>
      <c r="Y302" s="10">
        <f t="shared" si="26"/>
        <v>0.89985649345084839</v>
      </c>
      <c r="Z302" s="10">
        <f t="shared" si="26"/>
        <v>0.77714612713341169</v>
      </c>
      <c r="AA302" s="10">
        <f t="shared" si="26"/>
        <v>1.0090898520990017</v>
      </c>
      <c r="AB302" s="10">
        <f t="shared" si="26"/>
        <v>0.97655118304344146</v>
      </c>
      <c r="AC302" s="10">
        <f t="shared" si="26"/>
        <v>0.97792002868825778</v>
      </c>
      <c r="AD302" s="10">
        <f t="shared" si="26"/>
        <v>0.95751578091351452</v>
      </c>
      <c r="AE302" s="10">
        <f t="shared" si="26"/>
        <v>0.94563602557267756</v>
      </c>
      <c r="AF302" s="10">
        <f t="shared" si="26"/>
        <v>0.99154340638970173</v>
      </c>
      <c r="AG302" s="10">
        <f t="shared" si="26"/>
        <v>0.98270290113870218</v>
      </c>
      <c r="AH302" s="10">
        <f t="shared" si="26"/>
        <v>0.96150546110730351</v>
      </c>
      <c r="AI302" s="10">
        <f t="shared" si="26"/>
        <v>0.98249143175078213</v>
      </c>
      <c r="AJ302" s="10">
        <f t="shared" si="26"/>
        <v>1.0024494481352995</v>
      </c>
      <c r="AK302" s="10">
        <f t="shared" si="26"/>
        <v>1.0181844393608046</v>
      </c>
      <c r="AL302" s="10">
        <f t="shared" si="26"/>
        <v>0.97532011238002814</v>
      </c>
      <c r="AM302" s="10">
        <f t="shared" si="26"/>
        <v>1.0037585307500123</v>
      </c>
      <c r="AN302" s="10">
        <f t="shared" si="26"/>
        <v>1.0178335131015115</v>
      </c>
      <c r="AO302" s="10">
        <f t="shared" si="26"/>
        <v>1.0034366049094199</v>
      </c>
      <c r="AP302" s="10">
        <f t="shared" si="26"/>
        <v>0.96211472619128269</v>
      </c>
      <c r="AQ302" s="10">
        <f t="shared" si="26"/>
        <v>0.97203588772456939</v>
      </c>
      <c r="AR302" s="10">
        <f t="shared" si="26"/>
        <v>1.0082017998478803</v>
      </c>
      <c r="AS302" s="10">
        <f t="shared" si="26"/>
        <v>1.0070379997829979</v>
      </c>
      <c r="AT302" s="10">
        <f t="shared" si="26"/>
        <v>1.0066690817025574</v>
      </c>
      <c r="AU302" s="10">
        <f t="shared" si="26"/>
        <v>1.0185075548881779</v>
      </c>
      <c r="AV302" s="10">
        <f t="shared" si="26"/>
        <v>1.0100480299125874</v>
      </c>
      <c r="AW302" s="10">
        <f t="shared" si="26"/>
        <v>0.98789564292128529</v>
      </c>
      <c r="AX302" s="10">
        <f t="shared" si="26"/>
        <v>0.98838359707373857</v>
      </c>
      <c r="AY302" s="10">
        <f t="shared" si="26"/>
        <v>1.0296195144363132</v>
      </c>
      <c r="AZ302" s="10">
        <f t="shared" si="26"/>
        <v>0.98921832760141692</v>
      </c>
      <c r="BA302" s="10">
        <f t="shared" si="26"/>
        <v>0.96925713805064262</v>
      </c>
      <c r="BB302" s="10">
        <f t="shared" si="26"/>
        <v>0.97078464210210824</v>
      </c>
      <c r="BC302" s="10">
        <f t="shared" si="26"/>
        <v>1.0130810391147014</v>
      </c>
      <c r="BD302" s="10">
        <f t="shared" si="26"/>
        <v>1.0233637702651515</v>
      </c>
      <c r="BE302" s="10">
        <f t="shared" si="26"/>
        <v>0.99465091721038523</v>
      </c>
      <c r="BF302" s="10">
        <f t="shared" si="26"/>
        <v>0.9643426523042149</v>
      </c>
      <c r="BG302" s="10">
        <f t="shared" si="26"/>
        <v>0.96229985979667343</v>
      </c>
      <c r="BH302" s="10">
        <f t="shared" si="26"/>
        <v>0.98042927797156465</v>
      </c>
      <c r="BI302" s="10">
        <f t="shared" si="26"/>
        <v>0.96231401187631105</v>
      </c>
      <c r="BK302" s="7">
        <f t="shared" si="3"/>
        <v>0</v>
      </c>
      <c r="BL302" s="7">
        <f t="shared" si="4"/>
        <v>0</v>
      </c>
      <c r="BM302" s="7">
        <f t="shared" si="5"/>
        <v>3.7620658268110674E-2</v>
      </c>
      <c r="BN302" s="7">
        <f t="shared" si="6"/>
        <v>-5.4381455442070292E-2</v>
      </c>
      <c r="BO302" s="7">
        <f t="shared" si="7"/>
        <v>-5.5310631872812488E-3</v>
      </c>
      <c r="BP302" s="7">
        <f t="shared" si="8"/>
        <v>-7.1350078602050448E-4</v>
      </c>
      <c r="BQ302" s="7">
        <f t="shared" si="9"/>
        <v>-5.4097337594810613E-3</v>
      </c>
      <c r="BR302" s="7">
        <f t="shared" si="10"/>
        <v>-1.4150476474353746E-2</v>
      </c>
      <c r="BS302" s="7">
        <f t="shared" si="11"/>
        <v>-4.4469082517403224E-3</v>
      </c>
      <c r="BT302" s="7">
        <f t="shared" si="12"/>
        <v>-1.6344926878642085E-2</v>
      </c>
      <c r="BV302" s="7">
        <f t="shared" si="13"/>
        <v>-1.1263287507971453E-2</v>
      </c>
      <c r="BX302" s="231">
        <f t="shared" si="27"/>
        <v>-1.2064590452965929E-3</v>
      </c>
      <c r="BZ302" s="7">
        <f t="shared" si="14"/>
        <v>-0.23417853259976862</v>
      </c>
      <c r="CA302" s="7">
        <f t="shared" si="15"/>
        <v>2.8078113966332197E-3</v>
      </c>
      <c r="CB302" s="7">
        <f t="shared" si="16"/>
        <v>-9.2088527793926955E-2</v>
      </c>
    </row>
    <row r="303" spans="1:80" ht="15">
      <c r="A303" s="226" t="s">
        <v>126</v>
      </c>
      <c r="E303" s="10">
        <v>1</v>
      </c>
      <c r="F303" s="10">
        <f t="shared" si="24"/>
        <v>1</v>
      </c>
      <c r="G303" s="10">
        <f t="shared" si="24"/>
        <v>1</v>
      </c>
      <c r="H303" s="10">
        <f t="shared" si="24"/>
        <v>1</v>
      </c>
      <c r="I303" s="10">
        <f t="shared" si="24"/>
        <v>1</v>
      </c>
      <c r="J303" s="10">
        <f t="shared" si="24"/>
        <v>1</v>
      </c>
      <c r="K303" s="10">
        <f t="shared" si="24"/>
        <v>1</v>
      </c>
      <c r="L303" s="10">
        <f t="shared" si="24"/>
        <v>1</v>
      </c>
      <c r="M303" s="10">
        <f t="shared" si="24"/>
        <v>1</v>
      </c>
      <c r="N303" s="10">
        <f t="shared" si="24"/>
        <v>1</v>
      </c>
      <c r="O303" s="10">
        <f t="shared" si="24"/>
        <v>1</v>
      </c>
      <c r="P303" s="10">
        <f t="shared" si="24"/>
        <v>1</v>
      </c>
      <c r="Q303" s="10">
        <f t="shared" si="24"/>
        <v>1</v>
      </c>
      <c r="R303" s="10">
        <f t="shared" si="24"/>
        <v>1</v>
      </c>
      <c r="S303" s="10">
        <v>1</v>
      </c>
      <c r="T303" s="10">
        <f t="shared" si="26"/>
        <v>1</v>
      </c>
      <c r="U303" s="10">
        <f t="shared" si="26"/>
        <v>1</v>
      </c>
      <c r="V303" s="10">
        <f t="shared" si="26"/>
        <v>1</v>
      </c>
      <c r="W303" s="10">
        <f t="shared" si="26"/>
        <v>1</v>
      </c>
      <c r="X303" s="10">
        <f t="shared" si="26"/>
        <v>1</v>
      </c>
      <c r="Y303" s="10">
        <f t="shared" si="26"/>
        <v>1</v>
      </c>
      <c r="Z303" s="10">
        <f t="shared" si="26"/>
        <v>1.1087076765062727</v>
      </c>
      <c r="AA303" s="10">
        <f t="shared" si="26"/>
        <v>1.0085408355710106</v>
      </c>
      <c r="AB303" s="10">
        <f t="shared" si="26"/>
        <v>1.0859071829216715</v>
      </c>
      <c r="AC303" s="10">
        <f t="shared" si="26"/>
        <v>1.0174800472765591</v>
      </c>
      <c r="AD303" s="10">
        <f t="shared" si="26"/>
        <v>1.0120974568469689</v>
      </c>
      <c r="AE303" s="10">
        <f t="shared" si="26"/>
        <v>1.080812737692201</v>
      </c>
      <c r="AF303" s="10">
        <f t="shared" si="26"/>
        <v>1.2419968697141797</v>
      </c>
      <c r="AG303" s="10">
        <f t="shared" si="26"/>
        <v>1.0157020431171258</v>
      </c>
      <c r="AH303" s="10">
        <f t="shared" si="26"/>
        <v>1.0480200540442703</v>
      </c>
      <c r="AI303" s="10">
        <f t="shared" si="26"/>
        <v>1.0942712483234791</v>
      </c>
      <c r="AJ303" s="10">
        <f t="shared" si="26"/>
        <v>0.99591382462487199</v>
      </c>
      <c r="AK303" s="10">
        <f t="shared" si="26"/>
        <v>1.0573422765075606</v>
      </c>
      <c r="AL303" s="10">
        <f t="shared" si="26"/>
        <v>1.0362558185211552</v>
      </c>
      <c r="AM303" s="10">
        <f t="shared" si="26"/>
        <v>1.0629544406411295</v>
      </c>
      <c r="AN303" s="10">
        <f t="shared" si="26"/>
        <v>1.0741226117385412</v>
      </c>
      <c r="AO303" s="10">
        <f t="shared" si="26"/>
        <v>1.046696775696635</v>
      </c>
      <c r="AP303" s="10">
        <f t="shared" si="26"/>
        <v>1.0348619133642214</v>
      </c>
      <c r="AQ303" s="10">
        <f t="shared" si="26"/>
        <v>1.0329604533745624</v>
      </c>
      <c r="AR303" s="10">
        <f t="shared" si="26"/>
        <v>1.0500365057313419</v>
      </c>
      <c r="AS303" s="10">
        <f t="shared" si="26"/>
        <v>1.039729605272907</v>
      </c>
      <c r="AT303" s="10">
        <f t="shared" si="26"/>
        <v>1.0523367569955582</v>
      </c>
      <c r="AU303" s="10">
        <f t="shared" si="26"/>
        <v>1.0766036029859896</v>
      </c>
      <c r="AV303" s="10">
        <f t="shared" si="26"/>
        <v>1.0472246380341819</v>
      </c>
      <c r="AW303" s="10">
        <f t="shared" si="26"/>
        <v>1.0310991304582362</v>
      </c>
      <c r="AX303" s="10">
        <f t="shared" si="26"/>
        <v>1.044541167030941</v>
      </c>
      <c r="AY303" s="10">
        <f t="shared" si="26"/>
        <v>1.0437152394157618</v>
      </c>
      <c r="AZ303" s="10">
        <f t="shared" si="26"/>
        <v>1.1539721708024415</v>
      </c>
      <c r="BA303" s="10">
        <f t="shared" si="26"/>
        <v>1.0267702272930788</v>
      </c>
      <c r="BB303" s="10">
        <f t="shared" si="26"/>
        <v>1.0464069409234698</v>
      </c>
      <c r="BC303" s="10">
        <f t="shared" si="26"/>
        <v>1.0970657610631787</v>
      </c>
      <c r="BD303" s="10">
        <f t="shared" si="26"/>
        <v>1.0601592480348438</v>
      </c>
      <c r="BE303" s="10">
        <f t="shared" si="26"/>
        <v>1.0333341545522927</v>
      </c>
      <c r="BF303" s="10">
        <f t="shared" si="26"/>
        <v>1.0054098078526046</v>
      </c>
      <c r="BG303" s="10">
        <f t="shared" si="26"/>
        <v>1.0418102581298341</v>
      </c>
      <c r="BH303" s="10">
        <f t="shared" si="26"/>
        <v>1.0501204200950809</v>
      </c>
      <c r="BI303" s="10">
        <f t="shared" si="26"/>
        <v>1.047851882064111</v>
      </c>
      <c r="BK303" s="7">
        <f t="shared" si="3"/>
        <v>0</v>
      </c>
      <c r="BL303" s="7">
        <f t="shared" si="4"/>
        <v>0</v>
      </c>
      <c r="BM303" s="7">
        <f t="shared" si="5"/>
        <v>0</v>
      </c>
      <c r="BN303" s="7">
        <f t="shared" si="6"/>
        <v>5.975588205705562E-2</v>
      </c>
      <c r="BO303" s="7">
        <f t="shared" si="7"/>
        <v>4.5339429973990431E-2</v>
      </c>
      <c r="BP303" s="7">
        <f t="shared" si="8"/>
        <v>5.0804750982505587E-2</v>
      </c>
      <c r="BQ303" s="7">
        <f t="shared" si="9"/>
        <v>6.0611218787499199E-2</v>
      </c>
      <c r="BR303" s="7">
        <f t="shared" si="10"/>
        <v>3.4989417630531872E-2</v>
      </c>
      <c r="BS303" s="7">
        <f t="shared" si="11"/>
        <v>5.7026990059291016E-2</v>
      </c>
      <c r="BT303" s="7">
        <f t="shared" si="12"/>
        <v>4.7495073110569441E-2</v>
      </c>
      <c r="BV303" s="7">
        <f t="shared" si="13"/>
        <v>5.156960974736613E-2</v>
      </c>
      <c r="BX303" s="231">
        <f t="shared" si="27"/>
        <v>1.0119643136651923E-2</v>
      </c>
      <c r="BZ303" s="7">
        <f t="shared" si="14"/>
        <v>0.21423639966476449</v>
      </c>
      <c r="CA303" s="7">
        <f t="shared" si="15"/>
        <v>0.15229146923969905</v>
      </c>
      <c r="CB303" s="7">
        <f t="shared" si="16"/>
        <v>0.14637743986475327</v>
      </c>
    </row>
    <row r="304" spans="1:80" ht="15">
      <c r="A304" s="226" t="s">
        <v>128</v>
      </c>
      <c r="E304" s="10">
        <v>1</v>
      </c>
      <c r="F304" s="10">
        <f t="shared" si="24"/>
        <v>1.0383003441827372</v>
      </c>
      <c r="G304" s="10">
        <f t="shared" si="24"/>
        <v>1.0403485697534365</v>
      </c>
      <c r="H304" s="10">
        <f t="shared" si="24"/>
        <v>1.032019790837051</v>
      </c>
      <c r="I304" s="10">
        <f t="shared" si="24"/>
        <v>1.0399116015368499</v>
      </c>
      <c r="J304" s="10">
        <f t="shared" si="24"/>
        <v>1.0290969253791939</v>
      </c>
      <c r="K304" s="10">
        <f t="shared" si="24"/>
        <v>1.0332938737438675</v>
      </c>
      <c r="L304" s="10">
        <f t="shared" si="24"/>
        <v>1.0282271226305217</v>
      </c>
      <c r="M304" s="10">
        <f t="shared" si="24"/>
        <v>1.0723248023171934</v>
      </c>
      <c r="N304" s="10">
        <f t="shared" si="24"/>
        <v>1.115692490044442</v>
      </c>
      <c r="O304" s="10">
        <f t="shared" si="24"/>
        <v>1.134232854852032</v>
      </c>
      <c r="P304" s="10">
        <f t="shared" si="24"/>
        <v>1.2178685643038873</v>
      </c>
      <c r="Q304" s="10">
        <f t="shared" si="24"/>
        <v>1.2224601544154874</v>
      </c>
      <c r="R304" s="10">
        <f t="shared" si="24"/>
        <v>1.17250284648203</v>
      </c>
      <c r="S304" s="10">
        <v>1</v>
      </c>
      <c r="T304" s="10">
        <f t="shared" si="26"/>
        <v>1.045402471341468</v>
      </c>
      <c r="U304" s="10">
        <f t="shared" si="26"/>
        <v>1.0651803577863661</v>
      </c>
      <c r="V304" s="10">
        <f t="shared" si="26"/>
        <v>1.0773325214513003</v>
      </c>
      <c r="W304" s="10">
        <f t="shared" si="26"/>
        <v>1.0993752420424874</v>
      </c>
      <c r="X304" s="10">
        <f t="shared" si="26"/>
        <v>1.0789360842022795</v>
      </c>
      <c r="Y304" s="10">
        <f t="shared" si="26"/>
        <v>1.0784907352980329</v>
      </c>
      <c r="Z304" s="10">
        <f t="shared" si="26"/>
        <v>1.0515357283390032</v>
      </c>
      <c r="AA304" s="10">
        <f t="shared" si="26"/>
        <v>1.0825684785650946</v>
      </c>
      <c r="AB304" s="10">
        <f t="shared" si="26"/>
        <v>1.0932111149230903</v>
      </c>
      <c r="AC304" s="10">
        <f t="shared" si="26"/>
        <v>1.0498597918913839</v>
      </c>
      <c r="AD304" s="10">
        <f t="shared" si="26"/>
        <v>1.0371795118900313</v>
      </c>
      <c r="AE304" s="10">
        <f t="shared" si="26"/>
        <v>1.0484911171649436</v>
      </c>
      <c r="AF304" s="10">
        <f t="shared" si="26"/>
        <v>1.0856311664304275</v>
      </c>
      <c r="AG304" s="10">
        <f t="shared" si="26"/>
        <v>1.1600874219729145</v>
      </c>
      <c r="AH304" s="10">
        <f t="shared" si="26"/>
        <v>1.0986871663567324</v>
      </c>
      <c r="AI304" s="10">
        <f t="shared" si="26"/>
        <v>1.0380592870302547</v>
      </c>
      <c r="AJ304" s="10">
        <f t="shared" si="26"/>
        <v>1.0451429720276708</v>
      </c>
      <c r="AK304" s="10">
        <f t="shared" si="26"/>
        <v>1.0015283616527499</v>
      </c>
      <c r="AL304" s="10">
        <f t="shared" si="26"/>
        <v>0.99266425953974935</v>
      </c>
      <c r="AM304" s="10">
        <f t="shared" si="26"/>
        <v>1.0106335461782798</v>
      </c>
      <c r="AN304" s="10">
        <f t="shared" si="26"/>
        <v>1.0454259683272291</v>
      </c>
      <c r="AO304" s="10">
        <f t="shared" si="26"/>
        <v>1.0352287590504883</v>
      </c>
      <c r="AP304" s="10">
        <f t="shared" si="26"/>
        <v>1.0581177504834172</v>
      </c>
      <c r="AQ304" s="10">
        <f t="shared" si="26"/>
        <v>0.98792160671169282</v>
      </c>
      <c r="AR304" s="10">
        <f t="shared" si="26"/>
        <v>1.0771648923444783</v>
      </c>
      <c r="AS304" s="10">
        <f t="shared" si="26"/>
        <v>1.0030723622113178</v>
      </c>
      <c r="AT304" s="10">
        <f t="shared" si="26"/>
        <v>0.98731335825436017</v>
      </c>
      <c r="AU304" s="10">
        <f t="shared" si="26"/>
        <v>1.0457867828713432</v>
      </c>
      <c r="AV304" s="10">
        <f t="shared" si="26"/>
        <v>1.0321185504085124</v>
      </c>
      <c r="AW304" s="10">
        <f t="shared" si="26"/>
        <v>1.0130272814990158</v>
      </c>
      <c r="AX304" s="10">
        <f t="shared" si="26"/>
        <v>1.0306242555996956</v>
      </c>
      <c r="AY304" s="10">
        <f t="shared" si="26"/>
        <v>1.0673137196631555</v>
      </c>
      <c r="AZ304" s="10">
        <f t="shared" si="26"/>
        <v>1.0657004847903322</v>
      </c>
      <c r="BA304" s="10">
        <f t="shared" si="26"/>
        <v>1.0450209278347491</v>
      </c>
      <c r="BB304" s="10">
        <f t="shared" si="26"/>
        <v>0.90783702455492932</v>
      </c>
      <c r="BC304" s="10">
        <f t="shared" si="26"/>
        <v>1.066786477869816</v>
      </c>
      <c r="BD304" s="10">
        <f t="shared" si="26"/>
        <v>1.0416276735966077</v>
      </c>
      <c r="BE304" s="10">
        <f t="shared" si="26"/>
        <v>1.0255754139715905</v>
      </c>
      <c r="BF304" s="10">
        <f t="shared" si="26"/>
        <v>1.092932681852274</v>
      </c>
      <c r="BG304" s="10">
        <f t="shared" si="26"/>
        <v>1.0222501778338231</v>
      </c>
      <c r="BH304" s="10">
        <f t="shared" si="26"/>
        <v>0.96492465136057803</v>
      </c>
      <c r="BI304" s="10">
        <f t="shared" si="26"/>
        <v>1.0102226911556886</v>
      </c>
      <c r="BK304" s="7">
        <f t="shared" si="3"/>
        <v>3.6883505932693295E-2</v>
      </c>
      <c r="BL304" s="7">
        <f t="shared" si="4"/>
        <v>5.2622734902455948E-2</v>
      </c>
      <c r="BM304" s="7">
        <f t="shared" si="5"/>
        <v>0.10913634654074622</v>
      </c>
      <c r="BN304" s="7">
        <f t="shared" si="6"/>
        <v>7.8051958353762441E-2</v>
      </c>
      <c r="BO304" s="7">
        <f t="shared" si="7"/>
        <v>1.9097826077524749E-2</v>
      </c>
      <c r="BP304" s="7">
        <f t="shared" si="8"/>
        <v>2.9526047708867686E-2</v>
      </c>
      <c r="BQ304" s="7">
        <f t="shared" si="9"/>
        <v>2.730307968146084E-2</v>
      </c>
      <c r="BR304" s="7">
        <f t="shared" si="10"/>
        <v>4.5219923699450826E-2</v>
      </c>
      <c r="BS304" s="7">
        <f t="shared" si="11"/>
        <v>4.2118777342545766E-2</v>
      </c>
      <c r="BT304" s="7">
        <f t="shared" si="12"/>
        <v>1.5028716022087218E-2</v>
      </c>
      <c r="BV304" s="7">
        <f t="shared" si="13"/>
        <v>2.6551427830576735E-2</v>
      </c>
      <c r="BX304" s="231">
        <f t="shared" si="27"/>
        <v>8.3619972339980864E-2</v>
      </c>
      <c r="BZ304" s="7">
        <f t="shared" si="14"/>
        <v>0.2444671855724494</v>
      </c>
      <c r="CA304" s="7">
        <f t="shared" si="15"/>
        <v>8.6578519075056759E-2</v>
      </c>
      <c r="CB304" s="7">
        <f t="shared" si="16"/>
        <v>-3.5219982778031955E-3</v>
      </c>
    </row>
    <row r="305" spans="1:80" ht="15">
      <c r="A305" s="226" t="s">
        <v>130</v>
      </c>
      <c r="E305" s="10">
        <v>1</v>
      </c>
      <c r="F305" s="10">
        <f t="shared" si="24"/>
        <v>1.0318841333803401</v>
      </c>
      <c r="G305" s="10">
        <f t="shared" si="24"/>
        <v>0.94589288538656857</v>
      </c>
      <c r="H305" s="10">
        <f t="shared" si="24"/>
        <v>0.97470759461163514</v>
      </c>
      <c r="I305" s="10">
        <f t="shared" si="24"/>
        <v>1.0013832326913676</v>
      </c>
      <c r="J305" s="10">
        <f t="shared" si="24"/>
        <v>0.98969013932655769</v>
      </c>
      <c r="K305" s="10">
        <f t="shared" si="24"/>
        <v>0.9860830697034606</v>
      </c>
      <c r="L305" s="10">
        <f t="shared" si="24"/>
        <v>1.0250110237895109</v>
      </c>
      <c r="M305" s="10">
        <f t="shared" si="24"/>
        <v>0.99281629764999346</v>
      </c>
      <c r="N305" s="10">
        <f t="shared" si="24"/>
        <v>1.0488806989466797</v>
      </c>
      <c r="O305" s="10">
        <f t="shared" si="24"/>
        <v>1.002909898540483</v>
      </c>
      <c r="P305" s="10">
        <f t="shared" si="24"/>
        <v>0.991836906783923</v>
      </c>
      <c r="Q305" s="10">
        <f t="shared" si="24"/>
        <v>0.98119515358513487</v>
      </c>
      <c r="R305" s="10">
        <f t="shared" si="24"/>
        <v>0.99967568174633203</v>
      </c>
      <c r="S305" s="10">
        <v>1</v>
      </c>
      <c r="T305" s="10">
        <f t="shared" si="26"/>
        <v>0.98322054895559319</v>
      </c>
      <c r="U305" s="10">
        <f t="shared" si="26"/>
        <v>1.0313038015989415</v>
      </c>
      <c r="V305" s="10">
        <f t="shared" si="26"/>
        <v>1.0144271971330283</v>
      </c>
      <c r="W305" s="10">
        <f t="shared" ref="W305:BI305" si="28">1+W37/100</f>
        <v>0.98784986999922952</v>
      </c>
      <c r="X305" s="10">
        <f t="shared" si="28"/>
        <v>0.95058611176182783</v>
      </c>
      <c r="Y305" s="10">
        <f t="shared" si="28"/>
        <v>0.929552380725989</v>
      </c>
      <c r="Z305" s="10">
        <f t="shared" si="28"/>
        <v>0.95645679939012451</v>
      </c>
      <c r="AA305" s="10">
        <f t="shared" si="28"/>
        <v>1.045073919102077</v>
      </c>
      <c r="AB305" s="10">
        <f t="shared" si="28"/>
        <v>0.89135819502461233</v>
      </c>
      <c r="AC305" s="10">
        <f t="shared" si="28"/>
        <v>1.0638101388876735</v>
      </c>
      <c r="AD305" s="10">
        <f t="shared" si="28"/>
        <v>1.0122751969917954</v>
      </c>
      <c r="AE305" s="10">
        <f t="shared" si="28"/>
        <v>1.011680565339425</v>
      </c>
      <c r="AF305" s="10">
        <f t="shared" si="28"/>
        <v>0.93050865395539639</v>
      </c>
      <c r="AG305" s="10">
        <f t="shared" si="28"/>
        <v>0.9964865162473231</v>
      </c>
      <c r="AH305" s="10">
        <f t="shared" si="28"/>
        <v>0.99832269832732057</v>
      </c>
      <c r="AI305" s="10">
        <f t="shared" si="28"/>
        <v>0.95618605761806785</v>
      </c>
      <c r="AJ305" s="10">
        <f t="shared" si="28"/>
        <v>0.96978477290853393</v>
      </c>
      <c r="AK305" s="10">
        <f t="shared" si="28"/>
        <v>0.91122030437304746</v>
      </c>
      <c r="AL305" s="10">
        <f t="shared" si="28"/>
        <v>0.97641299101872503</v>
      </c>
      <c r="AM305" s="10">
        <f t="shared" si="28"/>
        <v>1.0212476378030297</v>
      </c>
      <c r="AN305" s="10">
        <f t="shared" si="28"/>
        <v>1.0447918774759422</v>
      </c>
      <c r="AO305" s="10">
        <f t="shared" si="28"/>
        <v>0.93679304106514605</v>
      </c>
      <c r="AP305" s="10">
        <f t="shared" si="28"/>
        <v>1.0286037748466133</v>
      </c>
      <c r="AQ305" s="10">
        <f t="shared" si="28"/>
        <v>1.0236956930943197</v>
      </c>
      <c r="AR305" s="10">
        <f t="shared" si="28"/>
        <v>1.013703752912239</v>
      </c>
      <c r="AS305" s="10">
        <f t="shared" si="28"/>
        <v>0.95472628051827346</v>
      </c>
      <c r="AT305" s="10">
        <f t="shared" si="28"/>
        <v>1.023598260681436</v>
      </c>
      <c r="AU305" s="10">
        <f t="shared" si="28"/>
        <v>1.0161695271585709</v>
      </c>
      <c r="AV305" s="10">
        <f t="shared" si="28"/>
        <v>0.92843049827179602</v>
      </c>
      <c r="AW305" s="10">
        <f t="shared" si="28"/>
        <v>1.0407703426298254</v>
      </c>
      <c r="AX305" s="10">
        <f t="shared" si="28"/>
        <v>0.99126779976642998</v>
      </c>
      <c r="AY305" s="10">
        <f t="shared" si="28"/>
        <v>1.0292968116183081</v>
      </c>
      <c r="AZ305" s="10">
        <f t="shared" si="28"/>
        <v>1.0279609580318523</v>
      </c>
      <c r="BA305" s="10">
        <f t="shared" si="28"/>
        <v>1.0041985986224016</v>
      </c>
      <c r="BB305" s="10">
        <f t="shared" si="28"/>
        <v>1.0035032325222675</v>
      </c>
      <c r="BC305" s="10">
        <f t="shared" si="28"/>
        <v>1.0202057537931604</v>
      </c>
      <c r="BD305" s="10">
        <f t="shared" si="28"/>
        <v>1.026631198007965</v>
      </c>
      <c r="BE305" s="10">
        <f t="shared" si="28"/>
        <v>1.0378210226346534</v>
      </c>
      <c r="BF305" s="10">
        <f t="shared" si="28"/>
        <v>0.63170103644062259</v>
      </c>
      <c r="BG305" s="10">
        <f t="shared" si="28"/>
        <v>1.0068782961163418</v>
      </c>
      <c r="BH305" s="10">
        <f t="shared" si="28"/>
        <v>1.0409198372489958</v>
      </c>
      <c r="BI305" s="10">
        <f t="shared" si="28"/>
        <v>1.0342739458110595</v>
      </c>
      <c r="BK305" s="7">
        <f t="shared" si="3"/>
        <v>-1.6481769310157546E-2</v>
      </c>
      <c r="BL305" s="7">
        <f t="shared" si="4"/>
        <v>7.0617432407511505E-3</v>
      </c>
      <c r="BM305" s="7">
        <f t="shared" si="5"/>
        <v>-5.9098820843662692E-3</v>
      </c>
      <c r="BN305" s="7">
        <f t="shared" si="6"/>
        <v>-1.7843395419113617E-2</v>
      </c>
      <c r="BO305" s="7">
        <f t="shared" si="7"/>
        <v>-4.6943437256494303E-2</v>
      </c>
      <c r="BP305" s="7">
        <f t="shared" si="8"/>
        <v>4.6094496830952902E-3</v>
      </c>
      <c r="BQ305" s="7">
        <f t="shared" si="9"/>
        <v>5.1475966567040565E-3</v>
      </c>
      <c r="BR305" s="7">
        <f t="shared" si="10"/>
        <v>-9.2688589629778217E-2</v>
      </c>
      <c r="BS305" s="7">
        <f t="shared" si="11"/>
        <v>2.9332448564867164E-3</v>
      </c>
      <c r="BT305" s="7">
        <f t="shared" si="12"/>
        <v>-3.5814462145655535E-2</v>
      </c>
      <c r="BV305" s="7">
        <f t="shared" si="13"/>
        <v>-1.9395060947669629E-2</v>
      </c>
      <c r="BX305" s="231">
        <f t="shared" si="27"/>
        <v>-6.8189651444582333E-3</v>
      </c>
      <c r="BZ305" s="7">
        <f t="shared" si="14"/>
        <v>-0.10902682198634883</v>
      </c>
      <c r="CA305" s="7">
        <f t="shared" si="15"/>
        <v>-0.15503026059006908</v>
      </c>
      <c r="CB305" s="7">
        <f t="shared" si="16"/>
        <v>8.4001415269068902E-2</v>
      </c>
    </row>
    <row r="306" spans="1:80" ht="15">
      <c r="A306" s="226" t="s">
        <v>132</v>
      </c>
      <c r="E306" s="10">
        <v>1</v>
      </c>
      <c r="F306" s="10">
        <f t="shared" si="24"/>
        <v>1.011193869647659</v>
      </c>
      <c r="G306" s="10">
        <f t="shared" si="24"/>
        <v>1.0514293939956716</v>
      </c>
      <c r="H306" s="10">
        <f t="shared" si="24"/>
        <v>1.0324053891560021</v>
      </c>
      <c r="I306" s="10">
        <f t="shared" si="24"/>
        <v>1.0470626113926256</v>
      </c>
      <c r="J306" s="10">
        <f t="shared" si="24"/>
        <v>1.0472361189192043</v>
      </c>
      <c r="K306" s="10">
        <f t="shared" si="24"/>
        <v>1.0461786458943141</v>
      </c>
      <c r="L306" s="10">
        <f t="shared" si="24"/>
        <v>1.0108005791223498</v>
      </c>
      <c r="M306" s="10">
        <f t="shared" si="24"/>
        <v>1.0361012910327509</v>
      </c>
      <c r="N306" s="10">
        <f t="shared" si="24"/>
        <v>1.0383838011857602</v>
      </c>
      <c r="O306" s="10">
        <f t="shared" si="24"/>
        <v>1.018223149131376</v>
      </c>
      <c r="P306" s="10">
        <f t="shared" si="24"/>
        <v>1.0257103513613453</v>
      </c>
      <c r="Q306" s="10">
        <f t="shared" si="24"/>
        <v>1.0377695058880696</v>
      </c>
      <c r="R306" s="10">
        <f t="shared" si="24"/>
        <v>1.051673432403619</v>
      </c>
      <c r="S306" s="10">
        <v>1</v>
      </c>
      <c r="T306" s="10">
        <f t="shared" ref="T306:BI312" si="29">1+T38/100</f>
        <v>0.99914914414649203</v>
      </c>
      <c r="U306" s="10">
        <f t="shared" si="29"/>
        <v>1.0381710222878073</v>
      </c>
      <c r="V306" s="10">
        <f t="shared" si="29"/>
        <v>1.0224956577929025</v>
      </c>
      <c r="W306" s="10">
        <f t="shared" si="29"/>
        <v>1.0291561232059538</v>
      </c>
      <c r="X306" s="10">
        <f t="shared" si="29"/>
        <v>1.0277444191808078</v>
      </c>
      <c r="Y306" s="10">
        <f t="shared" si="29"/>
        <v>1.0084991055405299</v>
      </c>
      <c r="Z306" s="10">
        <f t="shared" si="29"/>
        <v>1.0222699673642393</v>
      </c>
      <c r="AA306" s="10">
        <f t="shared" si="29"/>
        <v>0.95638027994534358</v>
      </c>
      <c r="AB306" s="10">
        <f t="shared" si="29"/>
        <v>1.0157484400923384</v>
      </c>
      <c r="AC306" s="10">
        <f t="shared" si="29"/>
        <v>1.0491151341099059</v>
      </c>
      <c r="AD306" s="10">
        <f t="shared" si="29"/>
        <v>1.0376514521909883</v>
      </c>
      <c r="AE306" s="10">
        <f t="shared" si="29"/>
        <v>1.0114035334572025</v>
      </c>
      <c r="AF306" s="10">
        <f t="shared" si="29"/>
        <v>1.0273987782182796</v>
      </c>
      <c r="AG306" s="10">
        <f t="shared" si="29"/>
        <v>1.0308981579782341</v>
      </c>
      <c r="AH306" s="10">
        <f t="shared" si="29"/>
        <v>1.0051511299410458</v>
      </c>
      <c r="AI306" s="10">
        <f t="shared" si="29"/>
        <v>0.98669563532174043</v>
      </c>
      <c r="AJ306" s="10">
        <f t="shared" si="29"/>
        <v>0.96551738981735047</v>
      </c>
      <c r="AK306" s="10">
        <f t="shared" si="29"/>
        <v>0.99652288908871955</v>
      </c>
      <c r="AL306" s="10">
        <f t="shared" si="29"/>
        <v>1.0153797130904871</v>
      </c>
      <c r="AM306" s="10">
        <f t="shared" si="29"/>
        <v>1.0349384873691849</v>
      </c>
      <c r="AN306" s="10">
        <f t="shared" si="29"/>
        <v>1.0183088493133443</v>
      </c>
      <c r="AO306" s="10">
        <f t="shared" si="29"/>
        <v>1.0052240348233952</v>
      </c>
      <c r="AP306" s="10">
        <f t="shared" si="29"/>
        <v>1.0318336378654365</v>
      </c>
      <c r="AQ306" s="10">
        <f t="shared" si="29"/>
        <v>1.0298642510050648</v>
      </c>
      <c r="AR306" s="10">
        <f t="shared" si="29"/>
        <v>1.04296712273906</v>
      </c>
      <c r="AS306" s="10">
        <f t="shared" si="29"/>
        <v>1.0425801706109687</v>
      </c>
      <c r="AT306" s="10">
        <f t="shared" si="29"/>
        <v>1.0074858911855706</v>
      </c>
      <c r="AU306" s="10">
        <f t="shared" si="29"/>
        <v>1.0209001421692148</v>
      </c>
      <c r="AV306" s="10">
        <f t="shared" si="29"/>
        <v>1.0079312083636791</v>
      </c>
      <c r="AW306" s="10">
        <f t="shared" si="29"/>
        <v>1.0205816243973769</v>
      </c>
      <c r="AX306" s="10">
        <f t="shared" si="29"/>
        <v>1.0218891499933742</v>
      </c>
      <c r="AY306" s="10">
        <f t="shared" si="29"/>
        <v>1.0180891296208547</v>
      </c>
      <c r="AZ306" s="10">
        <f t="shared" si="29"/>
        <v>1.0107767305861599</v>
      </c>
      <c r="BA306" s="10">
        <f t="shared" si="29"/>
        <v>0.99913231064072183</v>
      </c>
      <c r="BB306" s="10">
        <f t="shared" si="29"/>
        <v>0.95945676037942829</v>
      </c>
      <c r="BC306" s="10">
        <f t="shared" si="29"/>
        <v>1.0194157755861597</v>
      </c>
      <c r="BD306" s="10">
        <f t="shared" si="29"/>
        <v>1.0212759167534737</v>
      </c>
      <c r="BE306" s="10">
        <f t="shared" si="29"/>
        <v>1.0055158474830683</v>
      </c>
      <c r="BF306" s="10">
        <f t="shared" si="29"/>
        <v>1.0129473700908014</v>
      </c>
      <c r="BG306" s="10">
        <f t="shared" si="29"/>
        <v>1.0144249773124667</v>
      </c>
      <c r="BH306" s="10">
        <f t="shared" si="29"/>
        <v>1.000855502561067</v>
      </c>
      <c r="BI306" s="10">
        <f t="shared" si="29"/>
        <v>1.0024348478714695</v>
      </c>
      <c r="BK306" s="7">
        <f t="shared" si="3"/>
        <v>3.1545213783320536E-2</v>
      </c>
      <c r="BL306" s="7">
        <f t="shared" si="4"/>
        <v>3.7547813524085649E-2</v>
      </c>
      <c r="BM306" s="7">
        <f t="shared" si="5"/>
        <v>2.4890953661217852E-2</v>
      </c>
      <c r="BN306" s="7">
        <f t="shared" si="6"/>
        <v>1.6165202015901103E-2</v>
      </c>
      <c r="BO306" s="7">
        <f t="shared" si="7"/>
        <v>-9.1343640765997325E-3</v>
      </c>
      <c r="BP306" s="7">
        <f t="shared" si="8"/>
        <v>2.4806320792617464E-2</v>
      </c>
      <c r="BQ306" s="7">
        <f t="shared" si="9"/>
        <v>6.9673813963990749E-3</v>
      </c>
      <c r="BR306" s="7">
        <f t="shared" si="10"/>
        <v>1.3525561850499912E-2</v>
      </c>
      <c r="BS306" s="7">
        <f t="shared" si="11"/>
        <v>1.3034907624964953E-2</v>
      </c>
      <c r="BT306" s="7">
        <f t="shared" si="12"/>
        <v>4.3680524952494082E-3</v>
      </c>
      <c r="BV306" s="7">
        <f t="shared" si="13"/>
        <v>8.0733024665431419E-3</v>
      </c>
      <c r="BX306" s="231">
        <f t="shared" si="27"/>
        <v>2.4899438951547781E-2</v>
      </c>
      <c r="BZ306" s="7">
        <f t="shared" si="14"/>
        <v>-6.9242458294923592E-3</v>
      </c>
      <c r="CA306" s="7">
        <f t="shared" si="15"/>
        <v>-5.0640751131019179E-2</v>
      </c>
      <c r="CB306" s="7">
        <f t="shared" si="16"/>
        <v>1.7764904041428276E-2</v>
      </c>
    </row>
    <row r="307" spans="1:80" ht="15">
      <c r="A307" s="226" t="s">
        <v>134</v>
      </c>
      <c r="E307" s="10">
        <v>1</v>
      </c>
      <c r="F307" s="10">
        <f t="shared" si="24"/>
        <v>1</v>
      </c>
      <c r="G307" s="10">
        <f t="shared" si="24"/>
        <v>1</v>
      </c>
      <c r="H307" s="10">
        <f t="shared" si="24"/>
        <v>1</v>
      </c>
      <c r="I307" s="10">
        <f t="shared" si="24"/>
        <v>1</v>
      </c>
      <c r="J307" s="10">
        <f t="shared" si="24"/>
        <v>1</v>
      </c>
      <c r="K307" s="10">
        <f t="shared" si="24"/>
        <v>1</v>
      </c>
      <c r="L307" s="10">
        <f t="shared" si="24"/>
        <v>1</v>
      </c>
      <c r="M307" s="10">
        <f t="shared" si="24"/>
        <v>1</v>
      </c>
      <c r="N307" s="10">
        <f t="shared" si="24"/>
        <v>1</v>
      </c>
      <c r="O307" s="10">
        <f t="shared" si="24"/>
        <v>1</v>
      </c>
      <c r="P307" s="10">
        <f t="shared" si="24"/>
        <v>1</v>
      </c>
      <c r="Q307" s="10">
        <f t="shared" si="24"/>
        <v>1</v>
      </c>
      <c r="R307" s="10">
        <f t="shared" si="24"/>
        <v>1</v>
      </c>
      <c r="S307" s="10">
        <v>1</v>
      </c>
      <c r="T307" s="10">
        <f t="shared" si="29"/>
        <v>1</v>
      </c>
      <c r="U307" s="10">
        <f t="shared" si="29"/>
        <v>1</v>
      </c>
      <c r="V307" s="10">
        <f t="shared" si="29"/>
        <v>1</v>
      </c>
      <c r="W307" s="10">
        <f t="shared" si="29"/>
        <v>1</v>
      </c>
      <c r="X307" s="10">
        <f t="shared" si="29"/>
        <v>1</v>
      </c>
      <c r="Y307" s="10">
        <f t="shared" si="29"/>
        <v>1</v>
      </c>
      <c r="Z307" s="10">
        <f t="shared" si="29"/>
        <v>1</v>
      </c>
      <c r="AA307" s="10">
        <f t="shared" si="29"/>
        <v>1</v>
      </c>
      <c r="AB307" s="10">
        <f t="shared" si="29"/>
        <v>1</v>
      </c>
      <c r="AC307" s="10">
        <f t="shared" si="29"/>
        <v>1</v>
      </c>
      <c r="AD307" s="10">
        <f t="shared" si="29"/>
        <v>1</v>
      </c>
      <c r="AE307" s="10">
        <f t="shared" si="29"/>
        <v>1</v>
      </c>
      <c r="AF307" s="10">
        <f t="shared" si="29"/>
        <v>1</v>
      </c>
      <c r="AG307" s="10">
        <f t="shared" si="29"/>
        <v>1</v>
      </c>
      <c r="AH307" s="10">
        <f t="shared" si="29"/>
        <v>1</v>
      </c>
      <c r="AI307" s="10">
        <f t="shared" si="29"/>
        <v>1</v>
      </c>
      <c r="AJ307" s="10">
        <f t="shared" si="29"/>
        <v>0.90632747230873822</v>
      </c>
      <c r="AK307" s="10">
        <f t="shared" si="29"/>
        <v>0.98496841518546485</v>
      </c>
      <c r="AL307" s="10">
        <f t="shared" si="29"/>
        <v>1.0150435250643826</v>
      </c>
      <c r="AM307" s="10">
        <f t="shared" si="29"/>
        <v>1.0418483377794538</v>
      </c>
      <c r="AN307" s="10">
        <f t="shared" si="29"/>
        <v>1.0588039886868581</v>
      </c>
      <c r="AO307" s="10">
        <f t="shared" si="29"/>
        <v>1.047197841709121</v>
      </c>
      <c r="AP307" s="10">
        <f t="shared" si="29"/>
        <v>1.0314691219234322</v>
      </c>
      <c r="AQ307" s="10">
        <f t="shared" si="29"/>
        <v>1.0291671335576673</v>
      </c>
      <c r="AR307" s="10">
        <f t="shared" si="29"/>
        <v>1.021790721065825</v>
      </c>
      <c r="AS307" s="10">
        <f t="shared" si="29"/>
        <v>1.0471520142363151</v>
      </c>
      <c r="AT307" s="10">
        <f t="shared" si="29"/>
        <v>1.0365468595525762</v>
      </c>
      <c r="AU307" s="10">
        <f t="shared" si="29"/>
        <v>1.0414052424987492</v>
      </c>
      <c r="AV307" s="10">
        <f t="shared" si="29"/>
        <v>1.047683000691414</v>
      </c>
      <c r="AW307" s="10">
        <f t="shared" si="29"/>
        <v>1.0588618348120935</v>
      </c>
      <c r="AX307" s="10">
        <f t="shared" si="29"/>
        <v>1.052094146909009</v>
      </c>
      <c r="AY307" s="10">
        <f t="shared" si="29"/>
        <v>1.0684115350359098</v>
      </c>
      <c r="AZ307" s="10">
        <f t="shared" si="29"/>
        <v>1.0679514301026833</v>
      </c>
      <c r="BA307" s="10">
        <f t="shared" si="29"/>
        <v>1.0415345130040776</v>
      </c>
      <c r="BB307" s="10">
        <f t="shared" si="29"/>
        <v>0.96498182095262719</v>
      </c>
      <c r="BC307" s="10">
        <f t="shared" si="29"/>
        <v>1.0229872152450041</v>
      </c>
      <c r="BD307" s="10">
        <f t="shared" si="29"/>
        <v>1.034980167425487</v>
      </c>
      <c r="BE307" s="10">
        <f t="shared" si="29"/>
        <v>1.0080178892786882</v>
      </c>
      <c r="BF307" s="10">
        <f t="shared" si="29"/>
        <v>1.0154122365666989</v>
      </c>
      <c r="BG307" s="10">
        <f t="shared" si="29"/>
        <v>1.0315081371005193</v>
      </c>
      <c r="BH307" s="10">
        <f t="shared" si="29"/>
        <v>1.038579746738997</v>
      </c>
      <c r="BI307" s="10">
        <f t="shared" si="29"/>
        <v>1.0315964517691405</v>
      </c>
      <c r="BK307" s="7">
        <f t="shared" si="3"/>
        <v>0</v>
      </c>
      <c r="BL307" s="7">
        <f t="shared" si="4"/>
        <v>0</v>
      </c>
      <c r="BM307" s="7">
        <f t="shared" si="5"/>
        <v>0</v>
      </c>
      <c r="BN307" s="7">
        <f t="shared" si="6"/>
        <v>0</v>
      </c>
      <c r="BO307" s="7">
        <f t="shared" si="7"/>
        <v>-2.4341059768699047E-2</v>
      </c>
      <c r="BP307" s="7">
        <f t="shared" si="8"/>
        <v>3.9132323355687726E-2</v>
      </c>
      <c r="BQ307" s="7">
        <f t="shared" si="9"/>
        <v>4.0062909146568071E-2</v>
      </c>
      <c r="BR307" s="7">
        <f t="shared" si="10"/>
        <v>2.2418807067859925E-2</v>
      </c>
      <c r="BS307" s="7">
        <f t="shared" si="11"/>
        <v>5.6042156719698477E-2</v>
      </c>
      <c r="BT307" s="7">
        <f t="shared" si="12"/>
        <v>1.8255567059460853E-2</v>
      </c>
      <c r="BV307" s="7">
        <f t="shared" si="13"/>
        <v>3.428137838082268E-2</v>
      </c>
      <c r="BX307" s="231">
        <f t="shared" si="27"/>
        <v>0</v>
      </c>
      <c r="BZ307" s="7">
        <f t="shared" si="14"/>
        <v>0</v>
      </c>
      <c r="CA307" s="7">
        <f t="shared" si="15"/>
        <v>-0.10729606596101382</v>
      </c>
      <c r="CB307" s="7">
        <f t="shared" si="16"/>
        <v>0.10515284788641055</v>
      </c>
    </row>
    <row r="308" spans="1:80" ht="15">
      <c r="A308" s="226" t="s">
        <v>136</v>
      </c>
      <c r="E308" s="10">
        <v>1</v>
      </c>
      <c r="F308" s="10">
        <f t="shared" si="24"/>
        <v>1</v>
      </c>
      <c r="G308" s="10">
        <f t="shared" si="24"/>
        <v>1</v>
      </c>
      <c r="H308" s="10">
        <f t="shared" si="24"/>
        <v>1</v>
      </c>
      <c r="I308" s="10">
        <f t="shared" si="24"/>
        <v>1</v>
      </c>
      <c r="J308" s="10">
        <f t="shared" si="24"/>
        <v>1</v>
      </c>
      <c r="K308" s="10">
        <f t="shared" si="24"/>
        <v>1</v>
      </c>
      <c r="L308" s="10">
        <f t="shared" si="24"/>
        <v>1</v>
      </c>
      <c r="M308" s="10">
        <f t="shared" si="24"/>
        <v>1</v>
      </c>
      <c r="N308" s="10">
        <f t="shared" si="24"/>
        <v>1</v>
      </c>
      <c r="O308" s="10">
        <f t="shared" si="24"/>
        <v>1</v>
      </c>
      <c r="P308" s="10">
        <f t="shared" si="24"/>
        <v>1</v>
      </c>
      <c r="Q308" s="10">
        <f t="shared" si="24"/>
        <v>1</v>
      </c>
      <c r="R308" s="10">
        <f t="shared" si="24"/>
        <v>1</v>
      </c>
      <c r="S308" s="10">
        <v>1</v>
      </c>
      <c r="T308" s="10">
        <f t="shared" si="29"/>
        <v>1</v>
      </c>
      <c r="U308" s="10">
        <f t="shared" si="29"/>
        <v>1</v>
      </c>
      <c r="V308" s="10">
        <f t="shared" si="29"/>
        <v>1</v>
      </c>
      <c r="W308" s="10">
        <f t="shared" si="29"/>
        <v>1</v>
      </c>
      <c r="X308" s="10">
        <f t="shared" si="29"/>
        <v>1</v>
      </c>
      <c r="Y308" s="10">
        <f t="shared" si="29"/>
        <v>1</v>
      </c>
      <c r="Z308" s="10">
        <f t="shared" si="29"/>
        <v>1.0104702819316029</v>
      </c>
      <c r="AA308" s="10">
        <f t="shared" si="29"/>
        <v>0.98115623066626467</v>
      </c>
      <c r="AB308" s="10">
        <f t="shared" si="29"/>
        <v>1.0020847508560524</v>
      </c>
      <c r="AC308" s="10">
        <f t="shared" si="29"/>
        <v>1.0263920445468953</v>
      </c>
      <c r="AD308" s="10">
        <f t="shared" si="29"/>
        <v>1.0321694509082164</v>
      </c>
      <c r="AE308" s="10">
        <f t="shared" si="29"/>
        <v>1.0132994583172412</v>
      </c>
      <c r="AF308" s="10">
        <f t="shared" si="29"/>
        <v>1.0094940350991262</v>
      </c>
      <c r="AG308" s="10">
        <f t="shared" si="29"/>
        <v>1.02521347117063</v>
      </c>
      <c r="AH308" s="10">
        <f t="shared" si="29"/>
        <v>1.0349064300782311</v>
      </c>
      <c r="AI308" s="10">
        <f t="shared" si="29"/>
        <v>1.0261546625290721</v>
      </c>
      <c r="AJ308" s="10">
        <f t="shared" si="29"/>
        <v>0.97853510167115454</v>
      </c>
      <c r="AK308" s="10">
        <f t="shared" si="29"/>
        <v>0.9886028093961009</v>
      </c>
      <c r="AL308" s="10">
        <f t="shared" si="29"/>
        <v>0.98968577495332521</v>
      </c>
      <c r="AM308" s="10">
        <f t="shared" si="29"/>
        <v>1.0046568641409173</v>
      </c>
      <c r="AN308" s="10">
        <f t="shared" si="29"/>
        <v>0.99811649241245004</v>
      </c>
      <c r="AO308" s="10">
        <f t="shared" si="29"/>
        <v>1.0015778214958089</v>
      </c>
      <c r="AP308" s="10">
        <f t="shared" si="29"/>
        <v>1.0206588322543022</v>
      </c>
      <c r="AQ308" s="10">
        <f t="shared" si="29"/>
        <v>1.026393407258136</v>
      </c>
      <c r="AR308" s="10">
        <f t="shared" si="29"/>
        <v>1.0115976863661558</v>
      </c>
      <c r="AS308" s="10">
        <f t="shared" si="29"/>
        <v>1.0336361078775995</v>
      </c>
      <c r="AT308" s="10">
        <f t="shared" si="29"/>
        <v>1.0080669660876691</v>
      </c>
      <c r="AU308" s="10">
        <f t="shared" si="29"/>
        <v>0.99388698614068327</v>
      </c>
      <c r="AV308" s="10">
        <f t="shared" si="29"/>
        <v>0.99310166545630973</v>
      </c>
      <c r="AW308" s="10">
        <f t="shared" si="29"/>
        <v>1.0213840361762301</v>
      </c>
      <c r="AX308" s="10">
        <f t="shared" si="29"/>
        <v>1.0238035006275576</v>
      </c>
      <c r="AY308" s="10">
        <f t="shared" si="29"/>
        <v>1.0336208834699652</v>
      </c>
      <c r="AZ308" s="10">
        <f t="shared" si="29"/>
        <v>1.0321380186913447</v>
      </c>
      <c r="BA308" s="10">
        <f t="shared" si="29"/>
        <v>1.0098590830806231</v>
      </c>
      <c r="BB308" s="10">
        <f t="shared" si="29"/>
        <v>0.96655114213447002</v>
      </c>
      <c r="BC308" s="10">
        <f t="shared" si="29"/>
        <v>1.0188705809359988</v>
      </c>
      <c r="BD308" s="10">
        <f t="shared" si="29"/>
        <v>1.0067888017909479</v>
      </c>
      <c r="BE308" s="10">
        <f t="shared" si="29"/>
        <v>0.9998083062863049</v>
      </c>
      <c r="BF308" s="10">
        <f t="shared" si="29"/>
        <v>1.0061692835456093</v>
      </c>
      <c r="BG308" s="10">
        <f t="shared" si="29"/>
        <v>1.0075997921753488</v>
      </c>
      <c r="BH308" s="10">
        <f t="shared" si="29"/>
        <v>0.99700821194332423</v>
      </c>
      <c r="BI308" s="10">
        <f t="shared" si="29"/>
        <v>1.0020221664734832</v>
      </c>
      <c r="BK308" s="7">
        <f t="shared" si="3"/>
        <v>0</v>
      </c>
      <c r="BL308" s="7">
        <f t="shared" si="4"/>
        <v>0</v>
      </c>
      <c r="BM308" s="7">
        <f t="shared" si="5"/>
        <v>0</v>
      </c>
      <c r="BN308" s="7">
        <f t="shared" si="6"/>
        <v>1.3394959938118456E-2</v>
      </c>
      <c r="BO308" s="7">
        <f t="shared" si="7"/>
        <v>-4.4178531618044303E-3</v>
      </c>
      <c r="BP308" s="7">
        <f t="shared" si="8"/>
        <v>1.1655818500357906E-2</v>
      </c>
      <c r="BQ308" s="7">
        <f t="shared" si="9"/>
        <v>1.2191962138124568E-2</v>
      </c>
      <c r="BR308" s="7">
        <f t="shared" si="10"/>
        <v>5.0867790067297136E-3</v>
      </c>
      <c r="BS308" s="7">
        <f t="shared" si="11"/>
        <v>1.8888206813101993E-2</v>
      </c>
      <c r="BT308" s="7">
        <f t="shared" si="12"/>
        <v>4.9925780402482189E-4</v>
      </c>
      <c r="BV308" s="7">
        <f t="shared" si="13"/>
        <v>8.339243864339263E-3</v>
      </c>
      <c r="BX308" s="231">
        <f t="shared" si="27"/>
        <v>9.3017695785424515E-4</v>
      </c>
      <c r="BZ308" s="7">
        <f t="shared" si="14"/>
        <v>-6.5039040791512459E-3</v>
      </c>
      <c r="CA308" s="7">
        <f t="shared" si="15"/>
        <v>-7.3158852476157277E-3</v>
      </c>
      <c r="CB308" s="7">
        <f t="shared" si="16"/>
        <v>6.6167057981980637E-3</v>
      </c>
    </row>
    <row r="309" spans="1:80" ht="15">
      <c r="A309" s="226" t="s">
        <v>138</v>
      </c>
      <c r="E309" s="10">
        <v>1</v>
      </c>
      <c r="F309" s="10">
        <f t="shared" si="24"/>
        <v>1</v>
      </c>
      <c r="G309" s="10">
        <f t="shared" si="24"/>
        <v>1</v>
      </c>
      <c r="H309" s="10">
        <f t="shared" si="24"/>
        <v>1</v>
      </c>
      <c r="I309" s="10">
        <f t="shared" si="24"/>
        <v>1</v>
      </c>
      <c r="J309" s="10">
        <f t="shared" si="24"/>
        <v>1</v>
      </c>
      <c r="K309" s="10">
        <f t="shared" si="24"/>
        <v>1</v>
      </c>
      <c r="L309" s="10">
        <f t="shared" si="24"/>
        <v>1</v>
      </c>
      <c r="M309" s="10">
        <f t="shared" si="24"/>
        <v>1</v>
      </c>
      <c r="N309" s="10">
        <f t="shared" si="24"/>
        <v>1</v>
      </c>
      <c r="O309" s="10">
        <f t="shared" si="24"/>
        <v>1</v>
      </c>
      <c r="P309" s="10">
        <f t="shared" si="24"/>
        <v>1</v>
      </c>
      <c r="Q309" s="10">
        <f t="shared" si="24"/>
        <v>1</v>
      </c>
      <c r="R309" s="10">
        <f t="shared" si="24"/>
        <v>1</v>
      </c>
      <c r="S309" s="10">
        <v>1</v>
      </c>
      <c r="T309" s="10">
        <f t="shared" si="29"/>
        <v>1</v>
      </c>
      <c r="U309" s="10">
        <f t="shared" si="29"/>
        <v>1</v>
      </c>
      <c r="V309" s="10">
        <f t="shared" si="29"/>
        <v>1</v>
      </c>
      <c r="W309" s="10">
        <f t="shared" si="29"/>
        <v>1</v>
      </c>
      <c r="X309" s="10">
        <f t="shared" si="29"/>
        <v>1</v>
      </c>
      <c r="Y309" s="10">
        <f t="shared" si="29"/>
        <v>1</v>
      </c>
      <c r="Z309" s="10">
        <f t="shared" si="29"/>
        <v>1</v>
      </c>
      <c r="AA309" s="10">
        <f t="shared" si="29"/>
        <v>1</v>
      </c>
      <c r="AB309" s="10">
        <f t="shared" si="29"/>
        <v>1</v>
      </c>
      <c r="AC309" s="10">
        <f t="shared" si="29"/>
        <v>1</v>
      </c>
      <c r="AD309" s="10">
        <f t="shared" si="29"/>
        <v>1</v>
      </c>
      <c r="AE309" s="10">
        <f t="shared" si="29"/>
        <v>1</v>
      </c>
      <c r="AF309" s="10">
        <f t="shared" si="29"/>
        <v>1</v>
      </c>
      <c r="AG309" s="10">
        <f t="shared" si="29"/>
        <v>1</v>
      </c>
      <c r="AH309" s="10">
        <f t="shared" si="29"/>
        <v>1</v>
      </c>
      <c r="AI309" s="10">
        <f t="shared" si="29"/>
        <v>1</v>
      </c>
      <c r="AJ309" s="10">
        <f t="shared" si="29"/>
        <v>1</v>
      </c>
      <c r="AK309" s="10">
        <f t="shared" si="29"/>
        <v>1</v>
      </c>
      <c r="AL309" s="10">
        <f t="shared" si="29"/>
        <v>1</v>
      </c>
      <c r="AM309" s="10">
        <f t="shared" si="29"/>
        <v>1</v>
      </c>
      <c r="AN309" s="10">
        <f t="shared" si="29"/>
        <v>1</v>
      </c>
      <c r="AO309" s="10">
        <f t="shared" si="29"/>
        <v>1</v>
      </c>
      <c r="AP309" s="10">
        <f t="shared" si="29"/>
        <v>1</v>
      </c>
      <c r="AQ309" s="10">
        <f t="shared" si="29"/>
        <v>1</v>
      </c>
      <c r="AR309" s="10">
        <f t="shared" si="29"/>
        <v>1.0305638508082273</v>
      </c>
      <c r="AS309" s="10">
        <f t="shared" si="29"/>
        <v>1.050880430230223</v>
      </c>
      <c r="AT309" s="10">
        <f t="shared" si="29"/>
        <v>0.97784841992386429</v>
      </c>
      <c r="AU309" s="10">
        <f t="shared" si="29"/>
        <v>0.97645521746867092</v>
      </c>
      <c r="AV309" s="10">
        <f t="shared" si="29"/>
        <v>0.9607395069185316</v>
      </c>
      <c r="AW309" s="10">
        <f t="shared" si="29"/>
        <v>0.99483492353190039</v>
      </c>
      <c r="AX309" s="10">
        <f t="shared" si="29"/>
        <v>1.0063921825101358</v>
      </c>
      <c r="AY309" s="10">
        <f t="shared" si="29"/>
        <v>1.0412846901498007</v>
      </c>
      <c r="AZ309" s="10">
        <f t="shared" si="29"/>
        <v>1.0515270495753468</v>
      </c>
      <c r="BA309" s="10">
        <f t="shared" si="29"/>
        <v>1</v>
      </c>
      <c r="BB309" s="10">
        <f t="shared" si="29"/>
        <v>1</v>
      </c>
      <c r="BC309" s="10">
        <f t="shared" si="29"/>
        <v>1</v>
      </c>
      <c r="BD309" s="10">
        <f t="shared" si="29"/>
        <v>1</v>
      </c>
      <c r="BE309" s="10">
        <f t="shared" si="29"/>
        <v>1</v>
      </c>
      <c r="BF309" s="10">
        <f t="shared" si="29"/>
        <v>1</v>
      </c>
      <c r="BG309" s="10">
        <f t="shared" si="29"/>
        <v>1</v>
      </c>
      <c r="BH309" s="10">
        <f t="shared" si="29"/>
        <v>1</v>
      </c>
      <c r="BI309" s="10">
        <f t="shared" si="29"/>
        <v>1</v>
      </c>
      <c r="BK309" s="7">
        <f t="shared" si="3"/>
        <v>0</v>
      </c>
      <c r="BL309" s="7">
        <f t="shared" si="4"/>
        <v>0</v>
      </c>
      <c r="BM309" s="7">
        <f t="shared" si="5"/>
        <v>0</v>
      </c>
      <c r="BN309" s="7">
        <f t="shared" si="6"/>
        <v>0</v>
      </c>
      <c r="BO309" s="7">
        <f t="shared" si="7"/>
        <v>0</v>
      </c>
      <c r="BP309" s="7">
        <f t="shared" si="8"/>
        <v>4.1972083911534508E-3</v>
      </c>
      <c r="BQ309" s="7">
        <f t="shared" si="9"/>
        <v>6.5010502616185128E-3</v>
      </c>
      <c r="BR309" s="7">
        <f t="shared" si="10"/>
        <v>0</v>
      </c>
      <c r="BS309" s="7">
        <f t="shared" si="11"/>
        <v>8.6774454070377427E-3</v>
      </c>
      <c r="BT309" s="7">
        <f t="shared" si="12"/>
        <v>0</v>
      </c>
      <c r="BV309" s="7">
        <f t="shared" si="13"/>
        <v>3.7097266803420847E-3</v>
      </c>
      <c r="BX309" s="231">
        <f t="shared" si="27"/>
        <v>0</v>
      </c>
      <c r="BZ309" s="7">
        <f t="shared" si="14"/>
        <v>0</v>
      </c>
      <c r="CA309" s="7">
        <f t="shared" si="15"/>
        <v>0</v>
      </c>
      <c r="CB309" s="7">
        <f t="shared" si="16"/>
        <v>0</v>
      </c>
    </row>
    <row r="310" spans="1:80" ht="15">
      <c r="A310" s="226" t="s">
        <v>140</v>
      </c>
      <c r="E310" s="10">
        <v>1</v>
      </c>
      <c r="F310" s="10">
        <f t="shared" ref="F310:R325" si="30">1+F42/100</f>
        <v>1.0293057528495819</v>
      </c>
      <c r="G310" s="10">
        <f t="shared" si="30"/>
        <v>1.0174450731231548</v>
      </c>
      <c r="H310" s="10">
        <f t="shared" si="30"/>
        <v>1.0352659648398392</v>
      </c>
      <c r="I310" s="10">
        <f t="shared" si="30"/>
        <v>1.0032596511270506</v>
      </c>
      <c r="J310" s="10">
        <f t="shared" si="30"/>
        <v>0.98768456351227529</v>
      </c>
      <c r="K310" s="10">
        <f t="shared" si="30"/>
        <v>1.0884809836659464</v>
      </c>
      <c r="L310" s="10">
        <f t="shared" si="30"/>
        <v>1.0141421923908418</v>
      </c>
      <c r="M310" s="10">
        <f t="shared" si="30"/>
        <v>1.0143313379341958</v>
      </c>
      <c r="N310" s="10">
        <f t="shared" si="30"/>
        <v>1.0183865222832005</v>
      </c>
      <c r="O310" s="10">
        <f t="shared" si="30"/>
        <v>0.99852601086930159</v>
      </c>
      <c r="P310" s="10">
        <f t="shared" si="30"/>
        <v>1.0738671141937548</v>
      </c>
      <c r="Q310" s="10">
        <f t="shared" si="30"/>
        <v>0.97210751095431092</v>
      </c>
      <c r="R310" s="10">
        <f t="shared" si="30"/>
        <v>0.93336495367806926</v>
      </c>
      <c r="S310" s="10">
        <v>1</v>
      </c>
      <c r="T310" s="10">
        <f t="shared" si="29"/>
        <v>0.85681895667359498</v>
      </c>
      <c r="U310" s="10">
        <f t="shared" si="29"/>
        <v>1.0220385042093054</v>
      </c>
      <c r="V310" s="10">
        <f t="shared" si="29"/>
        <v>1.0875635176580365</v>
      </c>
      <c r="W310" s="10">
        <f t="shared" si="29"/>
        <v>1.0608162362860696</v>
      </c>
      <c r="X310" s="10">
        <f t="shared" si="29"/>
        <v>1.0679562573440635</v>
      </c>
      <c r="Y310" s="10">
        <f t="shared" si="29"/>
        <v>1.0636332666415587</v>
      </c>
      <c r="Z310" s="10">
        <f t="shared" si="29"/>
        <v>1.0491509655551163</v>
      </c>
      <c r="AA310" s="10">
        <f t="shared" si="29"/>
        <v>0.87632106578283375</v>
      </c>
      <c r="AB310" s="10">
        <f t="shared" si="29"/>
        <v>0.9351971912445598</v>
      </c>
      <c r="AC310" s="10">
        <f t="shared" si="29"/>
        <v>1.0246969691335595</v>
      </c>
      <c r="AD310" s="10">
        <f t="shared" si="29"/>
        <v>1.0234171403314478</v>
      </c>
      <c r="AE310" s="10">
        <f t="shared" si="29"/>
        <v>1.0364966299987177</v>
      </c>
      <c r="AF310" s="10">
        <f t="shared" si="29"/>
        <v>1.0468498973027636</v>
      </c>
      <c r="AG310" s="10">
        <f t="shared" si="29"/>
        <v>1.0554432410791319</v>
      </c>
      <c r="AH310" s="10">
        <f t="shared" si="29"/>
        <v>1.0809406592274009</v>
      </c>
      <c r="AI310" s="10">
        <f t="shared" si="29"/>
        <v>1.0164541836108982</v>
      </c>
      <c r="AJ310" s="10">
        <f t="shared" si="29"/>
        <v>1.06081155362449</v>
      </c>
      <c r="AK310" s="10">
        <f t="shared" si="29"/>
        <v>1.0942827148828334</v>
      </c>
      <c r="AL310" s="10">
        <f t="shared" si="29"/>
        <v>1.0496388598526216</v>
      </c>
      <c r="AM310" s="10">
        <f t="shared" si="29"/>
        <v>1.0347449555866142</v>
      </c>
      <c r="AN310" s="10">
        <f t="shared" si="29"/>
        <v>1.0736958796803147</v>
      </c>
      <c r="AO310" s="10">
        <f t="shared" si="29"/>
        <v>1.0532061605925307</v>
      </c>
      <c r="AP310" s="10">
        <f t="shared" si="29"/>
        <v>1.0598763810431493</v>
      </c>
      <c r="AQ310" s="10">
        <f t="shared" si="29"/>
        <v>1.0297270335107576</v>
      </c>
      <c r="AR310" s="10">
        <f t="shared" si="29"/>
        <v>0.98338206078748958</v>
      </c>
      <c r="AS310" s="10">
        <f t="shared" si="29"/>
        <v>1.0404473497071414</v>
      </c>
      <c r="AT310" s="10">
        <f t="shared" si="29"/>
        <v>1.0208430969212801</v>
      </c>
      <c r="AU310" s="10">
        <f t="shared" si="29"/>
        <v>1.0192787808692607</v>
      </c>
      <c r="AV310" s="10">
        <f t="shared" si="29"/>
        <v>1.0293213156386218</v>
      </c>
      <c r="AW310" s="10">
        <f t="shared" si="29"/>
        <v>1.0604013812136148</v>
      </c>
      <c r="AX310" s="10">
        <f t="shared" si="29"/>
        <v>1.0460802653228636</v>
      </c>
      <c r="AY310" s="10">
        <f t="shared" si="29"/>
        <v>1.0519191976910167</v>
      </c>
      <c r="AZ310" s="10">
        <f t="shared" si="29"/>
        <v>1.0381188265280898</v>
      </c>
      <c r="BA310" s="10">
        <f t="shared" si="29"/>
        <v>1.0247164545050702</v>
      </c>
      <c r="BB310" s="10">
        <f t="shared" si="29"/>
        <v>0.97456049530716848</v>
      </c>
      <c r="BC310" s="10">
        <f t="shared" si="29"/>
        <v>1.0482324106455045</v>
      </c>
      <c r="BD310" s="10">
        <f t="shared" si="29"/>
        <v>1.0512113791654694</v>
      </c>
      <c r="BE310" s="10">
        <f t="shared" si="29"/>
        <v>1.0436710191135561</v>
      </c>
      <c r="BF310" s="10">
        <f t="shared" si="29"/>
        <v>1.031320193177673</v>
      </c>
      <c r="BG310" s="10">
        <f t="shared" si="29"/>
        <v>1.0103710402172699</v>
      </c>
      <c r="BH310" s="10">
        <f t="shared" si="29"/>
        <v>1.0139547781949583</v>
      </c>
      <c r="BI310" s="10">
        <f t="shared" si="29"/>
        <v>1.0075478428674884</v>
      </c>
      <c r="BK310" s="7">
        <f t="shared" si="3"/>
        <v>2.7312178425522138E-2</v>
      </c>
      <c r="BL310" s="7">
        <f t="shared" si="4"/>
        <v>2.0564911870352365E-2</v>
      </c>
      <c r="BM310" s="7">
        <f t="shared" si="5"/>
        <v>4.8657158493086161E-3</v>
      </c>
      <c r="BN310" s="7">
        <f t="shared" si="6"/>
        <v>1.7310091313911702E-2</v>
      </c>
      <c r="BO310" s="7">
        <f t="shared" si="7"/>
        <v>5.4930556968402211E-2</v>
      </c>
      <c r="BP310" s="7">
        <f t="shared" si="8"/>
        <v>3.4715123706166473E-2</v>
      </c>
      <c r="BQ310" s="7">
        <f t="shared" si="9"/>
        <v>3.385760234827706E-2</v>
      </c>
      <c r="BR310" s="7">
        <f t="shared" si="10"/>
        <v>3.4027340791703775E-2</v>
      </c>
      <c r="BS310" s="7">
        <f t="shared" si="11"/>
        <v>4.1685382028766815E-2</v>
      </c>
      <c r="BT310" s="7">
        <f t="shared" si="12"/>
        <v>2.2315257236734887E-2</v>
      </c>
      <c r="BV310" s="7">
        <f t="shared" si="13"/>
        <v>3.0572239735036755E-2</v>
      </c>
      <c r="BX310" s="231">
        <f t="shared" si="27"/>
        <v>5.0472290995313696E-3</v>
      </c>
      <c r="BZ310" s="7">
        <f t="shared" si="14"/>
        <v>-0.14018616242919324</v>
      </c>
      <c r="CA310" s="7">
        <f t="shared" si="15"/>
        <v>0.17992821976706042</v>
      </c>
      <c r="CB310" s="7">
        <f t="shared" si="16"/>
        <v>3.220308666642846E-2</v>
      </c>
    </row>
    <row r="311" spans="1:80" ht="15">
      <c r="A311" s="226" t="s">
        <v>142</v>
      </c>
      <c r="E311" s="10">
        <v>1</v>
      </c>
      <c r="F311" s="10">
        <f t="shared" si="30"/>
        <v>0.73472356393572458</v>
      </c>
      <c r="G311" s="10">
        <f t="shared" si="30"/>
        <v>0.93648495135727716</v>
      </c>
      <c r="H311" s="10">
        <f t="shared" si="30"/>
        <v>1.0762225445983988</v>
      </c>
      <c r="I311" s="10">
        <f t="shared" si="30"/>
        <v>1.1546899541929792</v>
      </c>
      <c r="J311" s="10">
        <f t="shared" si="30"/>
        <v>1.1419788901017613</v>
      </c>
      <c r="K311" s="10">
        <f t="shared" si="30"/>
        <v>1.0760840393389344</v>
      </c>
      <c r="L311" s="10">
        <f t="shared" si="30"/>
        <v>0.91838502414542567</v>
      </c>
      <c r="M311" s="10">
        <f t="shared" si="30"/>
        <v>0.93428548380175447</v>
      </c>
      <c r="N311" s="10">
        <f t="shared" si="30"/>
        <v>1.1377934034356503</v>
      </c>
      <c r="O311" s="10">
        <f t="shared" si="30"/>
        <v>1.1605039929247234</v>
      </c>
      <c r="P311" s="10">
        <f t="shared" si="30"/>
        <v>1.0415917620599444</v>
      </c>
      <c r="Q311" s="10">
        <f t="shared" si="30"/>
        <v>1.0129010596908661</v>
      </c>
      <c r="R311" s="10">
        <f t="shared" si="30"/>
        <v>1.053272930147376</v>
      </c>
      <c r="S311" s="10">
        <v>1</v>
      </c>
      <c r="T311" s="10">
        <f t="shared" si="29"/>
        <v>1.0681644050919912</v>
      </c>
      <c r="U311" s="10">
        <f t="shared" si="29"/>
        <v>0.9691867801402122</v>
      </c>
      <c r="V311" s="10">
        <f t="shared" si="29"/>
        <v>1.0611400167387848</v>
      </c>
      <c r="W311" s="10">
        <f t="shared" si="29"/>
        <v>1.101822944974181</v>
      </c>
      <c r="X311" s="10">
        <f t="shared" si="29"/>
        <v>1.0617422407515176</v>
      </c>
      <c r="Y311" s="10">
        <f t="shared" si="29"/>
        <v>1.0646300126753245</v>
      </c>
      <c r="Z311" s="10">
        <f t="shared" si="29"/>
        <v>1.0383379711669281</v>
      </c>
      <c r="AA311" s="10">
        <f t="shared" si="29"/>
        <v>1.0734193134430294</v>
      </c>
      <c r="AB311" s="10">
        <f t="shared" si="29"/>
        <v>1.0924521635412285</v>
      </c>
      <c r="AC311" s="10">
        <f t="shared" si="29"/>
        <v>1.1363833419438774</v>
      </c>
      <c r="AD311" s="10">
        <f t="shared" si="29"/>
        <v>1.1190910839999912</v>
      </c>
      <c r="AE311" s="10">
        <f t="shared" si="29"/>
        <v>1.0733133201931115</v>
      </c>
      <c r="AF311" s="10">
        <f t="shared" si="29"/>
        <v>1.0991216613893444</v>
      </c>
      <c r="AG311" s="10">
        <f t="shared" si="29"/>
        <v>1.0945790115052814</v>
      </c>
      <c r="AH311" s="10">
        <f t="shared" si="29"/>
        <v>1.0260070410878106</v>
      </c>
      <c r="AI311" s="10">
        <f t="shared" si="29"/>
        <v>1.023936124592991</v>
      </c>
      <c r="AJ311" s="10">
        <f t="shared" si="29"/>
        <v>1.0781295779013085</v>
      </c>
      <c r="AK311" s="10">
        <f t="shared" si="29"/>
        <v>1.1282494547403317</v>
      </c>
      <c r="AL311" s="10">
        <f t="shared" si="29"/>
        <v>1.1256602799487863</v>
      </c>
      <c r="AM311" s="10">
        <f t="shared" si="29"/>
        <v>1.1178156869381202</v>
      </c>
      <c r="AN311" s="10">
        <f t="shared" si="29"/>
        <v>1.0975027900204208</v>
      </c>
      <c r="AO311" s="10">
        <f t="shared" si="29"/>
        <v>1.0878218488223008</v>
      </c>
      <c r="AP311" s="10">
        <f t="shared" si="29"/>
        <v>1.081185481188248</v>
      </c>
      <c r="AQ311" s="10">
        <f t="shared" si="29"/>
        <v>1.0680780631975795</v>
      </c>
      <c r="AR311" s="10">
        <f t="shared" si="29"/>
        <v>1.0673927002677099</v>
      </c>
      <c r="AS311" s="10">
        <f t="shared" si="29"/>
        <v>1.0764000165581744</v>
      </c>
      <c r="AT311" s="10">
        <f t="shared" si="29"/>
        <v>1.0755580167167775</v>
      </c>
      <c r="AU311" s="10">
        <f t="shared" si="29"/>
        <v>1.084019150614222</v>
      </c>
      <c r="AV311" s="10">
        <f t="shared" si="29"/>
        <v>1.0935236426142583</v>
      </c>
      <c r="AW311" s="10">
        <f t="shared" si="29"/>
        <v>1.0945917505046419</v>
      </c>
      <c r="AX311" s="10">
        <f t="shared" si="29"/>
        <v>1.1074255231404073</v>
      </c>
      <c r="AY311" s="10">
        <f t="shared" si="29"/>
        <v>1.1209183627175432</v>
      </c>
      <c r="AZ311" s="10">
        <f t="shared" si="29"/>
        <v>1.1363634485763683</v>
      </c>
      <c r="BA311" s="10">
        <f t="shared" si="29"/>
        <v>1.0909387210239745</v>
      </c>
      <c r="BB311" s="10">
        <f t="shared" si="29"/>
        <v>1.0885702981875667</v>
      </c>
      <c r="BC311" s="10">
        <f t="shared" si="29"/>
        <v>1.1010310072322782</v>
      </c>
      <c r="BD311" s="10">
        <f t="shared" si="29"/>
        <v>1.0901285403513992</v>
      </c>
      <c r="BE311" s="10">
        <f t="shared" si="29"/>
        <v>1.0733203098417614</v>
      </c>
      <c r="BF311" s="10">
        <f t="shared" si="29"/>
        <v>1.0722693645391497</v>
      </c>
      <c r="BG311" s="10">
        <f t="shared" si="29"/>
        <v>1.0675577841626382</v>
      </c>
      <c r="BH311" s="10">
        <f t="shared" si="29"/>
        <v>1.0635838336269932</v>
      </c>
      <c r="BI311" s="10">
        <f t="shared" si="29"/>
        <v>1.0612380381786479</v>
      </c>
      <c r="BK311" s="7">
        <f t="shared" si="3"/>
        <v>-9.52909132125207E-2</v>
      </c>
      <c r="BL311" s="7">
        <f t="shared" si="4"/>
        <v>5.5819251482108756E-2</v>
      </c>
      <c r="BM311" s="7">
        <f t="shared" si="5"/>
        <v>5.1816866616989588E-2</v>
      </c>
      <c r="BN311" s="7">
        <f t="shared" si="6"/>
        <v>8.1252018804454984E-2</v>
      </c>
      <c r="BO311" s="7">
        <f t="shared" si="7"/>
        <v>8.8150773368964597E-2</v>
      </c>
      <c r="BP311" s="7">
        <f t="shared" si="8"/>
        <v>7.9703269308983637E-2</v>
      </c>
      <c r="BQ311" s="7">
        <f t="shared" si="9"/>
        <v>0.10406034869459657</v>
      </c>
      <c r="BR311" s="7">
        <f t="shared" si="10"/>
        <v>7.5785253279287312E-2</v>
      </c>
      <c r="BS311" s="7">
        <f t="shared" si="11"/>
        <v>0.10717026148974806</v>
      </c>
      <c r="BT311" s="7">
        <f t="shared" si="12"/>
        <v>7.7129360455059803E-2</v>
      </c>
      <c r="BV311" s="7">
        <f t="shared" si="13"/>
        <v>8.9902912804778357E-2</v>
      </c>
      <c r="BX311" s="231">
        <f t="shared" si="27"/>
        <v>5.9738493034226403E-2</v>
      </c>
      <c r="BZ311" s="7">
        <f t="shared" si="14"/>
        <v>0.21761662792496361</v>
      </c>
      <c r="CA311" s="7">
        <f t="shared" si="15"/>
        <v>0.24551498902019819</v>
      </c>
      <c r="CB311" s="7">
        <f t="shared" si="16"/>
        <v>0.20496914734384042</v>
      </c>
    </row>
    <row r="312" spans="1:80" ht="15">
      <c r="A312" s="226" t="s">
        <v>144</v>
      </c>
      <c r="E312" s="10">
        <v>1</v>
      </c>
      <c r="F312" s="10">
        <f t="shared" si="30"/>
        <v>1.059087529281789</v>
      </c>
      <c r="G312" s="10">
        <f t="shared" si="30"/>
        <v>0.97356510509259531</v>
      </c>
      <c r="H312" s="10">
        <f t="shared" si="30"/>
        <v>1.1002553845364127</v>
      </c>
      <c r="I312" s="10">
        <f t="shared" si="30"/>
        <v>1.1305832850553159</v>
      </c>
      <c r="J312" s="10">
        <f t="shared" si="30"/>
        <v>0.9321752633806818</v>
      </c>
      <c r="K312" s="10">
        <f t="shared" si="30"/>
        <v>1.0746425366449566</v>
      </c>
      <c r="L312" s="10">
        <f t="shared" si="30"/>
        <v>1.0079846718696328</v>
      </c>
      <c r="M312" s="10">
        <f t="shared" si="30"/>
        <v>1.0840590193483801</v>
      </c>
      <c r="N312" s="10">
        <f t="shared" si="30"/>
        <v>1.0531945092389217</v>
      </c>
      <c r="O312" s="10">
        <f t="shared" si="30"/>
        <v>1.0586048156095738</v>
      </c>
      <c r="P312" s="10">
        <f t="shared" si="30"/>
        <v>1.0472340454134288</v>
      </c>
      <c r="Q312" s="10">
        <f t="shared" si="30"/>
        <v>0.9955023998679543</v>
      </c>
      <c r="R312" s="10">
        <f t="shared" si="30"/>
        <v>1.0106699242142023</v>
      </c>
      <c r="S312" s="10">
        <v>1</v>
      </c>
      <c r="T312" s="10">
        <f t="shared" si="29"/>
        <v>1.0328429433994128</v>
      </c>
      <c r="U312" s="10">
        <f t="shared" si="29"/>
        <v>1.0778885751197655</v>
      </c>
      <c r="V312" s="10">
        <f t="shared" si="29"/>
        <v>1.0249050868242489</v>
      </c>
      <c r="W312" s="10">
        <f t="shared" ref="W312:BI312" si="31">1+W44/100</f>
        <v>1.0598110564731875</v>
      </c>
      <c r="X312" s="10">
        <f t="shared" si="31"/>
        <v>0.97898645750394475</v>
      </c>
      <c r="Y312" s="10">
        <f t="shared" si="31"/>
        <v>0.85183766266927519</v>
      </c>
      <c r="Z312" s="10">
        <f t="shared" si="31"/>
        <v>0.99075929472320379</v>
      </c>
      <c r="AA312" s="10">
        <f t="shared" si="31"/>
        <v>0.95986315211673523</v>
      </c>
      <c r="AB312" s="10">
        <f t="shared" si="31"/>
        <v>0.92144224257710117</v>
      </c>
      <c r="AC312" s="10">
        <f t="shared" si="31"/>
        <v>0.93403998606798366</v>
      </c>
      <c r="AD312" s="10">
        <f t="shared" si="31"/>
        <v>1.0044792766027268</v>
      </c>
      <c r="AE312" s="10">
        <f t="shared" si="31"/>
        <v>0.99392480604905453</v>
      </c>
      <c r="AF312" s="10">
        <f t="shared" si="31"/>
        <v>0.96039385868575811</v>
      </c>
      <c r="AG312" s="10">
        <f t="shared" si="31"/>
        <v>0.97554568667475405</v>
      </c>
      <c r="AH312" s="10">
        <f t="shared" si="31"/>
        <v>0.99339524914946753</v>
      </c>
      <c r="AI312" s="10">
        <f t="shared" si="31"/>
        <v>0.95449384949730876</v>
      </c>
      <c r="AJ312" s="10">
        <f t="shared" si="31"/>
        <v>0.96559928200081135</v>
      </c>
      <c r="AK312" s="10">
        <f t="shared" si="31"/>
        <v>0.96322312735605453</v>
      </c>
      <c r="AL312" s="10">
        <f t="shared" si="31"/>
        <v>0.9643941548657794</v>
      </c>
      <c r="AM312" s="10">
        <f t="shared" si="31"/>
        <v>0.97512204110900635</v>
      </c>
      <c r="AN312" s="10">
        <f t="shared" si="31"/>
        <v>1.0375737522234334</v>
      </c>
      <c r="AO312" s="10">
        <f t="shared" si="31"/>
        <v>1.044646046735082</v>
      </c>
      <c r="AP312" s="10">
        <f t="shared" si="31"/>
        <v>1.0071616091970199</v>
      </c>
      <c r="AQ312" s="10">
        <f t="shared" si="31"/>
        <v>1.0203358637370954</v>
      </c>
      <c r="AR312" s="10">
        <f t="shared" si="31"/>
        <v>0.99026124275741778</v>
      </c>
      <c r="AS312" s="10">
        <f t="shared" si="31"/>
        <v>0.95664283199949618</v>
      </c>
      <c r="AT312" s="10">
        <f t="shared" si="31"/>
        <v>0.98043807347809919</v>
      </c>
      <c r="AU312" s="10">
        <f t="shared" si="31"/>
        <v>0.96484420248921987</v>
      </c>
      <c r="AV312" s="10">
        <f t="shared" si="31"/>
        <v>0.96895010928523961</v>
      </c>
      <c r="AW312" s="10">
        <f t="shared" si="31"/>
        <v>0.99440965821217031</v>
      </c>
      <c r="AX312" s="10">
        <f t="shared" si="31"/>
        <v>0.99843046831750504</v>
      </c>
      <c r="AY312" s="10">
        <f t="shared" si="31"/>
        <v>0.99544464572316249</v>
      </c>
      <c r="AZ312" s="10">
        <f t="shared" si="31"/>
        <v>0.99704211105410612</v>
      </c>
      <c r="BA312" s="10">
        <f t="shared" si="31"/>
        <v>1.0037583483688595</v>
      </c>
      <c r="BB312" s="10">
        <f t="shared" si="31"/>
        <v>1.0098106139736764</v>
      </c>
      <c r="BC312" s="10">
        <f t="shared" si="31"/>
        <v>0.99692563265940526</v>
      </c>
      <c r="BD312" s="10">
        <f t="shared" si="31"/>
        <v>0.9335239197362788</v>
      </c>
      <c r="BE312" s="10">
        <f t="shared" si="31"/>
        <v>1.0800176057031818</v>
      </c>
      <c r="BF312" s="10">
        <f t="shared" si="31"/>
        <v>1.0617436762991812</v>
      </c>
      <c r="BG312" s="10">
        <f t="shared" si="31"/>
        <v>1.0606575494626045</v>
      </c>
      <c r="BH312" s="10">
        <f t="shared" si="31"/>
        <v>1.0643708237453124</v>
      </c>
      <c r="BI312" s="10">
        <f t="shared" si="31"/>
        <v>1.0605895576482738</v>
      </c>
      <c r="BK312" s="7">
        <f t="shared" si="3"/>
        <v>4.2949912681864211E-2</v>
      </c>
      <c r="BL312" s="7">
        <f t="shared" si="4"/>
        <v>4.5153149928942593E-2</v>
      </c>
      <c r="BM312" s="7">
        <f t="shared" si="5"/>
        <v>2.8188212223633879E-2</v>
      </c>
      <c r="BN312" s="7">
        <f t="shared" si="6"/>
        <v>-4.2479352406761595E-2</v>
      </c>
      <c r="BO312" s="7">
        <f t="shared" si="7"/>
        <v>-3.8082369260647231E-2</v>
      </c>
      <c r="BP312" s="7">
        <f t="shared" si="8"/>
        <v>-2.2809687181357674E-4</v>
      </c>
      <c r="BQ312" s="7">
        <f t="shared" si="9"/>
        <v>-4.4664925389730215E-3</v>
      </c>
      <c r="BR312" s="7">
        <f t="shared" si="10"/>
        <v>3.2256886828590847E-2</v>
      </c>
      <c r="BS312" s="7">
        <f t="shared" si="11"/>
        <v>-7.057590138827563E-3</v>
      </c>
      <c r="BT312" s="7">
        <f t="shared" si="12"/>
        <v>3.2373313706212103E-2</v>
      </c>
      <c r="BV312" s="7">
        <f t="shared" si="13"/>
        <v>1.5286159158484525E-2</v>
      </c>
      <c r="BX312" s="231">
        <f t="shared" si="27"/>
        <v>8.7189428688514425E-3</v>
      </c>
      <c r="BZ312" s="7">
        <f t="shared" si="14"/>
        <v>-0.12371456446284712</v>
      </c>
      <c r="CA312" s="7">
        <f t="shared" si="15"/>
        <v>-0.11223714431272169</v>
      </c>
      <c r="CB312" s="7">
        <f t="shared" si="16"/>
        <v>0.19733449766603317</v>
      </c>
    </row>
    <row r="313" spans="1:80" ht="15">
      <c r="A313" s="226" t="s">
        <v>146</v>
      </c>
      <c r="E313" s="10">
        <v>1</v>
      </c>
      <c r="F313" s="10">
        <f t="shared" si="30"/>
        <v>0.99097626784497594</v>
      </c>
      <c r="G313" s="10">
        <f t="shared" si="30"/>
        <v>1.0085302013338682</v>
      </c>
      <c r="H313" s="10">
        <f t="shared" si="30"/>
        <v>1.0147970807016375</v>
      </c>
      <c r="I313" s="10">
        <f t="shared" si="30"/>
        <v>1.0123675316394696</v>
      </c>
      <c r="J313" s="10">
        <f t="shared" si="30"/>
        <v>0.99703684721018748</v>
      </c>
      <c r="K313" s="10">
        <f t="shared" si="30"/>
        <v>1.0218686027217314</v>
      </c>
      <c r="L313" s="10">
        <f t="shared" si="30"/>
        <v>0.86979070341663389</v>
      </c>
      <c r="M313" s="10">
        <f t="shared" si="30"/>
        <v>1.0378126357425914</v>
      </c>
      <c r="N313" s="10">
        <f t="shared" si="30"/>
        <v>1.0232554114721293</v>
      </c>
      <c r="O313" s="10">
        <f t="shared" si="30"/>
        <v>1.0051673870253506</v>
      </c>
      <c r="P313" s="10">
        <f t="shared" si="30"/>
        <v>1.008515198076136</v>
      </c>
      <c r="Q313" s="10">
        <f t="shared" si="30"/>
        <v>1.0002333312328522</v>
      </c>
      <c r="R313" s="10">
        <f t="shared" si="30"/>
        <v>1.0258958426690066</v>
      </c>
      <c r="S313" s="10">
        <v>1</v>
      </c>
      <c r="T313" s="10">
        <f t="shared" ref="T313:BI319" si="32">1+T45/100</f>
        <v>1.0821839130770567</v>
      </c>
      <c r="U313" s="10">
        <f t="shared" si="32"/>
        <v>0.91891520668748428</v>
      </c>
      <c r="V313" s="10">
        <f t="shared" si="32"/>
        <v>1.1054684018566188</v>
      </c>
      <c r="W313" s="10">
        <f t="shared" si="32"/>
        <v>1.1852489904981833</v>
      </c>
      <c r="X313" s="10">
        <f t="shared" si="32"/>
        <v>1.0296357635916398</v>
      </c>
      <c r="Y313" s="10">
        <f t="shared" si="32"/>
        <v>0.95150902302609441</v>
      </c>
      <c r="Z313" s="10">
        <f t="shared" si="32"/>
        <v>1.1359430208042829</v>
      </c>
      <c r="AA313" s="10">
        <f t="shared" si="32"/>
        <v>1.0428140693687546</v>
      </c>
      <c r="AB313" s="10">
        <f t="shared" si="32"/>
        <v>1.0362589836663627</v>
      </c>
      <c r="AC313" s="10">
        <f t="shared" si="32"/>
        <v>1.0419526347138408</v>
      </c>
      <c r="AD313" s="10">
        <f t="shared" si="32"/>
        <v>1.0475396341071985</v>
      </c>
      <c r="AE313" s="10">
        <f t="shared" si="32"/>
        <v>1.0349408000417168</v>
      </c>
      <c r="AF313" s="10">
        <f t="shared" si="32"/>
        <v>0.94852926038334373</v>
      </c>
      <c r="AG313" s="10">
        <f t="shared" si="32"/>
        <v>0.89372737847224115</v>
      </c>
      <c r="AH313" s="10">
        <f t="shared" si="32"/>
        <v>0.95242548065178312</v>
      </c>
      <c r="AI313" s="10">
        <f t="shared" si="32"/>
        <v>0.911447853089141</v>
      </c>
      <c r="AJ313" s="10">
        <f t="shared" si="32"/>
        <v>0.93435747381730683</v>
      </c>
      <c r="AK313" s="10">
        <f t="shared" si="32"/>
        <v>0.9418092512365519</v>
      </c>
      <c r="AL313" s="10">
        <f t="shared" si="32"/>
        <v>0.89542698390414777</v>
      </c>
      <c r="AM313" s="10">
        <f t="shared" si="32"/>
        <v>0.99332462216976714</v>
      </c>
      <c r="AN313" s="10">
        <f t="shared" si="32"/>
        <v>1.0141060455425555</v>
      </c>
      <c r="AO313" s="10">
        <f t="shared" si="32"/>
        <v>1.0224230599061785</v>
      </c>
      <c r="AP313" s="10">
        <f t="shared" si="32"/>
        <v>1.0269011133556205</v>
      </c>
      <c r="AQ313" s="10">
        <f t="shared" si="32"/>
        <v>1.0230867055576238</v>
      </c>
      <c r="AR313" s="10">
        <f t="shared" si="32"/>
        <v>1.0148850747425056</v>
      </c>
      <c r="AS313" s="10">
        <f t="shared" si="32"/>
        <v>1.0156591903748817</v>
      </c>
      <c r="AT313" s="10">
        <f t="shared" si="32"/>
        <v>1.0186210240262057</v>
      </c>
      <c r="AU313" s="10">
        <f t="shared" si="32"/>
        <v>1.0133874457432059</v>
      </c>
      <c r="AV313" s="10">
        <f t="shared" si="32"/>
        <v>1.01328854577032</v>
      </c>
      <c r="AW313" s="10">
        <f t="shared" si="32"/>
        <v>1.0097917209749183</v>
      </c>
      <c r="AX313" s="10">
        <f t="shared" si="32"/>
        <v>0.9958561670871835</v>
      </c>
      <c r="AY313" s="10">
        <f t="shared" si="32"/>
        <v>1.0046302781448351</v>
      </c>
      <c r="AZ313" s="10">
        <f t="shared" si="32"/>
        <v>1.0047252430722553</v>
      </c>
      <c r="BA313" s="10">
        <f t="shared" si="32"/>
        <v>1.0010002917256084</v>
      </c>
      <c r="BB313" s="10">
        <f t="shared" si="32"/>
        <v>0.99175208974147788</v>
      </c>
      <c r="BC313" s="10">
        <f t="shared" si="32"/>
        <v>1.0048685589706401</v>
      </c>
      <c r="BD313" s="10">
        <f t="shared" si="32"/>
        <v>1.0134960358169658</v>
      </c>
      <c r="BE313" s="10">
        <f t="shared" si="32"/>
        <v>1.0180099988225684</v>
      </c>
      <c r="BF313" s="10">
        <f t="shared" si="32"/>
        <v>1.0276695732519741</v>
      </c>
      <c r="BG313" s="10">
        <f t="shared" si="32"/>
        <v>1.031445173491685</v>
      </c>
      <c r="BH313" s="10">
        <f t="shared" si="32"/>
        <v>1.0301887957019356</v>
      </c>
      <c r="BI313" s="10">
        <f t="shared" si="32"/>
        <v>1.0182961046647652</v>
      </c>
      <c r="BK313" s="7">
        <f t="shared" si="3"/>
        <v>4.7170919960992652E-3</v>
      </c>
      <c r="BL313" s="7">
        <f t="shared" si="4"/>
        <v>-8.0410360383603718E-3</v>
      </c>
      <c r="BM313" s="7">
        <f t="shared" si="5"/>
        <v>3.3889557303939277E-2</v>
      </c>
      <c r="BN313" s="7">
        <f t="shared" si="6"/>
        <v>6.3441814293991872E-3</v>
      </c>
      <c r="BO313" s="7">
        <f t="shared" si="7"/>
        <v>-7.9424303880813896E-2</v>
      </c>
      <c r="BP313" s="7">
        <f t="shared" si="8"/>
        <v>1.8623079961531452E-2</v>
      </c>
      <c r="BQ313" s="7">
        <f t="shared" si="9"/>
        <v>3.2177670052357943E-3</v>
      </c>
      <c r="BR313" s="7">
        <f t="shared" si="10"/>
        <v>2.2629780959893431E-2</v>
      </c>
      <c r="BS313" s="7">
        <f t="shared" si="11"/>
        <v>4.8661640356209013E-3</v>
      </c>
      <c r="BT313" s="7">
        <f t="shared" si="12"/>
        <v>1.6885673769321041E-2</v>
      </c>
      <c r="BV313" s="7">
        <f t="shared" si="13"/>
        <v>1.1716950493096068E-2</v>
      </c>
      <c r="BX313" s="231">
        <f t="shared" si="27"/>
        <v>2.3180388289285814E-2</v>
      </c>
      <c r="BZ313" s="7">
        <f t="shared" si="14"/>
        <v>0.22752893539224828</v>
      </c>
      <c r="CA313" s="7">
        <f t="shared" si="15"/>
        <v>-0.1979381821581655</v>
      </c>
      <c r="CB313" s="7">
        <f t="shared" si="16"/>
        <v>8.2024395672305239E-2</v>
      </c>
    </row>
    <row r="314" spans="1:80" ht="15">
      <c r="A314" s="226" t="s">
        <v>148</v>
      </c>
      <c r="E314" s="10">
        <v>1</v>
      </c>
      <c r="F314" s="10">
        <f t="shared" si="30"/>
        <v>0.86928239136795415</v>
      </c>
      <c r="G314" s="10">
        <f t="shared" si="30"/>
        <v>1.1815180308124202</v>
      </c>
      <c r="H314" s="10">
        <f t="shared" si="30"/>
        <v>1.0252535923943895</v>
      </c>
      <c r="I314" s="10">
        <f t="shared" si="30"/>
        <v>0.95008845609211023</v>
      </c>
      <c r="J314" s="10">
        <f t="shared" si="30"/>
        <v>0.98288019971690721</v>
      </c>
      <c r="K314" s="10">
        <f t="shared" si="30"/>
        <v>1.038343994654946</v>
      </c>
      <c r="L314" s="10">
        <f t="shared" si="30"/>
        <v>0.96232471410519149</v>
      </c>
      <c r="M314" s="10">
        <f t="shared" si="30"/>
        <v>1.013814878193406</v>
      </c>
      <c r="N314" s="10">
        <f t="shared" si="30"/>
        <v>1.0626284482565855</v>
      </c>
      <c r="O314" s="10">
        <f t="shared" si="30"/>
        <v>0.97007904704879211</v>
      </c>
      <c r="P314" s="10">
        <f t="shared" si="30"/>
        <v>1.03154571174883</v>
      </c>
      <c r="Q314" s="10">
        <f t="shared" si="30"/>
        <v>0.97508552460672615</v>
      </c>
      <c r="R314" s="10">
        <f t="shared" si="30"/>
        <v>1.0529988654560685</v>
      </c>
      <c r="S314" s="10">
        <v>1</v>
      </c>
      <c r="T314" s="10">
        <f t="shared" si="32"/>
        <v>0.9244028795326471</v>
      </c>
      <c r="U314" s="10">
        <f t="shared" si="32"/>
        <v>0.92051313940601864</v>
      </c>
      <c r="V314" s="10">
        <f t="shared" si="32"/>
        <v>0.97899816289698616</v>
      </c>
      <c r="W314" s="10">
        <f t="shared" si="32"/>
        <v>0.91972610978627167</v>
      </c>
      <c r="X314" s="10">
        <f t="shared" si="32"/>
        <v>0.97662284039631386</v>
      </c>
      <c r="Y314" s="10">
        <f t="shared" si="32"/>
        <v>0.99497971422191811</v>
      </c>
      <c r="Z314" s="10">
        <f t="shared" si="32"/>
        <v>0.99768976556167244</v>
      </c>
      <c r="AA314" s="10">
        <f t="shared" si="32"/>
        <v>0.97107865771454405</v>
      </c>
      <c r="AB314" s="10">
        <f t="shared" si="32"/>
        <v>0.98957037054896091</v>
      </c>
      <c r="AC314" s="10">
        <f t="shared" si="32"/>
        <v>1.0294400346977208</v>
      </c>
      <c r="AD314" s="10">
        <f t="shared" si="32"/>
        <v>0.97906108596172314</v>
      </c>
      <c r="AE314" s="10">
        <f t="shared" si="32"/>
        <v>1.0197904673989895</v>
      </c>
      <c r="AF314" s="10">
        <f t="shared" si="32"/>
        <v>0.99927192529643405</v>
      </c>
      <c r="AG314" s="10">
        <f t="shared" si="32"/>
        <v>0.97638950456599649</v>
      </c>
      <c r="AH314" s="10">
        <f t="shared" si="32"/>
        <v>0.95720826020920635</v>
      </c>
      <c r="AI314" s="10">
        <f t="shared" si="32"/>
        <v>0.90329930210011034</v>
      </c>
      <c r="AJ314" s="10">
        <f t="shared" si="32"/>
        <v>0.88263465874553537</v>
      </c>
      <c r="AK314" s="10">
        <f t="shared" si="32"/>
        <v>0.86069830172900452</v>
      </c>
      <c r="AL314" s="10">
        <f t="shared" si="32"/>
        <v>0.83216543785159325</v>
      </c>
      <c r="AM314" s="10">
        <f t="shared" si="32"/>
        <v>0.92663661669589126</v>
      </c>
      <c r="AN314" s="10">
        <f t="shared" si="32"/>
        <v>0.97499437528307942</v>
      </c>
      <c r="AO314" s="10">
        <f t="shared" si="32"/>
        <v>0.96258181161212197</v>
      </c>
      <c r="AP314" s="10">
        <f t="shared" si="32"/>
        <v>0.92101227801071284</v>
      </c>
      <c r="AQ314" s="10">
        <f t="shared" si="32"/>
        <v>0.9615916197354335</v>
      </c>
      <c r="AR314" s="10">
        <f t="shared" si="32"/>
        <v>0.93522923579185291</v>
      </c>
      <c r="AS314" s="10">
        <f t="shared" si="32"/>
        <v>0.90760243525863604</v>
      </c>
      <c r="AT314" s="10">
        <f t="shared" si="32"/>
        <v>0.95233664357871561</v>
      </c>
      <c r="AU314" s="10">
        <f t="shared" si="32"/>
        <v>0.99970168901213408</v>
      </c>
      <c r="AV314" s="10">
        <f t="shared" si="32"/>
        <v>1.0238465096382581</v>
      </c>
      <c r="AW314" s="10">
        <f t="shared" si="32"/>
        <v>1.0342923623810067</v>
      </c>
      <c r="AX314" s="10">
        <f t="shared" si="32"/>
        <v>1.0280626293450141</v>
      </c>
      <c r="AY314" s="10">
        <f t="shared" si="32"/>
        <v>1.0198394221821963</v>
      </c>
      <c r="AZ314" s="10">
        <f t="shared" si="32"/>
        <v>1.0284972817633442</v>
      </c>
      <c r="BA314" s="10">
        <f t="shared" si="32"/>
        <v>1.0278428474854797</v>
      </c>
      <c r="BB314" s="10">
        <f t="shared" si="32"/>
        <v>0.99499876576700397</v>
      </c>
      <c r="BC314" s="10">
        <f t="shared" si="32"/>
        <v>1.0357090882696254</v>
      </c>
      <c r="BD314" s="10">
        <f t="shared" si="32"/>
        <v>1.0335606141255753</v>
      </c>
      <c r="BE314" s="10">
        <f t="shared" si="32"/>
        <v>1.0363906724983338</v>
      </c>
      <c r="BF314" s="10">
        <f t="shared" si="32"/>
        <v>1.0494734965372161</v>
      </c>
      <c r="BG314" s="10">
        <f t="shared" si="32"/>
        <v>1.0593479655291689</v>
      </c>
      <c r="BH314" s="10">
        <f t="shared" si="32"/>
        <v>1.0341273200339083</v>
      </c>
      <c r="BI314" s="10">
        <f t="shared" si="32"/>
        <v>0.98908798653636643</v>
      </c>
      <c r="BK314" s="7">
        <f t="shared" si="3"/>
        <v>1.7366684851835457E-2</v>
      </c>
      <c r="BL314" s="7">
        <f t="shared" si="4"/>
        <v>8.7061056325810071E-4</v>
      </c>
      <c r="BM314" s="7">
        <f t="shared" si="5"/>
        <v>-2.5947250485011564E-2</v>
      </c>
      <c r="BN314" s="7">
        <f t="shared" si="6"/>
        <v>-8.7696629356441846E-3</v>
      </c>
      <c r="BO314" s="7">
        <f t="shared" si="7"/>
        <v>-0.13070272539539296</v>
      </c>
      <c r="BP314" s="7">
        <f t="shared" si="8"/>
        <v>-4.8527342598772671E-2</v>
      </c>
      <c r="BQ314" s="7">
        <f t="shared" si="9"/>
        <v>2.4064867161204262E-2</v>
      </c>
      <c r="BR314" s="7">
        <f t="shared" si="10"/>
        <v>4.4641776480940143E-2</v>
      </c>
      <c r="BS314" s="7">
        <f t="shared" si="11"/>
        <v>2.7053896078736317E-2</v>
      </c>
      <c r="BT314" s="7">
        <f t="shared" si="12"/>
        <v>2.8827000597379859E-2</v>
      </c>
      <c r="BV314" s="7">
        <f t="shared" si="13"/>
        <v>2.8066724141861288E-2</v>
      </c>
      <c r="BX314" s="231">
        <f t="shared" si="27"/>
        <v>-1.3049340070065973E-2</v>
      </c>
      <c r="BZ314" s="7">
        <f t="shared" si="14"/>
        <v>-4.1269354178007367E-2</v>
      </c>
      <c r="CA314" s="7">
        <f t="shared" si="15"/>
        <v>-0.31377964243455525</v>
      </c>
      <c r="CB314" s="7">
        <f t="shared" si="16"/>
        <v>8.3546554487482938E-2</v>
      </c>
    </row>
    <row r="315" spans="1:80" ht="15">
      <c r="A315" s="226" t="s">
        <v>150</v>
      </c>
      <c r="E315" s="10">
        <v>1</v>
      </c>
      <c r="F315" s="10">
        <f t="shared" si="30"/>
        <v>1.0561261068912078</v>
      </c>
      <c r="G315" s="10">
        <f t="shared" si="30"/>
        <v>1.0248810208938779</v>
      </c>
      <c r="H315" s="10">
        <f t="shared" si="30"/>
        <v>0.93451686369505671</v>
      </c>
      <c r="I315" s="10">
        <f t="shared" si="30"/>
        <v>1.0105321183873734</v>
      </c>
      <c r="J315" s="10">
        <f t="shared" si="30"/>
        <v>1.0088355264724131</v>
      </c>
      <c r="K315" s="10">
        <f t="shared" si="30"/>
        <v>0.9860518491913759</v>
      </c>
      <c r="L315" s="10">
        <f t="shared" si="30"/>
        <v>0.99317034917094493</v>
      </c>
      <c r="M315" s="10">
        <f t="shared" si="30"/>
        <v>1.0463749883228288</v>
      </c>
      <c r="N315" s="10">
        <f t="shared" si="30"/>
        <v>1.0449440474423832</v>
      </c>
      <c r="O315" s="10">
        <f t="shared" si="30"/>
        <v>1.0326741536097637</v>
      </c>
      <c r="P315" s="10">
        <f t="shared" si="30"/>
        <v>1.0454865688630393</v>
      </c>
      <c r="Q315" s="10">
        <f t="shared" si="30"/>
        <v>1.0533210726944342</v>
      </c>
      <c r="R315" s="10">
        <f t="shared" si="30"/>
        <v>1.0493740352081258</v>
      </c>
      <c r="S315" s="10">
        <v>1</v>
      </c>
      <c r="T315" s="10">
        <f t="shared" si="32"/>
        <v>1.0452350988112589</v>
      </c>
      <c r="U315" s="10">
        <f t="shared" si="32"/>
        <v>0.97964964350449135</v>
      </c>
      <c r="V315" s="10">
        <f t="shared" si="32"/>
        <v>0.88423831039547118</v>
      </c>
      <c r="W315" s="10">
        <f t="shared" si="32"/>
        <v>1.0332260197526868</v>
      </c>
      <c r="X315" s="10">
        <f t="shared" si="32"/>
        <v>1.0667759834700914</v>
      </c>
      <c r="Y315" s="10">
        <f t="shared" si="32"/>
        <v>1.1426044350149984</v>
      </c>
      <c r="Z315" s="10">
        <f t="shared" si="32"/>
        <v>1.1422145214220523</v>
      </c>
      <c r="AA315" s="10">
        <f t="shared" si="32"/>
        <v>1.2001752555170961</v>
      </c>
      <c r="AB315" s="10">
        <f t="shared" si="32"/>
        <v>1.027997815128743</v>
      </c>
      <c r="AC315" s="10">
        <f t="shared" si="32"/>
        <v>1.0392600586115297</v>
      </c>
      <c r="AD315" s="10">
        <f t="shared" si="32"/>
        <v>0.96044730795510769</v>
      </c>
      <c r="AE315" s="10">
        <f t="shared" si="32"/>
        <v>0.90572707289368748</v>
      </c>
      <c r="AF315" s="10">
        <f t="shared" si="32"/>
        <v>0.9746764540888303</v>
      </c>
      <c r="AG315" s="10">
        <f t="shared" si="32"/>
        <v>0.99027573661440937</v>
      </c>
      <c r="AH315" s="10">
        <f t="shared" si="32"/>
        <v>0.99849777090524905</v>
      </c>
      <c r="AI315" s="10">
        <f t="shared" si="32"/>
        <v>0.98291351362273449</v>
      </c>
      <c r="AJ315" s="10">
        <f t="shared" si="32"/>
        <v>0.99646814491450197</v>
      </c>
      <c r="AK315" s="10">
        <f t="shared" si="32"/>
        <v>0.9985404551773559</v>
      </c>
      <c r="AL315" s="10">
        <f t="shared" si="32"/>
        <v>0.96348177327204221</v>
      </c>
      <c r="AM315" s="10">
        <f t="shared" si="32"/>
        <v>0.91938485308841678</v>
      </c>
      <c r="AN315" s="10">
        <f t="shared" si="32"/>
        <v>1.0113395659320079</v>
      </c>
      <c r="AO315" s="10">
        <f t="shared" si="32"/>
        <v>1.013939362602245</v>
      </c>
      <c r="AP315" s="10">
        <f t="shared" si="32"/>
        <v>0.96582658090470164</v>
      </c>
      <c r="AQ315" s="10">
        <f t="shared" si="32"/>
        <v>1.0081158802649386</v>
      </c>
      <c r="AR315" s="10">
        <f t="shared" si="32"/>
        <v>0.94687823345307709</v>
      </c>
      <c r="AS315" s="10">
        <f t="shared" si="32"/>
        <v>1.0459511317822576</v>
      </c>
      <c r="AT315" s="10">
        <f t="shared" si="32"/>
        <v>1.0098264362257718</v>
      </c>
      <c r="AU315" s="10">
        <f t="shared" si="32"/>
        <v>1.0177718589596116</v>
      </c>
      <c r="AV315" s="10">
        <f t="shared" si="32"/>
        <v>0.98069114568711446</v>
      </c>
      <c r="AW315" s="10">
        <f t="shared" si="32"/>
        <v>1.0052281242721635</v>
      </c>
      <c r="AX315" s="10">
        <f t="shared" si="32"/>
        <v>1.0448666638887594</v>
      </c>
      <c r="AY315" s="10">
        <f t="shared" si="32"/>
        <v>1.0280419799797209</v>
      </c>
      <c r="AZ315" s="10">
        <f t="shared" si="32"/>
        <v>0.95104030958222419</v>
      </c>
      <c r="BA315" s="10">
        <f t="shared" si="32"/>
        <v>1.0200168223477377</v>
      </c>
      <c r="BB315" s="10">
        <f t="shared" si="32"/>
        <v>1.0397534719437678</v>
      </c>
      <c r="BC315" s="10">
        <f t="shared" si="32"/>
        <v>1.0545488897738529</v>
      </c>
      <c r="BD315" s="10">
        <f t="shared" si="32"/>
        <v>1.0053216464980514</v>
      </c>
      <c r="BE315" s="10">
        <f t="shared" si="32"/>
        <v>1.01097486920088</v>
      </c>
      <c r="BF315" s="10">
        <f t="shared" si="32"/>
        <v>1.0087112061568477</v>
      </c>
      <c r="BG315" s="10">
        <f t="shared" si="32"/>
        <v>1.0415580871464702</v>
      </c>
      <c r="BH315" s="10">
        <f t="shared" si="32"/>
        <v>1.0008735907630935</v>
      </c>
      <c r="BI315" s="10">
        <f t="shared" si="32"/>
        <v>0.95643137024413638</v>
      </c>
      <c r="BK315" s="7">
        <f t="shared" si="3"/>
        <v>3.8268101686538269E-3</v>
      </c>
      <c r="BL315" s="7">
        <f t="shared" si="4"/>
        <v>1.4718851525882037E-2</v>
      </c>
      <c r="BM315" s="7">
        <f t="shared" si="5"/>
        <v>1.7629179223196179E-2</v>
      </c>
      <c r="BN315" s="7">
        <f t="shared" si="6"/>
        <v>3.443671985101826E-2</v>
      </c>
      <c r="BO315" s="7">
        <f t="shared" si="7"/>
        <v>-1.4748797863355145E-2</v>
      </c>
      <c r="BP315" s="7">
        <f t="shared" si="8"/>
        <v>2.0229339630546406E-3</v>
      </c>
      <c r="BQ315" s="7">
        <f t="shared" si="9"/>
        <v>1.4983531270015948E-2</v>
      </c>
      <c r="BR315" s="7">
        <f t="shared" si="10"/>
        <v>1.6538739009105186E-2</v>
      </c>
      <c r="BS315" s="7">
        <f t="shared" si="11"/>
        <v>4.4904477130989218E-3</v>
      </c>
      <c r="BT315" s="7">
        <f t="shared" si="12"/>
        <v>1.4356775321295201E-2</v>
      </c>
      <c r="BV315" s="7">
        <f t="shared" si="13"/>
        <v>1.0116537937675529E-2</v>
      </c>
      <c r="BX315" s="231">
        <f t="shared" si="27"/>
        <v>3.770755665628478E-2</v>
      </c>
      <c r="BZ315" s="7">
        <f t="shared" si="14"/>
        <v>0.40923862289855584</v>
      </c>
      <c r="CA315" s="7">
        <f t="shared" si="15"/>
        <v>-2.1987533977211648E-2</v>
      </c>
      <c r="CB315" s="7">
        <f t="shared" si="16"/>
        <v>-2.9509188986919233E-3</v>
      </c>
    </row>
    <row r="316" spans="1:80" ht="15">
      <c r="A316" s="226" t="s">
        <v>152</v>
      </c>
      <c r="E316" s="10">
        <v>1</v>
      </c>
      <c r="F316" s="10">
        <f t="shared" si="30"/>
        <v>1.0215413231266051</v>
      </c>
      <c r="G316" s="10">
        <f t="shared" si="30"/>
        <v>1.0234559020836862</v>
      </c>
      <c r="H316" s="10">
        <f t="shared" si="30"/>
        <v>0.99860515731288313</v>
      </c>
      <c r="I316" s="10">
        <f t="shared" si="30"/>
        <v>1.0345610521636581</v>
      </c>
      <c r="J316" s="10">
        <f t="shared" si="30"/>
        <v>0.99987101005655343</v>
      </c>
      <c r="K316" s="10">
        <f t="shared" si="30"/>
        <v>1.0223962616754947</v>
      </c>
      <c r="L316" s="10">
        <f t="shared" si="30"/>
        <v>1.0116459680244465</v>
      </c>
      <c r="M316" s="10">
        <f t="shared" si="30"/>
        <v>1.034049847215851</v>
      </c>
      <c r="N316" s="10">
        <f t="shared" si="30"/>
        <v>1.0361696204181905</v>
      </c>
      <c r="O316" s="10">
        <f t="shared" si="30"/>
        <v>1.0419174933837181</v>
      </c>
      <c r="P316" s="10">
        <f t="shared" si="30"/>
        <v>1.0337051828618218</v>
      </c>
      <c r="Q316" s="10">
        <f t="shared" si="30"/>
        <v>1.0518557337543732</v>
      </c>
      <c r="R316" s="10">
        <f t="shared" si="30"/>
        <v>1.0434854284566228</v>
      </c>
      <c r="S316" s="10">
        <v>1</v>
      </c>
      <c r="T316" s="10">
        <f t="shared" si="32"/>
        <v>0.99980836527312444</v>
      </c>
      <c r="U316" s="10">
        <f t="shared" si="32"/>
        <v>1.0247264033712933</v>
      </c>
      <c r="V316" s="10">
        <f t="shared" si="32"/>
        <v>1.0180928386909935</v>
      </c>
      <c r="W316" s="10">
        <f t="shared" si="32"/>
        <v>1.060199927468368</v>
      </c>
      <c r="X316" s="10">
        <f t="shared" si="32"/>
        <v>1.0300671759683437</v>
      </c>
      <c r="Y316" s="10">
        <f t="shared" si="32"/>
        <v>1.0175491915894783</v>
      </c>
      <c r="Z316" s="10">
        <f t="shared" si="32"/>
        <v>0.99963623492956899</v>
      </c>
      <c r="AA316" s="10">
        <f t="shared" si="32"/>
        <v>0.98683886802413978</v>
      </c>
      <c r="AB316" s="10">
        <f t="shared" si="32"/>
        <v>0.99326197021806395</v>
      </c>
      <c r="AC316" s="10">
        <f t="shared" si="32"/>
        <v>1.0109732800263378</v>
      </c>
      <c r="AD316" s="10">
        <f t="shared" si="32"/>
        <v>1.0088898410731604</v>
      </c>
      <c r="AE316" s="10">
        <f t="shared" si="32"/>
        <v>1.0363900592985686</v>
      </c>
      <c r="AF316" s="10">
        <f t="shared" si="32"/>
        <v>1.0323779436504037</v>
      </c>
      <c r="AG316" s="10">
        <f t="shared" si="32"/>
        <v>1.0200481883067305</v>
      </c>
      <c r="AH316" s="10">
        <f t="shared" si="32"/>
        <v>1.0142160186467089</v>
      </c>
      <c r="AI316" s="10">
        <f t="shared" si="32"/>
        <v>1.040397362781003</v>
      </c>
      <c r="AJ316" s="10">
        <f t="shared" si="32"/>
        <v>1.0038732645673785</v>
      </c>
      <c r="AK316" s="10">
        <f t="shared" si="32"/>
        <v>1.0313659607805996</v>
      </c>
      <c r="AL316" s="10">
        <f t="shared" si="32"/>
        <v>1.0056556766071951</v>
      </c>
      <c r="AM316" s="10">
        <f t="shared" si="32"/>
        <v>1.040297942443112</v>
      </c>
      <c r="AN316" s="10">
        <f t="shared" si="32"/>
        <v>1.0346477840044856</v>
      </c>
      <c r="AO316" s="10">
        <f t="shared" si="32"/>
        <v>1.0042758413096728</v>
      </c>
      <c r="AP316" s="10">
        <f t="shared" si="32"/>
        <v>1.0183416536872969</v>
      </c>
      <c r="AQ316" s="10">
        <f t="shared" si="32"/>
        <v>0.99060878283099896</v>
      </c>
      <c r="AR316" s="10">
        <f t="shared" si="32"/>
        <v>0.94388087872698589</v>
      </c>
      <c r="AS316" s="10">
        <f t="shared" si="32"/>
        <v>1.0290894853490287</v>
      </c>
      <c r="AT316" s="10">
        <f t="shared" si="32"/>
        <v>1.0022685728846137</v>
      </c>
      <c r="AU316" s="10">
        <f t="shared" si="32"/>
        <v>1.0106506072580783</v>
      </c>
      <c r="AV316" s="10">
        <f t="shared" si="32"/>
        <v>1.0248922821158779</v>
      </c>
      <c r="AW316" s="10">
        <f t="shared" si="32"/>
        <v>1.0392277202653799</v>
      </c>
      <c r="AX316" s="10">
        <f t="shared" si="32"/>
        <v>1.0334837565012034</v>
      </c>
      <c r="AY316" s="10">
        <f t="shared" si="32"/>
        <v>1.0535858390000845</v>
      </c>
      <c r="AZ316" s="10">
        <f t="shared" si="32"/>
        <v>1.0560251027386049</v>
      </c>
      <c r="BA316" s="10">
        <f t="shared" si="32"/>
        <v>1.0233156233500666</v>
      </c>
      <c r="BB316" s="10">
        <f t="shared" si="32"/>
        <v>1.0049967678051968</v>
      </c>
      <c r="BC316" s="10">
        <f t="shared" si="32"/>
        <v>1.0283531827772148</v>
      </c>
      <c r="BD316" s="10">
        <f t="shared" si="32"/>
        <v>1.0546738346388171</v>
      </c>
      <c r="BE316" s="10">
        <f t="shared" si="32"/>
        <v>1.0299015695786393</v>
      </c>
      <c r="BF316" s="10">
        <f t="shared" si="32"/>
        <v>1.038517385207794</v>
      </c>
      <c r="BG316" s="10">
        <f t="shared" si="32"/>
        <v>1.0341299422296861</v>
      </c>
      <c r="BH316" s="10">
        <f t="shared" si="32"/>
        <v>1.0211871999033395</v>
      </c>
      <c r="BI316" s="10">
        <f t="shared" si="32"/>
        <v>1.0106998544153531</v>
      </c>
      <c r="BK316" s="7">
        <f t="shared" si="3"/>
        <v>1.4470975699091726E-2</v>
      </c>
      <c r="BL316" s="7">
        <f t="shared" si="4"/>
        <v>2.3026082768807132E-2</v>
      </c>
      <c r="BM316" s="7">
        <f t="shared" si="5"/>
        <v>3.0205344206591933E-2</v>
      </c>
      <c r="BN316" s="7">
        <f t="shared" si="6"/>
        <v>1.1906532270130166E-2</v>
      </c>
      <c r="BO316" s="7">
        <f t="shared" si="7"/>
        <v>2.019938763007989E-2</v>
      </c>
      <c r="BP316" s="7">
        <f t="shared" si="8"/>
        <v>3.8633274438606424E-3</v>
      </c>
      <c r="BQ316" s="7">
        <f t="shared" si="9"/>
        <v>3.2866440362624649E-2</v>
      </c>
      <c r="BR316" s="7">
        <f t="shared" si="10"/>
        <v>3.9263546126954152E-2</v>
      </c>
      <c r="BS316" s="7">
        <f t="shared" si="11"/>
        <v>3.8343531999230462E-2</v>
      </c>
      <c r="BT316" s="7">
        <f t="shared" si="12"/>
        <v>2.7701908130596253E-2</v>
      </c>
      <c r="BV316" s="7">
        <f t="shared" si="13"/>
        <v>3.2249183921151836E-2</v>
      </c>
      <c r="BX316" s="231">
        <f t="shared" si="27"/>
        <v>2.1275967589764022E-2</v>
      </c>
      <c r="BZ316" s="7">
        <f t="shared" si="14"/>
        <v>-2.0167040367754185E-2</v>
      </c>
      <c r="CA316" s="7">
        <f t="shared" si="15"/>
        <v>7.7186556385652194E-2</v>
      </c>
      <c r="CB316" s="7">
        <f t="shared" si="16"/>
        <v>6.7339737080933659E-2</v>
      </c>
    </row>
    <row r="317" spans="1:80" ht="15">
      <c r="A317" s="226" t="s">
        <v>154</v>
      </c>
      <c r="E317" s="10">
        <v>1</v>
      </c>
      <c r="F317" s="10">
        <f t="shared" si="30"/>
        <v>1</v>
      </c>
      <c r="G317" s="10">
        <f t="shared" si="30"/>
        <v>1</v>
      </c>
      <c r="H317" s="10">
        <f t="shared" si="30"/>
        <v>1</v>
      </c>
      <c r="I317" s="10">
        <f t="shared" si="30"/>
        <v>1</v>
      </c>
      <c r="J317" s="10">
        <f t="shared" si="30"/>
        <v>1</v>
      </c>
      <c r="K317" s="10">
        <f t="shared" si="30"/>
        <v>1</v>
      </c>
      <c r="L317" s="10">
        <f t="shared" si="30"/>
        <v>1</v>
      </c>
      <c r="M317" s="10">
        <f t="shared" si="30"/>
        <v>1</v>
      </c>
      <c r="N317" s="10">
        <f t="shared" si="30"/>
        <v>1</v>
      </c>
      <c r="O317" s="10">
        <f t="shared" si="30"/>
        <v>1</v>
      </c>
      <c r="P317" s="10">
        <f t="shared" si="30"/>
        <v>1</v>
      </c>
      <c r="Q317" s="10">
        <f t="shared" si="30"/>
        <v>1</v>
      </c>
      <c r="R317" s="10">
        <f t="shared" si="30"/>
        <v>1</v>
      </c>
      <c r="S317" s="10">
        <v>1</v>
      </c>
      <c r="T317" s="10">
        <f t="shared" si="32"/>
        <v>1</v>
      </c>
      <c r="U317" s="10">
        <f t="shared" si="32"/>
        <v>1</v>
      </c>
      <c r="V317" s="10">
        <f t="shared" si="32"/>
        <v>1</v>
      </c>
      <c r="W317" s="10">
        <f t="shared" si="32"/>
        <v>1</v>
      </c>
      <c r="X317" s="10">
        <f t="shared" si="32"/>
        <v>1</v>
      </c>
      <c r="Y317" s="10">
        <f t="shared" si="32"/>
        <v>1</v>
      </c>
      <c r="Z317" s="10">
        <f t="shared" si="32"/>
        <v>1.0066760329128175</v>
      </c>
      <c r="AA317" s="10">
        <f t="shared" si="32"/>
        <v>1.033445189303549</v>
      </c>
      <c r="AB317" s="10">
        <f t="shared" si="32"/>
        <v>1.0196734206619837</v>
      </c>
      <c r="AC317" s="10">
        <f t="shared" si="32"/>
        <v>1.0128650395013563</v>
      </c>
      <c r="AD317" s="10">
        <f t="shared" si="32"/>
        <v>0.99439098517185798</v>
      </c>
      <c r="AE317" s="10">
        <f t="shared" si="32"/>
        <v>0.98964319298130088</v>
      </c>
      <c r="AF317" s="10">
        <f t="shared" si="32"/>
        <v>0.98698305669269648</v>
      </c>
      <c r="AG317" s="10">
        <f t="shared" si="32"/>
        <v>0.99694209761444019</v>
      </c>
      <c r="AH317" s="10">
        <f t="shared" si="32"/>
        <v>0.93992261987259729</v>
      </c>
      <c r="AI317" s="10">
        <f t="shared" si="32"/>
        <v>1.0203716147801403</v>
      </c>
      <c r="AJ317" s="10">
        <f t="shared" si="32"/>
        <v>0.91864062413753966</v>
      </c>
      <c r="AK317" s="10">
        <f t="shared" si="32"/>
        <v>1.0540366682247544</v>
      </c>
      <c r="AL317" s="10">
        <f t="shared" si="32"/>
        <v>1.0006529512111366</v>
      </c>
      <c r="AM317" s="10">
        <f t="shared" si="32"/>
        <v>0.9205892560977198</v>
      </c>
      <c r="AN317" s="10">
        <f t="shared" si="32"/>
        <v>1.0075133431348675</v>
      </c>
      <c r="AO317" s="10">
        <f t="shared" si="32"/>
        <v>0.96035111804436157</v>
      </c>
      <c r="AP317" s="10">
        <f t="shared" si="32"/>
        <v>1.0126851173318576</v>
      </c>
      <c r="AQ317" s="10">
        <f t="shared" si="32"/>
        <v>0.98643026625463681</v>
      </c>
      <c r="AR317" s="10">
        <f t="shared" si="32"/>
        <v>0.99329418804330905</v>
      </c>
      <c r="AS317" s="10">
        <f t="shared" si="32"/>
        <v>1.0808707685496648</v>
      </c>
      <c r="AT317" s="10">
        <f t="shared" si="32"/>
        <v>0.99842026519648908</v>
      </c>
      <c r="AU317" s="10">
        <f t="shared" si="32"/>
        <v>0.99882729464661901</v>
      </c>
      <c r="AV317" s="10">
        <f t="shared" si="32"/>
        <v>0.99700008875108603</v>
      </c>
      <c r="AW317" s="10">
        <f t="shared" si="32"/>
        <v>0.99527539270308762</v>
      </c>
      <c r="AX317" s="10">
        <f t="shared" si="32"/>
        <v>1.0041639653614263</v>
      </c>
      <c r="AY317" s="10">
        <f t="shared" si="32"/>
        <v>1.0022207834220365</v>
      </c>
      <c r="AZ317" s="10">
        <f t="shared" si="32"/>
        <v>0.98412979204394735</v>
      </c>
      <c r="BA317" s="10">
        <f t="shared" si="32"/>
        <v>0.98015789351437421</v>
      </c>
      <c r="BB317" s="10">
        <f t="shared" si="32"/>
        <v>0.99523650186578161</v>
      </c>
      <c r="BC317" s="10">
        <f t="shared" si="32"/>
        <v>0.99763886470629681</v>
      </c>
      <c r="BD317" s="10">
        <f t="shared" si="32"/>
        <v>1.0014931204286637</v>
      </c>
      <c r="BE317" s="10">
        <f t="shared" si="32"/>
        <v>1.0053850561175313</v>
      </c>
      <c r="BF317" s="10">
        <f t="shared" si="32"/>
        <v>1.0103889143031533</v>
      </c>
      <c r="BG317" s="10">
        <f t="shared" si="32"/>
        <v>0.99657888510123205</v>
      </c>
      <c r="BH317" s="10">
        <f t="shared" si="32"/>
        <v>0.98671208672665311</v>
      </c>
      <c r="BI317" s="10">
        <f t="shared" si="32"/>
        <v>0.99865048937846979</v>
      </c>
      <c r="BK317" s="7">
        <f t="shared" si="3"/>
        <v>0</v>
      </c>
      <c r="BL317" s="7">
        <f t="shared" si="4"/>
        <v>0</v>
      </c>
      <c r="BM317" s="7">
        <f t="shared" si="5"/>
        <v>0</v>
      </c>
      <c r="BN317" s="7">
        <f t="shared" si="6"/>
        <v>-2.2316099087069663E-3</v>
      </c>
      <c r="BO317" s="7">
        <f t="shared" si="7"/>
        <v>-2.8492874800227774E-3</v>
      </c>
      <c r="BP317" s="7">
        <f t="shared" si="8"/>
        <v>4.2911614539464793E-3</v>
      </c>
      <c r="BQ317" s="7">
        <f t="shared" si="9"/>
        <v>-5.5525873198986053E-3</v>
      </c>
      <c r="BR317" s="7">
        <f t="shared" si="10"/>
        <v>3.4486719040678349E-3</v>
      </c>
      <c r="BS317" s="7">
        <f t="shared" si="11"/>
        <v>-6.2148863640066887E-3</v>
      </c>
      <c r="BT317" s="7">
        <f t="shared" si="12"/>
        <v>-1.0113958203326057E-3</v>
      </c>
      <c r="BV317" s="7">
        <f t="shared" si="13"/>
        <v>-3.2447911053417045E-3</v>
      </c>
      <c r="BX317" s="231">
        <f t="shared" si="27"/>
        <v>3.4257258436389826E-3</v>
      </c>
      <c r="BZ317" s="7">
        <f t="shared" si="14"/>
        <v>6.0811638449721483E-2</v>
      </c>
      <c r="CA317" s="7">
        <f t="shared" si="15"/>
        <v>-1.199365168812816E-2</v>
      </c>
      <c r="CB317" s="7">
        <f t="shared" si="16"/>
        <v>-1.7990591652626842E-2</v>
      </c>
    </row>
    <row r="318" spans="1:80" ht="15">
      <c r="A318" s="226" t="s">
        <v>156</v>
      </c>
      <c r="E318" s="10">
        <v>1</v>
      </c>
      <c r="F318" s="10">
        <f t="shared" si="30"/>
        <v>1</v>
      </c>
      <c r="G318" s="10">
        <f t="shared" si="30"/>
        <v>1</v>
      </c>
      <c r="H318" s="10">
        <f t="shared" si="30"/>
        <v>1</v>
      </c>
      <c r="I318" s="10">
        <f t="shared" si="30"/>
        <v>1</v>
      </c>
      <c r="J318" s="10">
        <f t="shared" si="30"/>
        <v>1</v>
      </c>
      <c r="K318" s="10">
        <f t="shared" si="30"/>
        <v>1</v>
      </c>
      <c r="L318" s="10">
        <f t="shared" si="30"/>
        <v>1</v>
      </c>
      <c r="M318" s="10">
        <f t="shared" si="30"/>
        <v>1</v>
      </c>
      <c r="N318" s="10">
        <f t="shared" si="30"/>
        <v>1</v>
      </c>
      <c r="O318" s="10">
        <f t="shared" si="30"/>
        <v>1</v>
      </c>
      <c r="P318" s="10">
        <f t="shared" si="30"/>
        <v>1</v>
      </c>
      <c r="Q318" s="10">
        <f t="shared" si="30"/>
        <v>1</v>
      </c>
      <c r="R318" s="10">
        <f t="shared" si="30"/>
        <v>1</v>
      </c>
      <c r="S318" s="10">
        <v>1</v>
      </c>
      <c r="T318" s="10">
        <f t="shared" si="32"/>
        <v>1</v>
      </c>
      <c r="U318" s="10">
        <f t="shared" si="32"/>
        <v>1</v>
      </c>
      <c r="V318" s="10">
        <f t="shared" si="32"/>
        <v>1</v>
      </c>
      <c r="W318" s="10">
        <f t="shared" si="32"/>
        <v>1</v>
      </c>
      <c r="X318" s="10">
        <f t="shared" si="32"/>
        <v>1</v>
      </c>
      <c r="Y318" s="10">
        <f t="shared" si="32"/>
        <v>1</v>
      </c>
      <c r="Z318" s="10">
        <f t="shared" si="32"/>
        <v>1.0661243587590721</v>
      </c>
      <c r="AA318" s="10">
        <f t="shared" si="32"/>
        <v>1.0085939224042457</v>
      </c>
      <c r="AB318" s="10">
        <f t="shared" si="32"/>
        <v>1.0732468846481522</v>
      </c>
      <c r="AC318" s="10">
        <f t="shared" si="32"/>
        <v>1.0176091966009997</v>
      </c>
      <c r="AD318" s="10">
        <f t="shared" si="32"/>
        <v>1.0668626768406269</v>
      </c>
      <c r="AE318" s="10">
        <f t="shared" si="32"/>
        <v>1.0122838061091775</v>
      </c>
      <c r="AF318" s="10">
        <f t="shared" si="32"/>
        <v>1.0279688682683521</v>
      </c>
      <c r="AG318" s="10">
        <f t="shared" si="32"/>
        <v>1.0446061735503092</v>
      </c>
      <c r="AH318" s="10">
        <f t="shared" si="32"/>
        <v>1.0395946305800718</v>
      </c>
      <c r="AI318" s="10">
        <f t="shared" si="32"/>
        <v>0.98719166900750199</v>
      </c>
      <c r="AJ318" s="10">
        <f t="shared" si="32"/>
        <v>0.99071121806864493</v>
      </c>
      <c r="AK318" s="10">
        <f t="shared" si="32"/>
        <v>1.0810898284632871</v>
      </c>
      <c r="AL318" s="10">
        <f t="shared" si="32"/>
        <v>1.0578478738509205</v>
      </c>
      <c r="AM318" s="10">
        <f t="shared" si="32"/>
        <v>1.1599463911305623</v>
      </c>
      <c r="AN318" s="10">
        <f t="shared" si="32"/>
        <v>1.1128507442886024</v>
      </c>
      <c r="AO318" s="10">
        <f t="shared" si="32"/>
        <v>1.0865314133113448</v>
      </c>
      <c r="AP318" s="10">
        <f t="shared" si="32"/>
        <v>1.0855889779026029</v>
      </c>
      <c r="AQ318" s="10">
        <f t="shared" si="32"/>
        <v>1.1005083131631315</v>
      </c>
      <c r="AR318" s="10">
        <f t="shared" si="32"/>
        <v>1.0888435988455485</v>
      </c>
      <c r="AS318" s="10">
        <f t="shared" si="32"/>
        <v>1.119748949273611</v>
      </c>
      <c r="AT318" s="10">
        <f t="shared" si="32"/>
        <v>1.002416996572008</v>
      </c>
      <c r="AU318" s="10">
        <f t="shared" si="32"/>
        <v>1.0329768784349305</v>
      </c>
      <c r="AV318" s="10">
        <f t="shared" si="32"/>
        <v>1.023557947522812</v>
      </c>
      <c r="AW318" s="10">
        <f t="shared" si="32"/>
        <v>1.0842581932729365</v>
      </c>
      <c r="AX318" s="10">
        <f t="shared" si="32"/>
        <v>1.0535732099483388</v>
      </c>
      <c r="AY318" s="10">
        <f t="shared" si="32"/>
        <v>1.0658497800185738</v>
      </c>
      <c r="AZ318" s="10">
        <f t="shared" si="32"/>
        <v>1.1383463244836522</v>
      </c>
      <c r="BA318" s="10">
        <f t="shared" si="32"/>
        <v>1.0550424911172656</v>
      </c>
      <c r="BB318" s="10">
        <f t="shared" si="32"/>
        <v>0.97688565007755823</v>
      </c>
      <c r="BC318" s="10">
        <f t="shared" si="32"/>
        <v>1.0037190755877954</v>
      </c>
      <c r="BD318" s="10">
        <f t="shared" si="32"/>
        <v>1.0280593897538264</v>
      </c>
      <c r="BE318" s="10">
        <f t="shared" si="32"/>
        <v>0.9991923209110668</v>
      </c>
      <c r="BF318" s="10">
        <f t="shared" si="32"/>
        <v>0.99615311262316364</v>
      </c>
      <c r="BG318" s="10">
        <f t="shared" si="32"/>
        <v>0.99401249121743152</v>
      </c>
      <c r="BH318" s="10">
        <f t="shared" si="32"/>
        <v>0.99837883735202548</v>
      </c>
      <c r="BI318" s="10">
        <f t="shared" si="32"/>
        <v>1.026385699795042</v>
      </c>
      <c r="BK318" s="7">
        <f t="shared" si="3"/>
        <v>0</v>
      </c>
      <c r="BL318" s="7">
        <f t="shared" si="4"/>
        <v>0</v>
      </c>
      <c r="BM318" s="7">
        <f t="shared" si="5"/>
        <v>0</v>
      </c>
      <c r="BN318" s="7">
        <f t="shared" si="6"/>
        <v>3.5383467847930339E-2</v>
      </c>
      <c r="BO318" s="7">
        <f t="shared" si="7"/>
        <v>2.8391291320698064E-2</v>
      </c>
      <c r="BP318" s="7">
        <f t="shared" si="8"/>
        <v>7.8004052745008323E-2</v>
      </c>
      <c r="BQ318" s="7">
        <f t="shared" si="9"/>
        <v>4.9121450685820189E-2</v>
      </c>
      <c r="BR318" s="7">
        <f t="shared" si="10"/>
        <v>4.2603296595034035E-3</v>
      </c>
      <c r="BS318" s="7">
        <f t="shared" si="11"/>
        <v>6.9526881129606144E-2</v>
      </c>
      <c r="BT318" s="7">
        <f t="shared" si="12"/>
        <v>2.7227932771141106E-3</v>
      </c>
      <c r="BV318" s="7">
        <f t="shared" si="13"/>
        <v>3.0826377736451249E-2</v>
      </c>
      <c r="BX318" s="231">
        <f t="shared" si="27"/>
        <v>7.6832544282481319E-3</v>
      </c>
      <c r="BZ318" s="7">
        <f t="shared" si="14"/>
        <v>0.15404793857310128</v>
      </c>
      <c r="CA318" s="7">
        <f t="shared" si="15"/>
        <v>5.73294858009048E-2</v>
      </c>
      <c r="CB318" s="7">
        <f t="shared" si="16"/>
        <v>1.8586231088633776E-2</v>
      </c>
    </row>
    <row r="319" spans="1:80" ht="15">
      <c r="A319" s="226" t="s">
        <v>158</v>
      </c>
      <c r="E319" s="10">
        <v>1</v>
      </c>
      <c r="F319" s="10">
        <f t="shared" si="30"/>
        <v>0.95540971817072207</v>
      </c>
      <c r="G319" s="10">
        <f t="shared" si="30"/>
        <v>1.0432330503362091</v>
      </c>
      <c r="H319" s="10">
        <f t="shared" si="30"/>
        <v>1.0111956540227012</v>
      </c>
      <c r="I319" s="10">
        <f t="shared" si="30"/>
        <v>1.0058958047078246</v>
      </c>
      <c r="J319" s="10">
        <f t="shared" si="30"/>
        <v>1.0619677569171317</v>
      </c>
      <c r="K319" s="10">
        <f t="shared" si="30"/>
        <v>1.0441785697352779</v>
      </c>
      <c r="L319" s="10">
        <f t="shared" si="30"/>
        <v>1.0237572074085459</v>
      </c>
      <c r="M319" s="10">
        <f t="shared" si="30"/>
        <v>1.0514879674660609</v>
      </c>
      <c r="N319" s="10">
        <f t="shared" si="30"/>
        <v>1.0255760170732662</v>
      </c>
      <c r="O319" s="10">
        <f t="shared" si="30"/>
        <v>1.0456359143925595</v>
      </c>
      <c r="P319" s="10">
        <f t="shared" si="30"/>
        <v>1.039945785796266</v>
      </c>
      <c r="Q319" s="10">
        <f t="shared" si="30"/>
        <v>1.0547293840526366</v>
      </c>
      <c r="R319" s="10">
        <f t="shared" si="30"/>
        <v>1.0508087920046265</v>
      </c>
      <c r="S319" s="10">
        <v>1</v>
      </c>
      <c r="T319" s="10">
        <f t="shared" si="32"/>
        <v>0.99577174728752549</v>
      </c>
      <c r="U319" s="10">
        <f t="shared" si="32"/>
        <v>1.0286478587391092</v>
      </c>
      <c r="V319" s="10">
        <f t="shared" si="32"/>
        <v>1.0613081340440029</v>
      </c>
      <c r="W319" s="10">
        <f t="shared" ref="W319:BI319" si="33">1+W51/100</f>
        <v>1.0352775182296983</v>
      </c>
      <c r="X319" s="10">
        <f t="shared" si="33"/>
        <v>1.0220819472383131</v>
      </c>
      <c r="Y319" s="10">
        <f t="shared" si="33"/>
        <v>0.98111939451264063</v>
      </c>
      <c r="Z319" s="10">
        <f t="shared" si="33"/>
        <v>0.95156857636644143</v>
      </c>
      <c r="AA319" s="10">
        <f t="shared" si="33"/>
        <v>0.90249112394740638</v>
      </c>
      <c r="AB319" s="10">
        <f t="shared" si="33"/>
        <v>1.0013200572491128</v>
      </c>
      <c r="AC319" s="10">
        <f t="shared" si="33"/>
        <v>1.0341264117525499</v>
      </c>
      <c r="AD319" s="10">
        <f t="shared" si="33"/>
        <v>0.98434100153513115</v>
      </c>
      <c r="AE319" s="10">
        <f t="shared" si="33"/>
        <v>1.0311281813769211</v>
      </c>
      <c r="AF319" s="10">
        <f t="shared" si="33"/>
        <v>1.0422514579963988</v>
      </c>
      <c r="AG319" s="10">
        <f t="shared" si="33"/>
        <v>1.0126861272440639</v>
      </c>
      <c r="AH319" s="10">
        <f t="shared" si="33"/>
        <v>1.0247647363703776</v>
      </c>
      <c r="AI319" s="10">
        <f t="shared" si="33"/>
        <v>1.0131937264183972</v>
      </c>
      <c r="AJ319" s="10">
        <f t="shared" si="33"/>
        <v>0.99999134471262707</v>
      </c>
      <c r="AK319" s="10">
        <f t="shared" si="33"/>
        <v>1.0645389649103232</v>
      </c>
      <c r="AL319" s="10">
        <f t="shared" si="33"/>
        <v>1.0440991616800759</v>
      </c>
      <c r="AM319" s="10">
        <f t="shared" si="33"/>
        <v>1.019042524568734</v>
      </c>
      <c r="AN319" s="10">
        <f t="shared" si="33"/>
        <v>1.0159370160885755</v>
      </c>
      <c r="AO319" s="10">
        <f t="shared" si="33"/>
        <v>0.98822620480452628</v>
      </c>
      <c r="AP319" s="10">
        <f t="shared" si="33"/>
        <v>1.0309996455325905</v>
      </c>
      <c r="AQ319" s="10">
        <f t="shared" si="33"/>
        <v>1.0455840899278932</v>
      </c>
      <c r="AR319" s="10">
        <f t="shared" si="33"/>
        <v>1.0174631558567611</v>
      </c>
      <c r="AS319" s="10">
        <f t="shared" si="33"/>
        <v>1.0170711511812509</v>
      </c>
      <c r="AT319" s="10">
        <f t="shared" si="33"/>
        <v>1.01642849800585</v>
      </c>
      <c r="AU319" s="10">
        <f t="shared" si="33"/>
        <v>1.0160362920330548</v>
      </c>
      <c r="AV319" s="10">
        <f t="shared" si="33"/>
        <v>1.0266947298903075</v>
      </c>
      <c r="AW319" s="10">
        <f t="shared" si="33"/>
        <v>1.0281484981633986</v>
      </c>
      <c r="AX319" s="10">
        <f t="shared" si="33"/>
        <v>1.023840799648168</v>
      </c>
      <c r="AY319" s="10">
        <f t="shared" si="33"/>
        <v>1.0572072792520817</v>
      </c>
      <c r="AZ319" s="10">
        <f t="shared" si="33"/>
        <v>1.0666586300887366</v>
      </c>
      <c r="BA319" s="10">
        <f t="shared" si="33"/>
        <v>1.032311435810028</v>
      </c>
      <c r="BB319" s="10">
        <f t="shared" si="33"/>
        <v>0.97733075910203082</v>
      </c>
      <c r="BC319" s="10">
        <f t="shared" si="33"/>
        <v>1.036353243963299</v>
      </c>
      <c r="BD319" s="10">
        <f t="shared" si="33"/>
        <v>1.0305568144343877</v>
      </c>
      <c r="BE319" s="10">
        <f t="shared" si="33"/>
        <v>1.0358892727038886</v>
      </c>
      <c r="BF319" s="10">
        <f t="shared" si="33"/>
        <v>1.0113301657531752</v>
      </c>
      <c r="BG319" s="10">
        <f t="shared" si="33"/>
        <v>1.0254183786386741</v>
      </c>
      <c r="BH319" s="10">
        <f t="shared" si="33"/>
        <v>1.0362814736841732</v>
      </c>
      <c r="BI319" s="10">
        <f t="shared" si="33"/>
        <v>1.0326725897536924</v>
      </c>
      <c r="BK319" s="7">
        <f t="shared" si="3"/>
        <v>2.6177649427812089E-3</v>
      </c>
      <c r="BL319" s="7">
        <f t="shared" si="4"/>
        <v>3.5304352734667699E-2</v>
      </c>
      <c r="BM319" s="7">
        <f t="shared" si="5"/>
        <v>3.3205347788797912E-2</v>
      </c>
      <c r="BN319" s="7">
        <f t="shared" si="6"/>
        <v>-4.3008843388860907E-3</v>
      </c>
      <c r="BO319" s="7">
        <f t="shared" si="7"/>
        <v>3.0144173788273276E-2</v>
      </c>
      <c r="BP319" s="7">
        <f t="shared" si="8"/>
        <v>1.8355912517174611E-2</v>
      </c>
      <c r="BQ319" s="7">
        <f t="shared" si="9"/>
        <v>3.0764411209913023E-2</v>
      </c>
      <c r="BR319" s="7">
        <f t="shared" si="10"/>
        <v>2.5757812553832471E-2</v>
      </c>
      <c r="BS319" s="7">
        <f t="shared" si="11"/>
        <v>3.901302246110272E-2</v>
      </c>
      <c r="BT319" s="7">
        <f t="shared" si="12"/>
        <v>2.3048297499328241E-2</v>
      </c>
      <c r="BV319" s="7">
        <f t="shared" si="13"/>
        <v>2.9860063600808617E-2</v>
      </c>
      <c r="BX319" s="231">
        <f t="shared" si="27"/>
        <v>1.9152888208857188E-2</v>
      </c>
      <c r="BZ319" s="7">
        <f t="shared" si="14"/>
        <v>-0.14008416434142079</v>
      </c>
      <c r="CA319" s="7">
        <f t="shared" si="15"/>
        <v>7.8574865318860265E-2</v>
      </c>
      <c r="CB319" s="7">
        <f t="shared" si="16"/>
        <v>9.7340683467753264E-2</v>
      </c>
    </row>
    <row r="320" spans="1:80" ht="15">
      <c r="A320" s="226" t="s">
        <v>160</v>
      </c>
      <c r="E320" s="10">
        <v>1</v>
      </c>
      <c r="F320" s="10">
        <f t="shared" si="30"/>
        <v>1</v>
      </c>
      <c r="G320" s="10">
        <f t="shared" si="30"/>
        <v>1</v>
      </c>
      <c r="H320" s="10">
        <f t="shared" si="30"/>
        <v>1</v>
      </c>
      <c r="I320" s="10">
        <f t="shared" si="30"/>
        <v>1</v>
      </c>
      <c r="J320" s="10">
        <f t="shared" si="30"/>
        <v>1</v>
      </c>
      <c r="K320" s="10">
        <f t="shared" si="30"/>
        <v>1</v>
      </c>
      <c r="L320" s="10">
        <f t="shared" si="30"/>
        <v>1.0184173786662409</v>
      </c>
      <c r="M320" s="10">
        <f t="shared" si="30"/>
        <v>1.0435539895372177</v>
      </c>
      <c r="N320" s="10">
        <f t="shared" si="30"/>
        <v>1.0394483319955605</v>
      </c>
      <c r="O320" s="10">
        <f t="shared" si="30"/>
        <v>1.040482636335204</v>
      </c>
      <c r="P320" s="10">
        <f t="shared" si="30"/>
        <v>1.006637918549425</v>
      </c>
      <c r="Q320" s="10">
        <f t="shared" si="30"/>
        <v>1.0771048334606181</v>
      </c>
      <c r="R320" s="10">
        <f t="shared" si="30"/>
        <v>0.97943507555938969</v>
      </c>
      <c r="S320" s="10">
        <v>1</v>
      </c>
      <c r="T320" s="10">
        <f t="shared" ref="T320:BI326" si="34">1+T52/100</f>
        <v>0.97836598432924893</v>
      </c>
      <c r="U320" s="10">
        <f t="shared" si="34"/>
        <v>0.98663060888531529</v>
      </c>
      <c r="V320" s="10">
        <f t="shared" si="34"/>
        <v>1.0312055913579246</v>
      </c>
      <c r="W320" s="10">
        <f t="shared" si="34"/>
        <v>1.0499914325927091</v>
      </c>
      <c r="X320" s="10">
        <f t="shared" si="34"/>
        <v>1.0227741942353152</v>
      </c>
      <c r="Y320" s="10">
        <f t="shared" si="34"/>
        <v>0.97705724881058742</v>
      </c>
      <c r="Z320" s="10">
        <f t="shared" si="34"/>
        <v>0.99685285728872475</v>
      </c>
      <c r="AA320" s="10">
        <f t="shared" si="34"/>
        <v>1.0016819457140307</v>
      </c>
      <c r="AB320" s="10">
        <f t="shared" si="34"/>
        <v>0.9601090760328449</v>
      </c>
      <c r="AC320" s="10">
        <f t="shared" si="34"/>
        <v>0.9892514137640529</v>
      </c>
      <c r="AD320" s="10">
        <f t="shared" si="34"/>
        <v>0.98326583455927163</v>
      </c>
      <c r="AE320" s="10">
        <f t="shared" si="34"/>
        <v>1.0000289121022636</v>
      </c>
      <c r="AF320" s="10">
        <f t="shared" si="34"/>
        <v>1.0040638316991786</v>
      </c>
      <c r="AG320" s="10">
        <f t="shared" si="34"/>
        <v>1.0150978111084221</v>
      </c>
      <c r="AH320" s="10">
        <f t="shared" si="34"/>
        <v>1.0388116273782964</v>
      </c>
      <c r="AI320" s="10">
        <f t="shared" si="34"/>
        <v>1.0064991198109232</v>
      </c>
      <c r="AJ320" s="10">
        <f t="shared" si="34"/>
        <v>1.007258085163139</v>
      </c>
      <c r="AK320" s="10">
        <f t="shared" si="34"/>
        <v>0.9894081303518949</v>
      </c>
      <c r="AL320" s="10">
        <f t="shared" si="34"/>
        <v>1.0187426730532272</v>
      </c>
      <c r="AM320" s="10">
        <f t="shared" si="34"/>
        <v>1.0173503832100943</v>
      </c>
      <c r="AN320" s="10">
        <f t="shared" si="34"/>
        <v>1.0216801135618652</v>
      </c>
      <c r="AO320" s="10">
        <f t="shared" si="34"/>
        <v>1.0250732685101509</v>
      </c>
      <c r="AP320" s="10">
        <f t="shared" si="34"/>
        <v>1.0231474271799057</v>
      </c>
      <c r="AQ320" s="10">
        <f t="shared" si="34"/>
        <v>1.0214277497987609</v>
      </c>
      <c r="AR320" s="10">
        <f t="shared" si="34"/>
        <v>1.0327831641918772</v>
      </c>
      <c r="AS320" s="10">
        <f t="shared" si="34"/>
        <v>1.0291305241309647</v>
      </c>
      <c r="AT320" s="10">
        <f t="shared" si="34"/>
        <v>1.0130979530329227</v>
      </c>
      <c r="AU320" s="10">
        <f t="shared" si="34"/>
        <v>1.0308334871505134</v>
      </c>
      <c r="AV320" s="10">
        <f t="shared" si="34"/>
        <v>1.0533444805399357</v>
      </c>
      <c r="AW320" s="10">
        <f t="shared" si="34"/>
        <v>1.034962391318073</v>
      </c>
      <c r="AX320" s="10">
        <f t="shared" si="34"/>
        <v>1.0302193541998299</v>
      </c>
      <c r="AY320" s="10">
        <f t="shared" si="34"/>
        <v>1.0614441296242261</v>
      </c>
      <c r="AZ320" s="10">
        <f t="shared" si="34"/>
        <v>1.0255672500854132</v>
      </c>
      <c r="BA320" s="10">
        <f t="shared" si="34"/>
        <v>1.0077212400365438</v>
      </c>
      <c r="BB320" s="10">
        <f t="shared" si="34"/>
        <v>0.95860748158644293</v>
      </c>
      <c r="BC320" s="10">
        <f t="shared" si="34"/>
        <v>1.0077743461828728</v>
      </c>
      <c r="BD320" s="10">
        <f t="shared" si="34"/>
        <v>1.0043043909055636</v>
      </c>
      <c r="BE320" s="10">
        <f t="shared" si="34"/>
        <v>1.0060890704956826</v>
      </c>
      <c r="BF320" s="10">
        <f t="shared" si="34"/>
        <v>1.0100963874088715</v>
      </c>
      <c r="BG320" s="10">
        <f t="shared" si="34"/>
        <v>0.99845397324739793</v>
      </c>
      <c r="BH320" s="10">
        <f t="shared" si="34"/>
        <v>0.99503115486839677</v>
      </c>
      <c r="BI320" s="10">
        <f t="shared" si="34"/>
        <v>0.97626716942716696</v>
      </c>
      <c r="BK320" s="7">
        <f t="shared" si="3"/>
        <v>0</v>
      </c>
      <c r="BL320" s="7">
        <f t="shared" si="4"/>
        <v>1.6733824561935728E-2</v>
      </c>
      <c r="BM320" s="7">
        <f t="shared" si="5"/>
        <v>1.6789015017864228E-2</v>
      </c>
      <c r="BN320" s="7">
        <f t="shared" si="6"/>
        <v>-3.5861186862145011E-3</v>
      </c>
      <c r="BO320" s="7">
        <f t="shared" si="7"/>
        <v>5.4223465700165008E-3</v>
      </c>
      <c r="BP320" s="7">
        <f t="shared" si="8"/>
        <v>2.4629629584432822E-2</v>
      </c>
      <c r="BQ320" s="7">
        <f t="shared" si="9"/>
        <v>2.2006865421070776E-2</v>
      </c>
      <c r="BR320" s="7">
        <f t="shared" si="10"/>
        <v>4.7272123865849114E-3</v>
      </c>
      <c r="BS320" s="7">
        <f t="shared" si="11"/>
        <v>3.5391031427239872E-2</v>
      </c>
      <c r="BT320" s="7">
        <f t="shared" si="12"/>
        <v>-5.5675970167343714E-3</v>
      </c>
      <c r="BV320" s="7">
        <f t="shared" si="13"/>
        <v>1.1783871310310667E-2</v>
      </c>
      <c r="BX320" s="231">
        <f t="shared" si="27"/>
        <v>9.0825102946288094E-3</v>
      </c>
      <c r="BZ320" s="7">
        <f t="shared" si="14"/>
        <v>-4.1302755070027231E-2</v>
      </c>
      <c r="CA320" s="7">
        <f t="shared" si="15"/>
        <v>3.0662923383910634E-3</v>
      </c>
      <c r="CB320" s="7">
        <f t="shared" si="16"/>
        <v>-3.0085586453737045E-2</v>
      </c>
    </row>
    <row r="321" spans="1:80" ht="15">
      <c r="A321" s="226" t="s">
        <v>162</v>
      </c>
      <c r="E321" s="10">
        <v>1</v>
      </c>
      <c r="F321" s="10">
        <f t="shared" si="30"/>
        <v>1</v>
      </c>
      <c r="G321" s="10">
        <f t="shared" si="30"/>
        <v>1</v>
      </c>
      <c r="H321" s="10">
        <f t="shared" si="30"/>
        <v>1</v>
      </c>
      <c r="I321" s="10">
        <f t="shared" si="30"/>
        <v>1</v>
      </c>
      <c r="J321" s="10">
        <f t="shared" si="30"/>
        <v>1</v>
      </c>
      <c r="K321" s="10">
        <f t="shared" si="30"/>
        <v>1</v>
      </c>
      <c r="L321" s="10">
        <f t="shared" si="30"/>
        <v>1</v>
      </c>
      <c r="M321" s="10">
        <f t="shared" si="30"/>
        <v>1</v>
      </c>
      <c r="N321" s="10">
        <f t="shared" si="30"/>
        <v>1</v>
      </c>
      <c r="O321" s="10">
        <f t="shared" si="30"/>
        <v>1</v>
      </c>
      <c r="P321" s="10">
        <f t="shared" si="30"/>
        <v>1.0668837068179984</v>
      </c>
      <c r="Q321" s="10">
        <f t="shared" si="30"/>
        <v>1.030224607714648</v>
      </c>
      <c r="R321" s="10">
        <f t="shared" si="30"/>
        <v>1.0173517863251789</v>
      </c>
      <c r="S321" s="10">
        <v>1</v>
      </c>
      <c r="T321" s="10">
        <f t="shared" si="34"/>
        <v>1.0804894955519346</v>
      </c>
      <c r="U321" s="10">
        <f t="shared" si="34"/>
        <v>1.0425895178473168</v>
      </c>
      <c r="V321" s="10">
        <f t="shared" si="34"/>
        <v>1.0768940489362682</v>
      </c>
      <c r="W321" s="10">
        <f t="shared" si="34"/>
        <v>1.0575397795430852</v>
      </c>
      <c r="X321" s="10">
        <f t="shared" si="34"/>
        <v>1.0040685860932481</v>
      </c>
      <c r="Y321" s="10">
        <f t="shared" si="34"/>
        <v>0.94590528459022127</v>
      </c>
      <c r="Z321" s="10">
        <f t="shared" si="34"/>
        <v>1.1909455542867453</v>
      </c>
      <c r="AA321" s="10">
        <f t="shared" si="34"/>
        <v>1.084638247874752</v>
      </c>
      <c r="AB321" s="10">
        <f t="shared" si="34"/>
        <v>1.0497667774179922</v>
      </c>
      <c r="AC321" s="10">
        <f t="shared" si="34"/>
        <v>1.0738747443411294</v>
      </c>
      <c r="AD321" s="10">
        <f t="shared" si="34"/>
        <v>1.0093236079759</v>
      </c>
      <c r="AE321" s="10">
        <f t="shared" si="34"/>
        <v>0.99257593192342997</v>
      </c>
      <c r="AF321" s="10">
        <f t="shared" si="34"/>
        <v>0.96633402425545678</v>
      </c>
      <c r="AG321" s="10">
        <f t="shared" si="34"/>
        <v>1.0260668290655166</v>
      </c>
      <c r="AH321" s="10">
        <f t="shared" si="34"/>
        <v>0.99653159746572095</v>
      </c>
      <c r="AI321" s="10">
        <f t="shared" si="34"/>
        <v>0.96174915611102019</v>
      </c>
      <c r="AJ321" s="10">
        <f t="shared" si="34"/>
        <v>0.88624708441397382</v>
      </c>
      <c r="AK321" s="10">
        <f t="shared" si="34"/>
        <v>0.87844579249785071</v>
      </c>
      <c r="AL321" s="10">
        <f t="shared" si="34"/>
        <v>0.84642575491534777</v>
      </c>
      <c r="AM321" s="10">
        <f t="shared" si="34"/>
        <v>1.0019295177299439</v>
      </c>
      <c r="AN321" s="10">
        <f t="shared" si="34"/>
        <v>1.0193619902889337</v>
      </c>
      <c r="AO321" s="10">
        <f t="shared" si="34"/>
        <v>1.0729794332109481</v>
      </c>
      <c r="AP321" s="10">
        <f t="shared" si="34"/>
        <v>1.0228909518736882</v>
      </c>
      <c r="AQ321" s="10">
        <f t="shared" si="34"/>
        <v>0.99705482687919589</v>
      </c>
      <c r="AR321" s="10">
        <f t="shared" si="34"/>
        <v>1.05749978940085</v>
      </c>
      <c r="AS321" s="10">
        <f t="shared" si="34"/>
        <v>1.0552786896469226</v>
      </c>
      <c r="AT321" s="10">
        <f t="shared" si="34"/>
        <v>1.0285475418740879</v>
      </c>
      <c r="AU321" s="10">
        <f t="shared" si="34"/>
        <v>1.0114041942985617</v>
      </c>
      <c r="AV321" s="10">
        <f t="shared" si="34"/>
        <v>1.0354456735098847</v>
      </c>
      <c r="AW321" s="10">
        <f t="shared" si="34"/>
        <v>1.0556348320166902</v>
      </c>
      <c r="AX321" s="10">
        <f t="shared" si="34"/>
        <v>1.1103105394040322</v>
      </c>
      <c r="AY321" s="10">
        <f t="shared" si="34"/>
        <v>1.1194701370838223</v>
      </c>
      <c r="AZ321" s="10">
        <f t="shared" si="34"/>
        <v>1.0719140500362978</v>
      </c>
      <c r="BA321" s="10">
        <f t="shared" si="34"/>
        <v>1.0406097565124746</v>
      </c>
      <c r="BB321" s="10">
        <f t="shared" si="34"/>
        <v>1.0137199871508351</v>
      </c>
      <c r="BC321" s="10">
        <f t="shared" si="34"/>
        <v>1.0225981037974252</v>
      </c>
      <c r="BD321" s="10">
        <f t="shared" si="34"/>
        <v>1.026067395904223</v>
      </c>
      <c r="BE321" s="10">
        <f t="shared" si="34"/>
        <v>1.0276605488817792</v>
      </c>
      <c r="BF321" s="10">
        <f t="shared" si="34"/>
        <v>1.0247731333735042</v>
      </c>
      <c r="BG321" s="10">
        <f t="shared" si="34"/>
        <v>1.0080378555509675</v>
      </c>
      <c r="BH321" s="10">
        <f t="shared" si="34"/>
        <v>1.0424091877215669</v>
      </c>
      <c r="BI321" s="10">
        <f t="shared" si="34"/>
        <v>1</v>
      </c>
      <c r="BK321" s="7">
        <f t="shared" si="3"/>
        <v>0</v>
      </c>
      <c r="BL321" s="7">
        <f t="shared" si="4"/>
        <v>0</v>
      </c>
      <c r="BM321" s="7">
        <f t="shared" si="5"/>
        <v>3.7167053605751343E-2</v>
      </c>
      <c r="BN321" s="7">
        <f t="shared" si="6"/>
        <v>3.1492107159307503E-2</v>
      </c>
      <c r="BO321" s="7">
        <f t="shared" si="7"/>
        <v>-0.10776322901015467</v>
      </c>
      <c r="BP321" s="7">
        <f t="shared" si="8"/>
        <v>3.284011801191733E-2</v>
      </c>
      <c r="BQ321" s="7">
        <f t="shared" si="9"/>
        <v>5.8086337890475681E-2</v>
      </c>
      <c r="BR321" s="7">
        <f t="shared" si="10"/>
        <v>2.1603886084401891E-2</v>
      </c>
      <c r="BS321" s="7">
        <f t="shared" si="11"/>
        <v>7.174379293544364E-2</v>
      </c>
      <c r="BT321" s="7">
        <f t="shared" si="12"/>
        <v>2.0584388998337699E-2</v>
      </c>
      <c r="BV321" s="7">
        <f t="shared" si="13"/>
        <v>4.2203816679963646E-2</v>
      </c>
      <c r="BX321" s="231">
        <f t="shared" si="27"/>
        <v>3.3164395132067037E-2</v>
      </c>
      <c r="BZ321" s="7">
        <f t="shared" si="14"/>
        <v>0.35603109015423251</v>
      </c>
      <c r="CA321" s="7">
        <f t="shared" si="15"/>
        <v>-0.25125902542497269</v>
      </c>
      <c r="CB321" s="7">
        <f t="shared" si="16"/>
        <v>5.0787922197474078E-2</v>
      </c>
    </row>
    <row r="322" spans="1:80" ht="15">
      <c r="A322" s="226" t="s">
        <v>164</v>
      </c>
      <c r="E322" s="10">
        <v>1</v>
      </c>
      <c r="F322" s="10">
        <f t="shared" si="30"/>
        <v>1</v>
      </c>
      <c r="G322" s="10">
        <f t="shared" si="30"/>
        <v>1</v>
      </c>
      <c r="H322" s="10">
        <f t="shared" si="30"/>
        <v>1</v>
      </c>
      <c r="I322" s="10">
        <f t="shared" si="30"/>
        <v>1</v>
      </c>
      <c r="J322" s="10">
        <f t="shared" si="30"/>
        <v>1</v>
      </c>
      <c r="K322" s="10">
        <f t="shared" si="30"/>
        <v>1</v>
      </c>
      <c r="L322" s="10">
        <f t="shared" si="30"/>
        <v>1</v>
      </c>
      <c r="M322" s="10">
        <f t="shared" si="30"/>
        <v>1</v>
      </c>
      <c r="N322" s="10">
        <f t="shared" si="30"/>
        <v>1</v>
      </c>
      <c r="O322" s="10">
        <f t="shared" si="30"/>
        <v>1</v>
      </c>
      <c r="P322" s="10">
        <f t="shared" si="30"/>
        <v>1</v>
      </c>
      <c r="Q322" s="10">
        <f t="shared" si="30"/>
        <v>1</v>
      </c>
      <c r="R322" s="10">
        <f t="shared" si="30"/>
        <v>1</v>
      </c>
      <c r="S322" s="10">
        <v>1</v>
      </c>
      <c r="T322" s="10">
        <f t="shared" si="34"/>
        <v>1</v>
      </c>
      <c r="U322" s="10">
        <f t="shared" si="34"/>
        <v>1</v>
      </c>
      <c r="V322" s="10">
        <f t="shared" si="34"/>
        <v>1</v>
      </c>
      <c r="W322" s="10">
        <f t="shared" si="34"/>
        <v>1</v>
      </c>
      <c r="X322" s="10">
        <f t="shared" si="34"/>
        <v>1</v>
      </c>
      <c r="Y322" s="10">
        <f t="shared" si="34"/>
        <v>1</v>
      </c>
      <c r="Z322" s="10">
        <f t="shared" si="34"/>
        <v>1</v>
      </c>
      <c r="AA322" s="10">
        <f t="shared" si="34"/>
        <v>1</v>
      </c>
      <c r="AB322" s="10">
        <f t="shared" si="34"/>
        <v>1</v>
      </c>
      <c r="AC322" s="10">
        <f t="shared" si="34"/>
        <v>1</v>
      </c>
      <c r="AD322" s="10">
        <f t="shared" si="34"/>
        <v>1</v>
      </c>
      <c r="AE322" s="10">
        <f t="shared" si="34"/>
        <v>1</v>
      </c>
      <c r="AF322" s="10">
        <f t="shared" si="34"/>
        <v>1</v>
      </c>
      <c r="AG322" s="10">
        <f t="shared" si="34"/>
        <v>1</v>
      </c>
      <c r="AH322" s="10">
        <f t="shared" si="34"/>
        <v>1</v>
      </c>
      <c r="AI322" s="10">
        <f t="shared" si="34"/>
        <v>1</v>
      </c>
      <c r="AJ322" s="10">
        <f t="shared" si="34"/>
        <v>1</v>
      </c>
      <c r="AK322" s="10">
        <f t="shared" si="34"/>
        <v>1</v>
      </c>
      <c r="AL322" s="10">
        <f t="shared" si="34"/>
        <v>1</v>
      </c>
      <c r="AM322" s="10">
        <f t="shared" si="34"/>
        <v>1</v>
      </c>
      <c r="AN322" s="10">
        <f t="shared" si="34"/>
        <v>1</v>
      </c>
      <c r="AO322" s="10">
        <f t="shared" si="34"/>
        <v>1</v>
      </c>
      <c r="AP322" s="10">
        <f t="shared" si="34"/>
        <v>1</v>
      </c>
      <c r="AQ322" s="10">
        <f t="shared" si="34"/>
        <v>1</v>
      </c>
      <c r="AR322" s="10">
        <f t="shared" si="34"/>
        <v>1</v>
      </c>
      <c r="AS322" s="10">
        <f t="shared" si="34"/>
        <v>1</v>
      </c>
      <c r="AT322" s="10">
        <f t="shared" si="34"/>
        <v>1</v>
      </c>
      <c r="AU322" s="10">
        <f t="shared" si="34"/>
        <v>1</v>
      </c>
      <c r="AV322" s="10">
        <f t="shared" si="34"/>
        <v>1</v>
      </c>
      <c r="AW322" s="10">
        <f t="shared" si="34"/>
        <v>1</v>
      </c>
      <c r="AX322" s="10">
        <f t="shared" si="34"/>
        <v>1</v>
      </c>
      <c r="AY322" s="10">
        <f t="shared" si="34"/>
        <v>1</v>
      </c>
      <c r="AZ322" s="10">
        <f t="shared" si="34"/>
        <v>1</v>
      </c>
      <c r="BA322" s="10">
        <f t="shared" si="34"/>
        <v>1</v>
      </c>
      <c r="BB322" s="10">
        <f t="shared" si="34"/>
        <v>1</v>
      </c>
      <c r="BC322" s="10">
        <f t="shared" si="34"/>
        <v>1</v>
      </c>
      <c r="BD322" s="10">
        <f t="shared" si="34"/>
        <v>1</v>
      </c>
      <c r="BE322" s="10">
        <f t="shared" si="34"/>
        <v>1</v>
      </c>
      <c r="BF322" s="10">
        <f t="shared" si="34"/>
        <v>1</v>
      </c>
      <c r="BG322" s="10">
        <f t="shared" si="34"/>
        <v>1</v>
      </c>
      <c r="BH322" s="10">
        <f t="shared" si="34"/>
        <v>1</v>
      </c>
      <c r="BI322" s="10">
        <f t="shared" si="34"/>
        <v>1</v>
      </c>
      <c r="BK322" s="7">
        <f t="shared" si="3"/>
        <v>0</v>
      </c>
      <c r="BL322" s="7">
        <f t="shared" si="4"/>
        <v>0</v>
      </c>
      <c r="BM322" s="7">
        <f t="shared" si="5"/>
        <v>0</v>
      </c>
      <c r="BN322" s="7">
        <f t="shared" si="6"/>
        <v>0</v>
      </c>
      <c r="BO322" s="7">
        <f t="shared" si="7"/>
        <v>0</v>
      </c>
      <c r="BP322" s="7">
        <f t="shared" si="8"/>
        <v>0</v>
      </c>
      <c r="BQ322" s="7">
        <f t="shared" si="9"/>
        <v>0</v>
      </c>
      <c r="BR322" s="7">
        <f t="shared" si="10"/>
        <v>0</v>
      </c>
      <c r="BS322" s="7">
        <f t="shared" si="11"/>
        <v>0</v>
      </c>
      <c r="BT322" s="7">
        <f t="shared" si="12"/>
        <v>0</v>
      </c>
      <c r="BV322" s="7">
        <f t="shared" si="13"/>
        <v>0</v>
      </c>
      <c r="BX322" s="231">
        <f t="shared" si="27"/>
        <v>0</v>
      </c>
      <c r="BZ322" s="7">
        <f t="shared" si="14"/>
        <v>0</v>
      </c>
      <c r="CA322" s="7">
        <f t="shared" si="15"/>
        <v>0</v>
      </c>
      <c r="CB322" s="7">
        <f t="shared" si="16"/>
        <v>0</v>
      </c>
    </row>
    <row r="323" spans="1:80" ht="15">
      <c r="A323" s="226" t="s">
        <v>166</v>
      </c>
      <c r="E323" s="10">
        <v>1</v>
      </c>
      <c r="F323" s="10">
        <f t="shared" si="30"/>
        <v>1</v>
      </c>
      <c r="G323" s="10">
        <f t="shared" si="30"/>
        <v>1</v>
      </c>
      <c r="H323" s="10">
        <f t="shared" si="30"/>
        <v>1</v>
      </c>
      <c r="I323" s="10">
        <f t="shared" si="30"/>
        <v>1</v>
      </c>
      <c r="J323" s="10">
        <f t="shared" si="30"/>
        <v>1</v>
      </c>
      <c r="K323" s="10">
        <f t="shared" si="30"/>
        <v>1</v>
      </c>
      <c r="L323" s="10">
        <f t="shared" si="30"/>
        <v>1</v>
      </c>
      <c r="M323" s="10">
        <f t="shared" si="30"/>
        <v>1</v>
      </c>
      <c r="N323" s="10">
        <f t="shared" si="30"/>
        <v>1</v>
      </c>
      <c r="O323" s="10">
        <f t="shared" si="30"/>
        <v>1</v>
      </c>
      <c r="P323" s="10">
        <f t="shared" si="30"/>
        <v>1</v>
      </c>
      <c r="Q323" s="10">
        <f t="shared" si="30"/>
        <v>1</v>
      </c>
      <c r="R323" s="10">
        <f t="shared" si="30"/>
        <v>1</v>
      </c>
      <c r="S323" s="10">
        <v>1</v>
      </c>
      <c r="T323" s="10">
        <f t="shared" si="34"/>
        <v>1</v>
      </c>
      <c r="U323" s="10">
        <f t="shared" si="34"/>
        <v>1</v>
      </c>
      <c r="V323" s="10">
        <f t="shared" si="34"/>
        <v>1</v>
      </c>
      <c r="W323" s="10">
        <f t="shared" si="34"/>
        <v>1</v>
      </c>
      <c r="X323" s="10">
        <f t="shared" si="34"/>
        <v>1</v>
      </c>
      <c r="Y323" s="10">
        <f t="shared" si="34"/>
        <v>1</v>
      </c>
      <c r="Z323" s="10">
        <f t="shared" si="34"/>
        <v>1</v>
      </c>
      <c r="AA323" s="10">
        <f t="shared" si="34"/>
        <v>1</v>
      </c>
      <c r="AB323" s="10">
        <f t="shared" si="34"/>
        <v>1</v>
      </c>
      <c r="AC323" s="10">
        <f t="shared" si="34"/>
        <v>1</v>
      </c>
      <c r="AD323" s="10">
        <f t="shared" si="34"/>
        <v>1</v>
      </c>
      <c r="AE323" s="10">
        <f t="shared" si="34"/>
        <v>1</v>
      </c>
      <c r="AF323" s="10">
        <f t="shared" si="34"/>
        <v>1</v>
      </c>
      <c r="AG323" s="10">
        <f t="shared" si="34"/>
        <v>1</v>
      </c>
      <c r="AH323" s="10">
        <f t="shared" si="34"/>
        <v>1</v>
      </c>
      <c r="AI323" s="10">
        <f t="shared" si="34"/>
        <v>1</v>
      </c>
      <c r="AJ323" s="10">
        <f t="shared" si="34"/>
        <v>1</v>
      </c>
      <c r="AK323" s="10">
        <f t="shared" si="34"/>
        <v>1</v>
      </c>
      <c r="AL323" s="10">
        <f t="shared" si="34"/>
        <v>1</v>
      </c>
      <c r="AM323" s="10">
        <f t="shared" si="34"/>
        <v>1.0036841919815038</v>
      </c>
      <c r="AN323" s="10">
        <f t="shared" si="34"/>
        <v>1</v>
      </c>
      <c r="AO323" s="10">
        <f t="shared" si="34"/>
        <v>1</v>
      </c>
      <c r="AP323" s="10">
        <f t="shared" si="34"/>
        <v>1</v>
      </c>
      <c r="AQ323" s="10">
        <f t="shared" si="34"/>
        <v>1</v>
      </c>
      <c r="AR323" s="10">
        <f t="shared" si="34"/>
        <v>1</v>
      </c>
      <c r="AS323" s="10">
        <f t="shared" si="34"/>
        <v>1</v>
      </c>
      <c r="AT323" s="10">
        <f t="shared" si="34"/>
        <v>1</v>
      </c>
      <c r="AU323" s="10">
        <f t="shared" si="34"/>
        <v>1</v>
      </c>
      <c r="AV323" s="10">
        <f t="shared" si="34"/>
        <v>1</v>
      </c>
      <c r="AW323" s="10">
        <f t="shared" si="34"/>
        <v>1</v>
      </c>
      <c r="AX323" s="10">
        <f t="shared" si="34"/>
        <v>1</v>
      </c>
      <c r="AY323" s="10">
        <f t="shared" si="34"/>
        <v>1</v>
      </c>
      <c r="AZ323" s="10">
        <f t="shared" si="34"/>
        <v>1</v>
      </c>
      <c r="BA323" s="10">
        <f t="shared" si="34"/>
        <v>1</v>
      </c>
      <c r="BB323" s="10">
        <f t="shared" si="34"/>
        <v>1</v>
      </c>
      <c r="BC323" s="10">
        <f t="shared" si="34"/>
        <v>1</v>
      </c>
      <c r="BD323" s="10">
        <f t="shared" si="34"/>
        <v>1</v>
      </c>
      <c r="BE323" s="10">
        <f t="shared" si="34"/>
        <v>1</v>
      </c>
      <c r="BF323" s="10">
        <f t="shared" si="34"/>
        <v>1</v>
      </c>
      <c r="BG323" s="10">
        <f t="shared" si="34"/>
        <v>1</v>
      </c>
      <c r="BH323" s="10">
        <f t="shared" si="34"/>
        <v>1</v>
      </c>
      <c r="BI323" s="10">
        <f t="shared" si="34"/>
        <v>1</v>
      </c>
      <c r="BK323" s="7">
        <f t="shared" si="3"/>
        <v>0</v>
      </c>
      <c r="BL323" s="7">
        <f t="shared" si="4"/>
        <v>0</v>
      </c>
      <c r="BM323" s="7">
        <f t="shared" si="5"/>
        <v>0</v>
      </c>
      <c r="BN323" s="7">
        <f t="shared" si="6"/>
        <v>0</v>
      </c>
      <c r="BO323" s="7">
        <f t="shared" si="7"/>
        <v>0</v>
      </c>
      <c r="BP323" s="7">
        <f t="shared" si="8"/>
        <v>0</v>
      </c>
      <c r="BQ323" s="7">
        <f t="shared" si="9"/>
        <v>0</v>
      </c>
      <c r="BR323" s="7">
        <f t="shared" si="10"/>
        <v>0</v>
      </c>
      <c r="BS323" s="7">
        <f t="shared" si="11"/>
        <v>0</v>
      </c>
      <c r="BT323" s="7">
        <f t="shared" si="12"/>
        <v>0</v>
      </c>
      <c r="BV323" s="7">
        <f t="shared" si="13"/>
        <v>0</v>
      </c>
      <c r="BX323" s="231">
        <f t="shared" si="27"/>
        <v>0</v>
      </c>
      <c r="BZ323" s="7">
        <f t="shared" si="14"/>
        <v>0</v>
      </c>
      <c r="CA323" s="7">
        <f t="shared" si="15"/>
        <v>0</v>
      </c>
      <c r="CB323" s="7">
        <f t="shared" si="16"/>
        <v>0</v>
      </c>
    </row>
    <row r="324" spans="1:80" ht="15">
      <c r="A324" s="226" t="s">
        <v>168</v>
      </c>
      <c r="E324" s="10">
        <v>1</v>
      </c>
      <c r="F324" s="10">
        <f t="shared" si="30"/>
        <v>1</v>
      </c>
      <c r="G324" s="10">
        <f t="shared" si="30"/>
        <v>1</v>
      </c>
      <c r="H324" s="10">
        <f t="shared" si="30"/>
        <v>1</v>
      </c>
      <c r="I324" s="10">
        <f t="shared" si="30"/>
        <v>1</v>
      </c>
      <c r="J324" s="10">
        <f t="shared" si="30"/>
        <v>1</v>
      </c>
      <c r="K324" s="10">
        <f t="shared" si="30"/>
        <v>1</v>
      </c>
      <c r="L324" s="10">
        <f t="shared" si="30"/>
        <v>1</v>
      </c>
      <c r="M324" s="10">
        <f t="shared" si="30"/>
        <v>1</v>
      </c>
      <c r="N324" s="10">
        <f t="shared" si="30"/>
        <v>1</v>
      </c>
      <c r="O324" s="10">
        <f t="shared" si="30"/>
        <v>1</v>
      </c>
      <c r="P324" s="10">
        <f t="shared" si="30"/>
        <v>1</v>
      </c>
      <c r="Q324" s="10">
        <f t="shared" si="30"/>
        <v>1</v>
      </c>
      <c r="R324" s="10">
        <f t="shared" si="30"/>
        <v>1</v>
      </c>
      <c r="S324" s="10">
        <v>1</v>
      </c>
      <c r="T324" s="10">
        <f t="shared" si="34"/>
        <v>1</v>
      </c>
      <c r="U324" s="10">
        <f t="shared" si="34"/>
        <v>1.2124487233707959</v>
      </c>
      <c r="V324" s="10">
        <f t="shared" si="34"/>
        <v>1.1634797580093712</v>
      </c>
      <c r="W324" s="10">
        <f t="shared" si="34"/>
        <v>1.0737834762760987</v>
      </c>
      <c r="X324" s="10">
        <f t="shared" si="34"/>
        <v>1.0905434960283211</v>
      </c>
      <c r="Y324" s="10">
        <f t="shared" si="34"/>
        <v>1.0461064015202908</v>
      </c>
      <c r="Z324" s="10">
        <f t="shared" si="34"/>
        <v>1.0082882618727025</v>
      </c>
      <c r="AA324" s="10">
        <f t="shared" si="34"/>
        <v>1.0477451145888841</v>
      </c>
      <c r="AB324" s="10">
        <f t="shared" si="34"/>
        <v>1.0471504466562542</v>
      </c>
      <c r="AC324" s="10">
        <f t="shared" si="34"/>
        <v>1.0735775527313265</v>
      </c>
      <c r="AD324" s="10">
        <f t="shared" si="34"/>
        <v>1.0361523662243879</v>
      </c>
      <c r="AE324" s="10">
        <f t="shared" si="34"/>
        <v>1.0252140638968452</v>
      </c>
      <c r="AF324" s="10">
        <f t="shared" si="34"/>
        <v>1.0590727338764476</v>
      </c>
      <c r="AG324" s="10">
        <f t="shared" si="34"/>
        <v>1.0750078564408345</v>
      </c>
      <c r="AH324" s="10">
        <f t="shared" si="34"/>
        <v>1.0641951062893316</v>
      </c>
      <c r="AI324" s="10">
        <f t="shared" si="34"/>
        <v>1.051399694697879</v>
      </c>
      <c r="AJ324" s="10">
        <f t="shared" si="34"/>
        <v>0.9816525724135361</v>
      </c>
      <c r="AK324" s="10">
        <f t="shared" si="34"/>
        <v>1.0652783490917359</v>
      </c>
      <c r="AL324" s="10">
        <f t="shared" si="34"/>
        <v>0.98297372219924906</v>
      </c>
      <c r="AM324" s="10">
        <f t="shared" si="34"/>
        <v>1.037322010859574</v>
      </c>
      <c r="AN324" s="10">
        <f t="shared" si="34"/>
        <v>1.0651935880045211</v>
      </c>
      <c r="AO324" s="10">
        <f t="shared" si="34"/>
        <v>0.99730711199883881</v>
      </c>
      <c r="AP324" s="10">
        <f t="shared" si="34"/>
        <v>1.0112199772968815</v>
      </c>
      <c r="AQ324" s="10">
        <f t="shared" si="34"/>
        <v>1.0395311753147702</v>
      </c>
      <c r="AR324" s="10">
        <f t="shared" si="34"/>
        <v>1.0366207353184853</v>
      </c>
      <c r="AS324" s="10">
        <f t="shared" si="34"/>
        <v>1.0460580151553569</v>
      </c>
      <c r="AT324" s="10">
        <f t="shared" si="34"/>
        <v>1.0248999969559853</v>
      </c>
      <c r="AU324" s="10">
        <f t="shared" si="34"/>
        <v>1.0222090565227877</v>
      </c>
      <c r="AV324" s="10">
        <f t="shared" si="34"/>
        <v>1.012379822009263</v>
      </c>
      <c r="AW324" s="10">
        <f t="shared" si="34"/>
        <v>1.0318083049715108</v>
      </c>
      <c r="AX324" s="10">
        <f t="shared" si="34"/>
        <v>1.0224121756159879</v>
      </c>
      <c r="AY324" s="10">
        <f t="shared" si="34"/>
        <v>1.0278102280257102</v>
      </c>
      <c r="AZ324" s="10">
        <f t="shared" si="34"/>
        <v>1.0261259233040161</v>
      </c>
      <c r="BA324" s="10">
        <f t="shared" si="34"/>
        <v>1.0128833426870372</v>
      </c>
      <c r="BB324" s="10">
        <f t="shared" si="34"/>
        <v>0.95625726015725665</v>
      </c>
      <c r="BC324" s="10">
        <f t="shared" si="34"/>
        <v>0.98702399659570683</v>
      </c>
      <c r="BD324" s="10">
        <f t="shared" si="34"/>
        <v>0.97793950901989324</v>
      </c>
      <c r="BE324" s="10">
        <f t="shared" si="34"/>
        <v>0.9537783883835903</v>
      </c>
      <c r="BF324" s="10">
        <f t="shared" si="34"/>
        <v>0.94266129281365418</v>
      </c>
      <c r="BG324" s="10">
        <f t="shared" si="34"/>
        <v>0.99558338858652762</v>
      </c>
      <c r="BH324" s="10">
        <f t="shared" si="34"/>
        <v>1.0225984301668414</v>
      </c>
      <c r="BI324" s="10">
        <f t="shared" si="34"/>
        <v>1.0267571363567856</v>
      </c>
      <c r="BK324" s="7">
        <f t="shared" si="3"/>
        <v>0</v>
      </c>
      <c r="BL324" s="7">
        <f t="shared" si="4"/>
        <v>0</v>
      </c>
      <c r="BM324" s="7">
        <f t="shared" si="5"/>
        <v>5.147316190071094E-2</v>
      </c>
      <c r="BN324" s="7">
        <f t="shared" si="6"/>
        <v>4.8058581030421932E-2</v>
      </c>
      <c r="BO324" s="7">
        <f t="shared" si="7"/>
        <v>1.9606665663646883E-2</v>
      </c>
      <c r="BP324" s="7">
        <f t="shared" si="8"/>
        <v>3.018966166017778E-2</v>
      </c>
      <c r="BQ324" s="7">
        <f t="shared" si="9"/>
        <v>9.2947149198869816E-3</v>
      </c>
      <c r="BR324" s="7">
        <f t="shared" si="10"/>
        <v>-3.272893489863371E-2</v>
      </c>
      <c r="BS324" s="7">
        <f t="shared" si="11"/>
        <v>2.2210307841502352E-2</v>
      </c>
      <c r="BT324" s="7">
        <f t="shared" si="12"/>
        <v>-1.7610952767928567E-2</v>
      </c>
      <c r="BV324" s="7">
        <f t="shared" si="13"/>
        <v>-7.3826002772969801E-4</v>
      </c>
      <c r="BX324" s="231">
        <f t="shared" si="27"/>
        <v>3.4829026449260114E-2</v>
      </c>
      <c r="BZ324" s="7">
        <f t="shared" si="14"/>
        <v>0.10624020442247639</v>
      </c>
      <c r="CA324" s="7">
        <f t="shared" si="15"/>
        <v>9.948360056830241E-2</v>
      </c>
      <c r="CB324" s="7">
        <f t="shared" si="16"/>
        <v>4.5322969439919314E-2</v>
      </c>
    </row>
    <row r="325" spans="1:80" ht="15">
      <c r="A325" s="226" t="s">
        <v>170</v>
      </c>
      <c r="E325" s="10">
        <v>1</v>
      </c>
      <c r="F325" s="10">
        <f t="shared" si="30"/>
        <v>1</v>
      </c>
      <c r="G325" s="10">
        <f t="shared" si="30"/>
        <v>1</v>
      </c>
      <c r="H325" s="10">
        <f t="shared" si="30"/>
        <v>1</v>
      </c>
      <c r="I325" s="10">
        <f t="shared" si="30"/>
        <v>1</v>
      </c>
      <c r="J325" s="10">
        <f t="shared" si="30"/>
        <v>1</v>
      </c>
      <c r="K325" s="10">
        <f t="shared" si="30"/>
        <v>1</v>
      </c>
      <c r="L325" s="10">
        <f t="shared" si="30"/>
        <v>1</v>
      </c>
      <c r="M325" s="10">
        <f t="shared" si="30"/>
        <v>1</v>
      </c>
      <c r="N325" s="10">
        <f t="shared" si="30"/>
        <v>1</v>
      </c>
      <c r="O325" s="10">
        <f t="shared" si="30"/>
        <v>1</v>
      </c>
      <c r="P325" s="10">
        <f t="shared" si="30"/>
        <v>1</v>
      </c>
      <c r="Q325" s="10">
        <f t="shared" si="30"/>
        <v>1</v>
      </c>
      <c r="R325" s="10">
        <f t="shared" si="30"/>
        <v>1</v>
      </c>
      <c r="S325" s="10">
        <v>1</v>
      </c>
      <c r="T325" s="10">
        <f t="shared" si="34"/>
        <v>1</v>
      </c>
      <c r="U325" s="10">
        <f t="shared" si="34"/>
        <v>1</v>
      </c>
      <c r="V325" s="10">
        <f t="shared" si="34"/>
        <v>1</v>
      </c>
      <c r="W325" s="10">
        <f t="shared" si="34"/>
        <v>1</v>
      </c>
      <c r="X325" s="10">
        <f t="shared" si="34"/>
        <v>1</v>
      </c>
      <c r="Y325" s="10">
        <f t="shared" si="34"/>
        <v>1</v>
      </c>
      <c r="Z325" s="10">
        <f t="shared" si="34"/>
        <v>1</v>
      </c>
      <c r="AA325" s="10">
        <f t="shared" si="34"/>
        <v>1</v>
      </c>
      <c r="AB325" s="10">
        <f t="shared" si="34"/>
        <v>1</v>
      </c>
      <c r="AC325" s="10">
        <f t="shared" si="34"/>
        <v>1</v>
      </c>
      <c r="AD325" s="10">
        <f t="shared" si="34"/>
        <v>1</v>
      </c>
      <c r="AE325" s="10">
        <f t="shared" si="34"/>
        <v>1</v>
      </c>
      <c r="AF325" s="10">
        <f t="shared" si="34"/>
        <v>1</v>
      </c>
      <c r="AG325" s="10">
        <f t="shared" si="34"/>
        <v>1</v>
      </c>
      <c r="AH325" s="10">
        <f t="shared" si="34"/>
        <v>1</v>
      </c>
      <c r="AI325" s="10">
        <f t="shared" si="34"/>
        <v>1</v>
      </c>
      <c r="AJ325" s="10">
        <f t="shared" si="34"/>
        <v>0.88597493980061715</v>
      </c>
      <c r="AK325" s="10">
        <f t="shared" si="34"/>
        <v>0.99391786364639356</v>
      </c>
      <c r="AL325" s="10">
        <f t="shared" si="34"/>
        <v>0.99957946897503003</v>
      </c>
      <c r="AM325" s="10">
        <f t="shared" si="34"/>
        <v>1.0287214351826652</v>
      </c>
      <c r="AN325" s="10">
        <f t="shared" si="34"/>
        <v>1.0628655463088086</v>
      </c>
      <c r="AO325" s="10">
        <f t="shared" si="34"/>
        <v>1.0440423537142425</v>
      </c>
      <c r="AP325" s="10">
        <f t="shared" si="34"/>
        <v>0.99432822581537939</v>
      </c>
      <c r="AQ325" s="10">
        <f t="shared" si="34"/>
        <v>0.9977845741367648</v>
      </c>
      <c r="AR325" s="10">
        <f t="shared" si="34"/>
        <v>1.0154174846824793</v>
      </c>
      <c r="AS325" s="10">
        <f t="shared" si="34"/>
        <v>1.0458700195749973</v>
      </c>
      <c r="AT325" s="10">
        <f t="shared" si="34"/>
        <v>1.0343943443083752</v>
      </c>
      <c r="AU325" s="10">
        <f t="shared" si="34"/>
        <v>1.0184321749143175</v>
      </c>
      <c r="AV325" s="10">
        <f t="shared" si="34"/>
        <v>1.0363149824818292</v>
      </c>
      <c r="AW325" s="10">
        <f t="shared" si="34"/>
        <v>1.0491552051802508</v>
      </c>
      <c r="AX325" s="10">
        <f t="shared" si="34"/>
        <v>1.0629512678388404</v>
      </c>
      <c r="AY325" s="10">
        <f t="shared" si="34"/>
        <v>1.065875187700283</v>
      </c>
      <c r="AZ325" s="10">
        <f t="shared" si="34"/>
        <v>1.0491525178998196</v>
      </c>
      <c r="BA325" s="10">
        <f t="shared" si="34"/>
        <v>1.0186258108701483</v>
      </c>
      <c r="BB325" s="10">
        <f t="shared" si="34"/>
        <v>0.94617611778725075</v>
      </c>
      <c r="BC325" s="10">
        <f t="shared" si="34"/>
        <v>1.019974747793845</v>
      </c>
      <c r="BD325" s="10">
        <f t="shared" si="34"/>
        <v>1.0179402951773235</v>
      </c>
      <c r="BE325" s="10">
        <f t="shared" si="34"/>
        <v>0.99061446318088842</v>
      </c>
      <c r="BF325" s="10">
        <f t="shared" si="34"/>
        <v>0.99483324920683869</v>
      </c>
      <c r="BG325" s="10">
        <f t="shared" si="34"/>
        <v>1.0260703704295917</v>
      </c>
      <c r="BH325" s="10">
        <f t="shared" si="34"/>
        <v>1.043303252822483</v>
      </c>
      <c r="BI325" s="10">
        <f t="shared" si="34"/>
        <v>1.0227499736780576</v>
      </c>
      <c r="BK325" s="7">
        <f t="shared" si="3"/>
        <v>0</v>
      </c>
      <c r="BL325" s="7">
        <f t="shared" si="4"/>
        <v>0</v>
      </c>
      <c r="BM325" s="7">
        <f t="shared" si="5"/>
        <v>0</v>
      </c>
      <c r="BN325" s="7">
        <f t="shared" si="6"/>
        <v>0</v>
      </c>
      <c r="BO325" s="7">
        <f t="shared" si="7"/>
        <v>-3.1393642266392408E-2</v>
      </c>
      <c r="BP325" s="7">
        <f t="shared" si="8"/>
        <v>2.6391271073416211E-2</v>
      </c>
      <c r="BQ325" s="7">
        <f t="shared" si="9"/>
        <v>3.0376016046519627E-2</v>
      </c>
      <c r="BR325" s="7">
        <f t="shared" si="10"/>
        <v>7.2530759845865767E-3</v>
      </c>
      <c r="BS325" s="7">
        <f t="shared" si="11"/>
        <v>4.6889284371884443E-2</v>
      </c>
      <c r="BT325" s="7">
        <f t="shared" si="12"/>
        <v>7.3072996867391549E-3</v>
      </c>
      <c r="BV325" s="7">
        <f t="shared" si="13"/>
        <v>2.4084377962449555E-2</v>
      </c>
      <c r="BX325" s="231">
        <f t="shared" si="27"/>
        <v>0</v>
      </c>
      <c r="BZ325" s="7">
        <f t="shared" si="14"/>
        <v>0</v>
      </c>
      <c r="CA325" s="7">
        <f t="shared" si="15"/>
        <v>-0.11941368058912849</v>
      </c>
      <c r="CB325" s="7">
        <f t="shared" si="16"/>
        <v>9.4856460044644209E-2</v>
      </c>
    </row>
    <row r="326" spans="1:80" ht="15">
      <c r="A326" s="226" t="s">
        <v>172</v>
      </c>
      <c r="E326" s="10">
        <v>1</v>
      </c>
      <c r="F326" s="10">
        <f t="shared" ref="F326:R341" si="35">1+F58/100</f>
        <v>1</v>
      </c>
      <c r="G326" s="10">
        <f t="shared" si="35"/>
        <v>1</v>
      </c>
      <c r="H326" s="10">
        <f t="shared" si="35"/>
        <v>1</v>
      </c>
      <c r="I326" s="10">
        <f t="shared" si="35"/>
        <v>1</v>
      </c>
      <c r="J326" s="10">
        <f t="shared" si="35"/>
        <v>1</v>
      </c>
      <c r="K326" s="10">
        <f t="shared" si="35"/>
        <v>1</v>
      </c>
      <c r="L326" s="10">
        <f t="shared" si="35"/>
        <v>1</v>
      </c>
      <c r="M326" s="10">
        <f t="shared" si="35"/>
        <v>1</v>
      </c>
      <c r="N326" s="10">
        <f t="shared" si="35"/>
        <v>1</v>
      </c>
      <c r="O326" s="10">
        <f t="shared" si="35"/>
        <v>1</v>
      </c>
      <c r="P326" s="10">
        <f t="shared" si="35"/>
        <v>1.029436501920779</v>
      </c>
      <c r="Q326" s="10">
        <f t="shared" si="35"/>
        <v>1.0380247597590764</v>
      </c>
      <c r="R326" s="10">
        <f t="shared" si="35"/>
        <v>1.0444801721991734</v>
      </c>
      <c r="S326" s="10">
        <v>1</v>
      </c>
      <c r="T326" s="10">
        <f t="shared" si="34"/>
        <v>0.99503565764473167</v>
      </c>
      <c r="U326" s="10">
        <f t="shared" si="34"/>
        <v>1.054002121268852</v>
      </c>
      <c r="V326" s="10">
        <f t="shared" si="34"/>
        <v>1.0358143707969245</v>
      </c>
      <c r="W326" s="10">
        <f t="shared" ref="W326:BI326" si="36">1+W58/100</f>
        <v>1.0309818164919666</v>
      </c>
      <c r="X326" s="10">
        <f t="shared" si="36"/>
        <v>1.0410433133428096</v>
      </c>
      <c r="Y326" s="10">
        <f t="shared" si="36"/>
        <v>1.0119869393105689</v>
      </c>
      <c r="Z326" s="10">
        <f t="shared" si="36"/>
        <v>1.0037624251366066</v>
      </c>
      <c r="AA326" s="10">
        <f t="shared" si="36"/>
        <v>0.99699942212831905</v>
      </c>
      <c r="AB326" s="10">
        <f t="shared" si="36"/>
        <v>1.0183903416345961</v>
      </c>
      <c r="AC326" s="10">
        <f t="shared" si="36"/>
        <v>1.0317898721840446</v>
      </c>
      <c r="AD326" s="10">
        <f t="shared" si="36"/>
        <v>1.0255688356452306</v>
      </c>
      <c r="AE326" s="10">
        <f t="shared" si="36"/>
        <v>1.0224053504560919</v>
      </c>
      <c r="AF326" s="10">
        <f t="shared" si="36"/>
        <v>1.0124649963253665</v>
      </c>
      <c r="AG326" s="10">
        <f t="shared" si="36"/>
        <v>1.0330286373108617</v>
      </c>
      <c r="AH326" s="10">
        <f t="shared" si="36"/>
        <v>1.0309618003177115</v>
      </c>
      <c r="AI326" s="10">
        <f t="shared" si="36"/>
        <v>1.0435163905751361</v>
      </c>
      <c r="AJ326" s="10">
        <f t="shared" si="36"/>
        <v>1.0434522004153157</v>
      </c>
      <c r="AK326" s="10">
        <f t="shared" si="36"/>
        <v>1.0115177125116626</v>
      </c>
      <c r="AL326" s="10">
        <f t="shared" si="36"/>
        <v>0.98394864694714868</v>
      </c>
      <c r="AM326" s="10">
        <f t="shared" si="36"/>
        <v>1.0210260723179756</v>
      </c>
      <c r="AN326" s="10">
        <f t="shared" si="36"/>
        <v>1.0143906815827275</v>
      </c>
      <c r="AO326" s="10">
        <f t="shared" si="36"/>
        <v>1.0052647710736611</v>
      </c>
      <c r="AP326" s="10">
        <f t="shared" si="36"/>
        <v>1.0170029072614157</v>
      </c>
      <c r="AQ326" s="10">
        <f t="shared" si="36"/>
        <v>1.0196417613897277</v>
      </c>
      <c r="AR326" s="10">
        <f t="shared" si="36"/>
        <v>1.019212372937244</v>
      </c>
      <c r="AS326" s="10">
        <f t="shared" si="36"/>
        <v>1.0282269660443546</v>
      </c>
      <c r="AT326" s="10">
        <f t="shared" si="36"/>
        <v>1.0152453769484924</v>
      </c>
      <c r="AU326" s="10">
        <f t="shared" si="36"/>
        <v>0.99832012937076864</v>
      </c>
      <c r="AV326" s="10">
        <f t="shared" si="36"/>
        <v>0.99235138765913677</v>
      </c>
      <c r="AW326" s="10">
        <f t="shared" si="36"/>
        <v>1.0119193652221035</v>
      </c>
      <c r="AX326" s="10">
        <f t="shared" si="36"/>
        <v>1.0076390970567328</v>
      </c>
      <c r="AY326" s="10">
        <f t="shared" si="36"/>
        <v>1.0381719675220205</v>
      </c>
      <c r="AZ326" s="10">
        <f t="shared" si="36"/>
        <v>1.0339870617015168</v>
      </c>
      <c r="BA326" s="10">
        <f t="shared" si="36"/>
        <v>1.0127469903780695</v>
      </c>
      <c r="BB326" s="10">
        <f t="shared" si="36"/>
        <v>0.94620588949719364</v>
      </c>
      <c r="BC326" s="10">
        <f t="shared" si="36"/>
        <v>1.0423950434523579</v>
      </c>
      <c r="BD326" s="10">
        <f t="shared" si="36"/>
        <v>1.0559948142845823</v>
      </c>
      <c r="BE326" s="10">
        <f t="shared" si="36"/>
        <v>1.0030351838606835</v>
      </c>
      <c r="BF326" s="10">
        <f t="shared" si="36"/>
        <v>1.002157220462623</v>
      </c>
      <c r="BG326" s="10">
        <f t="shared" si="36"/>
        <v>1.0117269170639014</v>
      </c>
      <c r="BH326" s="10">
        <f t="shared" si="36"/>
        <v>1.0084393513012953</v>
      </c>
      <c r="BI326" s="10">
        <f t="shared" si="36"/>
        <v>1.0065832972389059</v>
      </c>
      <c r="BK326" s="7">
        <f t="shared" si="3"/>
        <v>0</v>
      </c>
      <c r="BL326" s="7">
        <f t="shared" si="4"/>
        <v>0</v>
      </c>
      <c r="BM326" s="7">
        <f t="shared" si="5"/>
        <v>2.6689059621746836E-2</v>
      </c>
      <c r="BN326" s="7">
        <f t="shared" si="6"/>
        <v>1.8668592438322307E-2</v>
      </c>
      <c r="BO326" s="7">
        <f t="shared" si="7"/>
        <v>2.0303648772744376E-2</v>
      </c>
      <c r="BP326" s="7">
        <f t="shared" si="8"/>
        <v>1.4626628536982267E-2</v>
      </c>
      <c r="BQ326" s="7">
        <f t="shared" si="9"/>
        <v>1.0246764821235654E-2</v>
      </c>
      <c r="BR326" s="7">
        <f t="shared" si="10"/>
        <v>1.7991798945689474E-2</v>
      </c>
      <c r="BS326" s="7">
        <f t="shared" si="11"/>
        <v>1.6015407003808546E-2</v>
      </c>
      <c r="BT326" s="7">
        <f t="shared" si="12"/>
        <v>9.106086630582988E-3</v>
      </c>
      <c r="BV326" s="7">
        <f t="shared" si="13"/>
        <v>1.2061451812053203E-2</v>
      </c>
      <c r="BX326" s="231">
        <f t="shared" si="27"/>
        <v>1.5624397224095699E-2</v>
      </c>
      <c r="BZ326" s="7">
        <f t="shared" si="14"/>
        <v>1.9154702464553086E-2</v>
      </c>
      <c r="CA326" s="7">
        <f t="shared" si="15"/>
        <v>0.10140064430122786</v>
      </c>
      <c r="CB326" s="7">
        <f t="shared" si="16"/>
        <v>2.6981945248682138E-2</v>
      </c>
    </row>
    <row r="327" spans="1:80" ht="15">
      <c r="A327" s="226" t="s">
        <v>174</v>
      </c>
      <c r="E327" s="10">
        <v>1</v>
      </c>
      <c r="F327" s="10">
        <f t="shared" si="35"/>
        <v>1</v>
      </c>
      <c r="G327" s="10">
        <f t="shared" si="35"/>
        <v>1</v>
      </c>
      <c r="H327" s="10">
        <f t="shared" si="35"/>
        <v>1</v>
      </c>
      <c r="I327" s="10">
        <f t="shared" si="35"/>
        <v>1</v>
      </c>
      <c r="J327" s="10">
        <f t="shared" si="35"/>
        <v>1</v>
      </c>
      <c r="K327" s="10">
        <f t="shared" si="35"/>
        <v>1</v>
      </c>
      <c r="L327" s="10">
        <f t="shared" si="35"/>
        <v>1</v>
      </c>
      <c r="M327" s="10">
        <f t="shared" si="35"/>
        <v>1</v>
      </c>
      <c r="N327" s="10">
        <f t="shared" si="35"/>
        <v>1</v>
      </c>
      <c r="O327" s="10">
        <f t="shared" si="35"/>
        <v>1</v>
      </c>
      <c r="P327" s="10">
        <f t="shared" si="35"/>
        <v>1</v>
      </c>
      <c r="Q327" s="10">
        <f t="shared" si="35"/>
        <v>1</v>
      </c>
      <c r="R327" s="10">
        <f t="shared" si="35"/>
        <v>1</v>
      </c>
      <c r="S327" s="10">
        <v>1</v>
      </c>
      <c r="T327" s="10">
        <f t="shared" ref="T327:BI333" si="37">1+T59/100</f>
        <v>1</v>
      </c>
      <c r="U327" s="10">
        <f t="shared" si="37"/>
        <v>1</v>
      </c>
      <c r="V327" s="10">
        <f t="shared" si="37"/>
        <v>1</v>
      </c>
      <c r="W327" s="10">
        <f t="shared" si="37"/>
        <v>1</v>
      </c>
      <c r="X327" s="10">
        <f t="shared" si="37"/>
        <v>1</v>
      </c>
      <c r="Y327" s="10">
        <f t="shared" si="37"/>
        <v>1</v>
      </c>
      <c r="Z327" s="10">
        <f t="shared" si="37"/>
        <v>1</v>
      </c>
      <c r="AA327" s="10">
        <f t="shared" si="37"/>
        <v>1</v>
      </c>
      <c r="AB327" s="10">
        <f t="shared" si="37"/>
        <v>1</v>
      </c>
      <c r="AC327" s="10">
        <f t="shared" si="37"/>
        <v>1</v>
      </c>
      <c r="AD327" s="10">
        <f t="shared" si="37"/>
        <v>1</v>
      </c>
      <c r="AE327" s="10">
        <f t="shared" si="37"/>
        <v>1</v>
      </c>
      <c r="AF327" s="10">
        <f t="shared" si="37"/>
        <v>1</v>
      </c>
      <c r="AG327" s="10">
        <f t="shared" si="37"/>
        <v>1</v>
      </c>
      <c r="AH327" s="10">
        <f t="shared" si="37"/>
        <v>1</v>
      </c>
      <c r="AI327" s="10">
        <f t="shared" si="37"/>
        <v>1</v>
      </c>
      <c r="AJ327" s="10">
        <f t="shared" si="37"/>
        <v>0.93128223528942367</v>
      </c>
      <c r="AK327" s="10">
        <f t="shared" si="37"/>
        <v>0.98647430709067041</v>
      </c>
      <c r="AL327" s="10">
        <f t="shared" si="37"/>
        <v>0.92859603568024052</v>
      </c>
      <c r="AM327" s="10">
        <f t="shared" si="37"/>
        <v>0.98446506260783484</v>
      </c>
      <c r="AN327" s="10">
        <f t="shared" si="37"/>
        <v>0.95283579085329639</v>
      </c>
      <c r="AO327" s="10">
        <f t="shared" si="37"/>
        <v>0.93904193221900778</v>
      </c>
      <c r="AP327" s="10">
        <f t="shared" si="37"/>
        <v>0.96660572735720285</v>
      </c>
      <c r="AQ327" s="10">
        <f t="shared" si="37"/>
        <v>0.97208078261041853</v>
      </c>
      <c r="AR327" s="10">
        <f t="shared" si="37"/>
        <v>0.99334890855444358</v>
      </c>
      <c r="AS327" s="10">
        <f t="shared" si="37"/>
        <v>0.97969423751283602</v>
      </c>
      <c r="AT327" s="10">
        <f t="shared" si="37"/>
        <v>0.99940963051491682</v>
      </c>
      <c r="AU327" s="10">
        <f t="shared" si="37"/>
        <v>1.0076069876632274</v>
      </c>
      <c r="AV327" s="10">
        <f t="shared" si="37"/>
        <v>1.0151391269254708</v>
      </c>
      <c r="AW327" s="10">
        <f t="shared" si="37"/>
        <v>1.0219152485718199</v>
      </c>
      <c r="AX327" s="10">
        <f t="shared" si="37"/>
        <v>1.0152284755677987</v>
      </c>
      <c r="AY327" s="10">
        <f t="shared" si="37"/>
        <v>1.0309481091900852</v>
      </c>
      <c r="AZ327" s="10">
        <f t="shared" si="37"/>
        <v>1.0338683333757825</v>
      </c>
      <c r="BA327" s="10">
        <f t="shared" si="37"/>
        <v>1.0406023003472351</v>
      </c>
      <c r="BB327" s="10">
        <f t="shared" si="37"/>
        <v>1.0328727106161606</v>
      </c>
      <c r="BC327" s="10">
        <f t="shared" si="37"/>
        <v>1.0174751691449526</v>
      </c>
      <c r="BD327" s="10">
        <f t="shared" si="37"/>
        <v>1.0268311334285061</v>
      </c>
      <c r="BE327" s="10">
        <f t="shared" si="37"/>
        <v>1.0302819003945103</v>
      </c>
      <c r="BF327" s="10">
        <f t="shared" si="37"/>
        <v>1.0318454498565823</v>
      </c>
      <c r="BG327" s="10">
        <f t="shared" si="37"/>
        <v>1.0420176881347549</v>
      </c>
      <c r="BH327" s="10">
        <f t="shared" si="37"/>
        <v>1.0474925940322626</v>
      </c>
      <c r="BI327" s="10">
        <f t="shared" si="37"/>
        <v>1</v>
      </c>
      <c r="BK327" s="7">
        <f t="shared" si="3"/>
        <v>0</v>
      </c>
      <c r="BL327" s="7">
        <f t="shared" si="4"/>
        <v>0</v>
      </c>
      <c r="BM327" s="7">
        <f t="shared" si="5"/>
        <v>0</v>
      </c>
      <c r="BN327" s="7">
        <f t="shared" si="6"/>
        <v>0</v>
      </c>
      <c r="BO327" s="7">
        <f t="shared" si="7"/>
        <v>-3.8944473179192918E-2</v>
      </c>
      <c r="BP327" s="7">
        <f t="shared" si="8"/>
        <v>-2.3920413083254988E-2</v>
      </c>
      <c r="BQ327" s="7">
        <f t="shared" si="9"/>
        <v>2.5965389216201284E-2</v>
      </c>
      <c r="BR327" s="7">
        <f t="shared" si="10"/>
        <v>3.272861507317093E-2</v>
      </c>
      <c r="BS327" s="7">
        <f t="shared" si="11"/>
        <v>2.6238987592937635E-2</v>
      </c>
      <c r="BT327" s="7">
        <f t="shared" si="12"/>
        <v>2.8509490108045821E-2</v>
      </c>
      <c r="BV327" s="7">
        <f t="shared" si="13"/>
        <v>2.7535803141794712E-2</v>
      </c>
      <c r="BX327" s="231">
        <f t="shared" si="27"/>
        <v>0</v>
      </c>
      <c r="BZ327" s="7">
        <f t="shared" si="14"/>
        <v>0</v>
      </c>
      <c r="CA327" s="7">
        <f t="shared" si="15"/>
        <v>-8.1314002237015126E-2</v>
      </c>
      <c r="CB327" s="7">
        <f t="shared" si="16"/>
        <v>9.1505811171775697E-2</v>
      </c>
    </row>
    <row r="328" spans="1:80" ht="15">
      <c r="A328" s="226" t="s">
        <v>176</v>
      </c>
      <c r="E328" s="10">
        <v>1</v>
      </c>
      <c r="F328" s="10">
        <f t="shared" si="35"/>
        <v>1</v>
      </c>
      <c r="G328" s="10">
        <f t="shared" si="35"/>
        <v>1</v>
      </c>
      <c r="H328" s="10">
        <f t="shared" si="35"/>
        <v>1</v>
      </c>
      <c r="I328" s="10">
        <f t="shared" si="35"/>
        <v>1</v>
      </c>
      <c r="J328" s="10">
        <f t="shared" si="35"/>
        <v>1</v>
      </c>
      <c r="K328" s="10">
        <f t="shared" si="35"/>
        <v>1</v>
      </c>
      <c r="L328" s="10">
        <f t="shared" si="35"/>
        <v>1</v>
      </c>
      <c r="M328" s="10">
        <f t="shared" si="35"/>
        <v>1</v>
      </c>
      <c r="N328" s="10">
        <f t="shared" si="35"/>
        <v>1</v>
      </c>
      <c r="O328" s="10">
        <f t="shared" si="35"/>
        <v>1</v>
      </c>
      <c r="P328" s="10">
        <f t="shared" si="35"/>
        <v>1</v>
      </c>
      <c r="Q328" s="10">
        <f t="shared" si="35"/>
        <v>1</v>
      </c>
      <c r="R328" s="10">
        <f t="shared" si="35"/>
        <v>1</v>
      </c>
      <c r="S328" s="10">
        <v>1</v>
      </c>
      <c r="T328" s="10">
        <f t="shared" si="37"/>
        <v>1</v>
      </c>
      <c r="U328" s="10">
        <f t="shared" si="37"/>
        <v>1</v>
      </c>
      <c r="V328" s="10">
        <f t="shared" si="37"/>
        <v>1</v>
      </c>
      <c r="W328" s="10">
        <f t="shared" si="37"/>
        <v>1.1052141415489065</v>
      </c>
      <c r="X328" s="10">
        <f t="shared" si="37"/>
        <v>0.80812400673723839</v>
      </c>
      <c r="Y328" s="10">
        <f t="shared" si="37"/>
        <v>1.1367052343408948</v>
      </c>
      <c r="Z328" s="10">
        <f t="shared" si="37"/>
        <v>1.1199366020869921</v>
      </c>
      <c r="AA328" s="10">
        <f t="shared" si="37"/>
        <v>1.0441841247431649</v>
      </c>
      <c r="AB328" s="10">
        <f t="shared" si="37"/>
        <v>1.0327283728886558</v>
      </c>
      <c r="AC328" s="10">
        <f t="shared" si="37"/>
        <v>1.0618498977863404</v>
      </c>
      <c r="AD328" s="10">
        <f t="shared" si="37"/>
        <v>1.0206850749875387</v>
      </c>
      <c r="AE328" s="10">
        <f t="shared" si="37"/>
        <v>1.0798392068197695</v>
      </c>
      <c r="AF328" s="10">
        <f t="shared" si="37"/>
        <v>1.0849181286355314</v>
      </c>
      <c r="AG328" s="10">
        <f t="shared" si="37"/>
        <v>1.0950929832679808</v>
      </c>
      <c r="AH328" s="10">
        <f t="shared" si="37"/>
        <v>1.004569604652477</v>
      </c>
      <c r="AI328" s="10">
        <f t="shared" si="37"/>
        <v>1.0572384546126645</v>
      </c>
      <c r="AJ328" s="10">
        <f t="shared" si="37"/>
        <v>1.0072722547072415</v>
      </c>
      <c r="AK328" s="10">
        <f t="shared" si="37"/>
        <v>1.0186330646660389</v>
      </c>
      <c r="AL328" s="10">
        <f t="shared" si="37"/>
        <v>1.0133824739570363</v>
      </c>
      <c r="AM328" s="10">
        <f t="shared" si="37"/>
        <v>1.0119967875998117</v>
      </c>
      <c r="AN328" s="10">
        <f t="shared" si="37"/>
        <v>1.0198186340405702</v>
      </c>
      <c r="AO328" s="10">
        <f t="shared" si="37"/>
        <v>1.0296350792134448</v>
      </c>
      <c r="AP328" s="10">
        <f t="shared" si="37"/>
        <v>1.0205311772689953</v>
      </c>
      <c r="AQ328" s="10">
        <f t="shared" si="37"/>
        <v>1.0566957747148193</v>
      </c>
      <c r="AR328" s="10">
        <f t="shared" si="37"/>
        <v>1.0124070199601745</v>
      </c>
      <c r="AS328" s="10">
        <f t="shared" si="37"/>
        <v>1.0070232736711751</v>
      </c>
      <c r="AT328" s="10">
        <f t="shared" si="37"/>
        <v>1.0048175580585601</v>
      </c>
      <c r="AU328" s="10">
        <f t="shared" si="37"/>
        <v>0.98030151882866523</v>
      </c>
      <c r="AV328" s="10">
        <f t="shared" si="37"/>
        <v>1.0727393554206348</v>
      </c>
      <c r="AW328" s="10">
        <f t="shared" si="37"/>
        <v>1.0283056536684665</v>
      </c>
      <c r="AX328" s="10">
        <f t="shared" si="37"/>
        <v>0.99560926979487685</v>
      </c>
      <c r="AY328" s="10">
        <f t="shared" si="37"/>
        <v>1.0266802772413037</v>
      </c>
      <c r="AZ328" s="10">
        <f t="shared" si="37"/>
        <v>1.0610671529352924</v>
      </c>
      <c r="BA328" s="10">
        <f t="shared" si="37"/>
        <v>1.0693385257478039</v>
      </c>
      <c r="BB328" s="10">
        <f t="shared" si="37"/>
        <v>0.98615180334184116</v>
      </c>
      <c r="BC328" s="10">
        <f t="shared" si="37"/>
        <v>1.0037520364145183</v>
      </c>
      <c r="BD328" s="10">
        <f t="shared" si="37"/>
        <v>0.99382254810910264</v>
      </c>
      <c r="BE328" s="10">
        <f t="shared" si="37"/>
        <v>0.9848254916074215</v>
      </c>
      <c r="BF328" s="10">
        <f t="shared" si="37"/>
        <v>1.0027513863735991</v>
      </c>
      <c r="BG328" s="10">
        <f t="shared" si="37"/>
        <v>1.0364582879192121</v>
      </c>
      <c r="BH328" s="10">
        <f t="shared" si="37"/>
        <v>0.97722241201777382</v>
      </c>
      <c r="BI328" s="10">
        <f t="shared" si="37"/>
        <v>1.0036725812746232</v>
      </c>
      <c r="BK328" s="7">
        <f t="shared" si="3"/>
        <v>0</v>
      </c>
      <c r="BL328" s="7">
        <f t="shared" si="4"/>
        <v>0</v>
      </c>
      <c r="BM328" s="7">
        <f t="shared" si="5"/>
        <v>-1.1236458985750541E-2</v>
      </c>
      <c r="BN328" s="7">
        <f t="shared" si="6"/>
        <v>6.7270849166980007E-2</v>
      </c>
      <c r="BO328" s="7">
        <f t="shared" si="7"/>
        <v>2.3947630254123942E-2</v>
      </c>
      <c r="BP328" s="7">
        <f t="shared" si="8"/>
        <v>1.6197234009599271E-2</v>
      </c>
      <c r="BQ328" s="7">
        <f t="shared" si="9"/>
        <v>2.9961783520193519E-2</v>
      </c>
      <c r="BR328" s="7">
        <f t="shared" si="10"/>
        <v>4.2765149128545232E-3</v>
      </c>
      <c r="BS328" s="7">
        <f t="shared" si="11"/>
        <v>4.1916971154857707E-2</v>
      </c>
      <c r="BT328" s="7">
        <f t="shared" si="12"/>
        <v>-1.5619697353431716E-3</v>
      </c>
      <c r="BV328" s="7">
        <f t="shared" si="13"/>
        <v>1.6845164951058145E-2</v>
      </c>
      <c r="BX328" s="231">
        <f t="shared" si="27"/>
        <v>1.2643932763034771E-2</v>
      </c>
      <c r="BZ328" s="7">
        <f t="shared" si="14"/>
        <v>0.20769323511628679</v>
      </c>
      <c r="CA328" s="7">
        <f t="shared" si="15"/>
        <v>8.4769814887351247E-2</v>
      </c>
      <c r="CB328" s="7">
        <f t="shared" si="16"/>
        <v>1.6570043004758617E-2</v>
      </c>
    </row>
    <row r="329" spans="1:80" ht="15">
      <c r="A329" s="226" t="s">
        <v>178</v>
      </c>
      <c r="E329" s="10">
        <v>1</v>
      </c>
      <c r="F329" s="10">
        <f t="shared" si="35"/>
        <v>1.0563874355341893</v>
      </c>
      <c r="G329" s="10">
        <f t="shared" si="35"/>
        <v>1.0484744696606219</v>
      </c>
      <c r="H329" s="10">
        <f t="shared" si="35"/>
        <v>0.99847389944584253</v>
      </c>
      <c r="I329" s="10">
        <f t="shared" si="35"/>
        <v>1.0840011926479727</v>
      </c>
      <c r="J329" s="10">
        <f t="shared" si="35"/>
        <v>1.037436848678654</v>
      </c>
      <c r="K329" s="10">
        <f t="shared" si="35"/>
        <v>1.019191980165441</v>
      </c>
      <c r="L329" s="10">
        <f t="shared" si="35"/>
        <v>1.0260941458618515</v>
      </c>
      <c r="M329" s="10">
        <f t="shared" si="35"/>
        <v>1.0334383771840583</v>
      </c>
      <c r="N329" s="10">
        <f t="shared" si="35"/>
        <v>1.0573615145059188</v>
      </c>
      <c r="O329" s="10">
        <f t="shared" si="35"/>
        <v>1.0196613549860511</v>
      </c>
      <c r="P329" s="10">
        <f t="shared" si="35"/>
        <v>1.0229173658198132</v>
      </c>
      <c r="Q329" s="10">
        <f t="shared" si="35"/>
        <v>1.0333657381346313</v>
      </c>
      <c r="R329" s="10">
        <f t="shared" si="35"/>
        <v>1.0346559357913612</v>
      </c>
      <c r="S329" s="10">
        <v>1</v>
      </c>
      <c r="T329" s="10">
        <f t="shared" si="37"/>
        <v>0.982597972744507</v>
      </c>
      <c r="U329" s="10">
        <f t="shared" si="37"/>
        <v>1.0565866663056909</v>
      </c>
      <c r="V329" s="10">
        <f t="shared" si="37"/>
        <v>1.0155351169391658</v>
      </c>
      <c r="W329" s="10">
        <f t="shared" si="37"/>
        <v>1.0190929026817741</v>
      </c>
      <c r="X329" s="10">
        <f t="shared" si="37"/>
        <v>1.0361423544048625</v>
      </c>
      <c r="Y329" s="10">
        <f t="shared" si="37"/>
        <v>0.99396065012020918</v>
      </c>
      <c r="Z329" s="10">
        <f t="shared" si="37"/>
        <v>0.99362086980420006</v>
      </c>
      <c r="AA329" s="10">
        <f t="shared" si="37"/>
        <v>1.0376086734364773</v>
      </c>
      <c r="AB329" s="10">
        <f t="shared" si="37"/>
        <v>1.0266653423400816</v>
      </c>
      <c r="AC329" s="10">
        <f t="shared" si="37"/>
        <v>1.0422072437386902</v>
      </c>
      <c r="AD329" s="10">
        <f t="shared" si="37"/>
        <v>1.0396154465636482</v>
      </c>
      <c r="AE329" s="10">
        <f t="shared" si="37"/>
        <v>1.0476406031511833</v>
      </c>
      <c r="AF329" s="10">
        <f t="shared" si="37"/>
        <v>1.0012732014704404</v>
      </c>
      <c r="AG329" s="10">
        <f t="shared" si="37"/>
        <v>0.99937795037606381</v>
      </c>
      <c r="AH329" s="10">
        <f t="shared" si="37"/>
        <v>1.0058485836971001</v>
      </c>
      <c r="AI329" s="10">
        <f t="shared" si="37"/>
        <v>1.0131052561172293</v>
      </c>
      <c r="AJ329" s="10">
        <f t="shared" si="37"/>
        <v>1.011308621718408</v>
      </c>
      <c r="AK329" s="10">
        <f t="shared" si="37"/>
        <v>1.0162042569006005</v>
      </c>
      <c r="AL329" s="10">
        <f t="shared" si="37"/>
        <v>0.99678011961455537</v>
      </c>
      <c r="AM329" s="10">
        <f t="shared" si="37"/>
        <v>1.0497733315948488</v>
      </c>
      <c r="AN329" s="10">
        <f t="shared" si="37"/>
        <v>1.0249229473193617</v>
      </c>
      <c r="AO329" s="10">
        <f t="shared" si="37"/>
        <v>1.0231937444166053</v>
      </c>
      <c r="AP329" s="10">
        <f t="shared" si="37"/>
        <v>1.0283265414433802</v>
      </c>
      <c r="AQ329" s="10">
        <f t="shared" si="37"/>
        <v>1.0184761707889847</v>
      </c>
      <c r="AR329" s="10">
        <f t="shared" si="37"/>
        <v>1.0260792924854225</v>
      </c>
      <c r="AS329" s="10">
        <f t="shared" si="37"/>
        <v>1.0340072203754038</v>
      </c>
      <c r="AT329" s="10">
        <f t="shared" si="37"/>
        <v>1.0046253061082464</v>
      </c>
      <c r="AU329" s="10">
        <f t="shared" si="37"/>
        <v>1.0014588008568133</v>
      </c>
      <c r="AV329" s="10">
        <f t="shared" si="37"/>
        <v>1.0011737343433516</v>
      </c>
      <c r="AW329" s="10">
        <f t="shared" si="37"/>
        <v>1.024032082552526</v>
      </c>
      <c r="AX329" s="10">
        <f t="shared" si="37"/>
        <v>1.0205513363465459</v>
      </c>
      <c r="AY329" s="10">
        <f t="shared" si="37"/>
        <v>1.0357203572867342</v>
      </c>
      <c r="AZ329" s="10">
        <f t="shared" si="37"/>
        <v>1.0046274549948799</v>
      </c>
      <c r="BA329" s="10">
        <f t="shared" si="37"/>
        <v>0.9890514944454154</v>
      </c>
      <c r="BB329" s="10">
        <f t="shared" si="37"/>
        <v>0.94586008054723147</v>
      </c>
      <c r="BC329" s="10">
        <f t="shared" si="37"/>
        <v>1.014194881156028</v>
      </c>
      <c r="BD329" s="10">
        <f t="shared" si="37"/>
        <v>1.0092039059778293</v>
      </c>
      <c r="BE329" s="10">
        <f t="shared" si="37"/>
        <v>0.99850052713364423</v>
      </c>
      <c r="BF329" s="10">
        <f t="shared" si="37"/>
        <v>1.0051343270207838</v>
      </c>
      <c r="BG329" s="10">
        <f t="shared" si="37"/>
        <v>1.0116168801023411</v>
      </c>
      <c r="BH329" s="10">
        <f t="shared" si="37"/>
        <v>1.0089084579530769</v>
      </c>
      <c r="BI329" s="10">
        <f t="shared" si="37"/>
        <v>1.0044569754658363</v>
      </c>
      <c r="BK329" s="7">
        <f t="shared" si="3"/>
        <v>3.4123961587405161E-2</v>
      </c>
      <c r="BL329" s="7">
        <f t="shared" si="4"/>
        <v>4.2694590032695823E-2</v>
      </c>
      <c r="BM329" s="7">
        <f t="shared" si="5"/>
        <v>2.1869804447098629E-2</v>
      </c>
      <c r="BN329" s="7">
        <f t="shared" si="6"/>
        <v>1.8569456210556057E-2</v>
      </c>
      <c r="BO329" s="7">
        <f t="shared" si="7"/>
        <v>9.3218241504871013E-3</v>
      </c>
      <c r="BP329" s="7">
        <f t="shared" si="8"/>
        <v>2.0079660712608804E-2</v>
      </c>
      <c r="BQ329" s="7">
        <f t="shared" si="9"/>
        <v>4.0586442701682213E-3</v>
      </c>
      <c r="BR329" s="7">
        <f t="shared" si="10"/>
        <v>6.1016203764032717E-3</v>
      </c>
      <c r="BS329" s="7">
        <f t="shared" si="11"/>
        <v>1.2404470342000984E-2</v>
      </c>
      <c r="BT329" s="7">
        <f t="shared" si="12"/>
        <v>-4.8952293285231541E-4</v>
      </c>
      <c r="BV329" s="7">
        <f t="shared" si="13"/>
        <v>5.0162429517113249E-3</v>
      </c>
      <c r="BX329" s="231">
        <f t="shared" si="27"/>
        <v>2.6991616049743872E-2</v>
      </c>
      <c r="BZ329" s="7">
        <f t="shared" si="14"/>
        <v>5.8481324119124212E-2</v>
      </c>
      <c r="CA329" s="7">
        <f t="shared" si="15"/>
        <v>4.1164347378081612E-2</v>
      </c>
      <c r="CB329" s="7">
        <f t="shared" si="16"/>
        <v>2.5177744182984796E-2</v>
      </c>
    </row>
    <row r="330" spans="1:80" ht="15">
      <c r="A330" s="226" t="s">
        <v>180</v>
      </c>
      <c r="E330" s="10">
        <v>1</v>
      </c>
      <c r="F330" s="10">
        <f t="shared" si="35"/>
        <v>0.94467415063169524</v>
      </c>
      <c r="G330" s="10">
        <f t="shared" si="35"/>
        <v>1.1322534027063917</v>
      </c>
      <c r="H330" s="10">
        <f t="shared" si="35"/>
        <v>1.0306805970986779</v>
      </c>
      <c r="I330" s="10">
        <f t="shared" si="35"/>
        <v>1.0337471424035596</v>
      </c>
      <c r="J330" s="10">
        <f t="shared" si="35"/>
        <v>0.84788302741868327</v>
      </c>
      <c r="K330" s="10">
        <f t="shared" si="35"/>
        <v>1.099917939496766</v>
      </c>
      <c r="L330" s="10">
        <f t="shared" si="35"/>
        <v>1.0022819870271118</v>
      </c>
      <c r="M330" s="10">
        <f t="shared" si="35"/>
        <v>0.97292657228066148</v>
      </c>
      <c r="N330" s="10">
        <f t="shared" si="35"/>
        <v>1.0769780653409338</v>
      </c>
      <c r="O330" s="10">
        <f t="shared" si="35"/>
        <v>1.1489079523922892</v>
      </c>
      <c r="P330" s="10">
        <f t="shared" si="35"/>
        <v>1.0780707429217726</v>
      </c>
      <c r="Q330" s="10">
        <f t="shared" si="35"/>
        <v>1.0740652260616019</v>
      </c>
      <c r="R330" s="10">
        <f t="shared" si="35"/>
        <v>1.0990559733566412</v>
      </c>
      <c r="S330" s="10">
        <v>1</v>
      </c>
      <c r="T330" s="10">
        <f t="shared" si="37"/>
        <v>1.0252841929209804</v>
      </c>
      <c r="U330" s="10">
        <f t="shared" si="37"/>
        <v>1.0408478049024981</v>
      </c>
      <c r="V330" s="10">
        <f t="shared" si="37"/>
        <v>1.0243783262929036</v>
      </c>
      <c r="W330" s="10">
        <f t="shared" si="37"/>
        <v>0.99714963710018067</v>
      </c>
      <c r="X330" s="10">
        <f t="shared" si="37"/>
        <v>1.0209278241590978</v>
      </c>
      <c r="Y330" s="10">
        <f t="shared" si="37"/>
        <v>1.054905720381381</v>
      </c>
      <c r="Z330" s="10">
        <f t="shared" si="37"/>
        <v>1.019231978566647</v>
      </c>
      <c r="AA330" s="10">
        <f t="shared" si="37"/>
        <v>0.99436326347134607</v>
      </c>
      <c r="AB330" s="10">
        <f t="shared" si="37"/>
        <v>1.0233774531296684</v>
      </c>
      <c r="AC330" s="10">
        <f t="shared" si="37"/>
        <v>0.99073468634725614</v>
      </c>
      <c r="AD330" s="10">
        <f t="shared" si="37"/>
        <v>0.95806682451782255</v>
      </c>
      <c r="AE330" s="10">
        <f t="shared" si="37"/>
        <v>1.0137101775044108</v>
      </c>
      <c r="AF330" s="10">
        <f t="shared" si="37"/>
        <v>1.0786961104621244</v>
      </c>
      <c r="AG330" s="10">
        <f t="shared" si="37"/>
        <v>1.0010358518844906</v>
      </c>
      <c r="AH330" s="10">
        <f t="shared" si="37"/>
        <v>1.0233087560020799</v>
      </c>
      <c r="AI330" s="10">
        <f t="shared" si="37"/>
        <v>0.92693769811600313</v>
      </c>
      <c r="AJ330" s="10">
        <f t="shared" si="37"/>
        <v>0.98987780218334709</v>
      </c>
      <c r="AK330" s="10">
        <f t="shared" si="37"/>
        <v>1.0839824180979551</v>
      </c>
      <c r="AL330" s="10">
        <f t="shared" si="37"/>
        <v>1.0520939345991474</v>
      </c>
      <c r="AM330" s="10">
        <f t="shared" si="37"/>
        <v>1.0043498424185606</v>
      </c>
      <c r="AN330" s="10">
        <f t="shared" si="37"/>
        <v>1.0363073464594417</v>
      </c>
      <c r="AO330" s="10">
        <f t="shared" si="37"/>
        <v>1.0530753119972622</v>
      </c>
      <c r="AP330" s="10">
        <f t="shared" si="37"/>
        <v>1.0622667951780127</v>
      </c>
      <c r="AQ330" s="10">
        <f t="shared" si="37"/>
        <v>1.0529635151010404</v>
      </c>
      <c r="AR330" s="10">
        <f t="shared" si="37"/>
        <v>1.0503485963860109</v>
      </c>
      <c r="AS330" s="10">
        <f t="shared" si="37"/>
        <v>1.0400918737827465</v>
      </c>
      <c r="AT330" s="10">
        <f t="shared" si="37"/>
        <v>1.0023471526341943</v>
      </c>
      <c r="AU330" s="10">
        <f t="shared" si="37"/>
        <v>1.0416934783509664</v>
      </c>
      <c r="AV330" s="10">
        <f t="shared" si="37"/>
        <v>0.98239779251916548</v>
      </c>
      <c r="AW330" s="10">
        <f t="shared" si="37"/>
        <v>0.99806824789605642</v>
      </c>
      <c r="AX330" s="10">
        <f t="shared" si="37"/>
        <v>1.0767106783352076</v>
      </c>
      <c r="AY330" s="10">
        <f t="shared" si="37"/>
        <v>1.0909136957144852</v>
      </c>
      <c r="AZ330" s="10">
        <f t="shared" si="37"/>
        <v>1.0718899380361993</v>
      </c>
      <c r="BA330" s="10">
        <f t="shared" si="37"/>
        <v>1.0179396311708546</v>
      </c>
      <c r="BB330" s="10">
        <f t="shared" si="37"/>
        <v>0.99589859126067393</v>
      </c>
      <c r="BC330" s="10">
        <f t="shared" si="37"/>
        <v>1.0689194869797709</v>
      </c>
      <c r="BD330" s="10">
        <f t="shared" si="37"/>
        <v>1.0177436545827268</v>
      </c>
      <c r="BE330" s="10">
        <f t="shared" si="37"/>
        <v>1.0149969273343988</v>
      </c>
      <c r="BF330" s="10">
        <f t="shared" si="37"/>
        <v>1.0345489758914668</v>
      </c>
      <c r="BG330" s="10">
        <f t="shared" si="37"/>
        <v>1.0632098844921036</v>
      </c>
      <c r="BH330" s="10">
        <f t="shared" si="37"/>
        <v>1.0579498483782295</v>
      </c>
      <c r="BI330" s="10">
        <f t="shared" si="37"/>
        <v>1.0543955070295685</v>
      </c>
      <c r="BK330" s="7">
        <f t="shared" si="3"/>
        <v>3.3038693843493672E-2</v>
      </c>
      <c r="BL330" s="7">
        <f t="shared" si="4"/>
        <v>2.0696289636930043E-3</v>
      </c>
      <c r="BM330" s="7">
        <f t="shared" si="5"/>
        <v>4.988811928737813E-2</v>
      </c>
      <c r="BN330" s="7">
        <f t="shared" si="6"/>
        <v>1.5240657249791179E-2</v>
      </c>
      <c r="BO330" s="7">
        <f t="shared" si="7"/>
        <v>1.1409948983226448E-2</v>
      </c>
      <c r="BP330" s="7">
        <f t="shared" si="8"/>
        <v>4.2244893213067902E-2</v>
      </c>
      <c r="BQ330" s="7">
        <f t="shared" si="9"/>
        <v>3.7041581107942756E-2</v>
      </c>
      <c r="BR330" s="7">
        <f t="shared" si="10"/>
        <v>3.244826282630453E-2</v>
      </c>
      <c r="BS330" s="7">
        <f t="shared" si="11"/>
        <v>3.8807017514695064E-2</v>
      </c>
      <c r="BT330" s="7">
        <f t="shared" si="12"/>
        <v>3.8156294331031404E-2</v>
      </c>
      <c r="BV330" s="7">
        <f t="shared" si="13"/>
        <v>3.8435125767658507E-2</v>
      </c>
      <c r="BX330" s="231">
        <f t="shared" si="27"/>
        <v>2.79985542978618E-2</v>
      </c>
      <c r="BZ330" s="7">
        <f t="shared" si="14"/>
        <v>3.7179577458344548E-2</v>
      </c>
      <c r="CA330" s="7">
        <f t="shared" si="15"/>
        <v>-5.3864566758292654E-3</v>
      </c>
      <c r="CB330" s="7">
        <f t="shared" si="16"/>
        <v>0.18600803914080255</v>
      </c>
    </row>
    <row r="331" spans="1:80" ht="15">
      <c r="A331" s="226" t="s">
        <v>182</v>
      </c>
      <c r="E331" s="10">
        <v>1</v>
      </c>
      <c r="F331" s="10">
        <f t="shared" si="35"/>
        <v>0.84273710798042711</v>
      </c>
      <c r="G331" s="10">
        <f t="shared" si="35"/>
        <v>0.78354900365658953</v>
      </c>
      <c r="H331" s="10">
        <f t="shared" si="35"/>
        <v>1.3100794513060281</v>
      </c>
      <c r="I331" s="10">
        <f t="shared" si="35"/>
        <v>1.0316386255376599</v>
      </c>
      <c r="J331" s="10">
        <f t="shared" si="35"/>
        <v>1.03422966538786</v>
      </c>
      <c r="K331" s="10">
        <f t="shared" si="35"/>
        <v>0.92603878066409862</v>
      </c>
      <c r="L331" s="10">
        <f t="shared" si="35"/>
        <v>1.0638817729038428</v>
      </c>
      <c r="M331" s="10">
        <f t="shared" si="35"/>
        <v>1.0765083933970927</v>
      </c>
      <c r="N331" s="10">
        <f t="shared" si="35"/>
        <v>1.0536643222428639</v>
      </c>
      <c r="O331" s="10">
        <f t="shared" si="35"/>
        <v>1.0582800727383621</v>
      </c>
      <c r="P331" s="10">
        <f t="shared" si="35"/>
        <v>0.86237774124796074</v>
      </c>
      <c r="Q331" s="10">
        <f t="shared" si="35"/>
        <v>1.2396858578126819</v>
      </c>
      <c r="R331" s="10">
        <f t="shared" si="35"/>
        <v>1.0100617792339639</v>
      </c>
      <c r="S331" s="10">
        <v>1</v>
      </c>
      <c r="T331" s="10">
        <f t="shared" si="37"/>
        <v>1.0214096734431224</v>
      </c>
      <c r="U331" s="10">
        <f t="shared" si="37"/>
        <v>1.0535310442009462</v>
      </c>
      <c r="V331" s="10">
        <f t="shared" si="37"/>
        <v>1.0228385696414068</v>
      </c>
      <c r="W331" s="10">
        <f t="shared" si="37"/>
        <v>1.0608367866271209</v>
      </c>
      <c r="X331" s="10">
        <f t="shared" si="37"/>
        <v>1.0433591765826427</v>
      </c>
      <c r="Y331" s="10">
        <f t="shared" si="37"/>
        <v>0.97783450033524333</v>
      </c>
      <c r="Z331" s="10">
        <f t="shared" si="37"/>
        <v>0.99870543814807178</v>
      </c>
      <c r="AA331" s="10">
        <f t="shared" si="37"/>
        <v>1.0313164696960471</v>
      </c>
      <c r="AB331" s="10">
        <f t="shared" si="37"/>
        <v>1.0215985601152748</v>
      </c>
      <c r="AC331" s="10">
        <f t="shared" si="37"/>
        <v>1.0238980067748376</v>
      </c>
      <c r="AD331" s="10">
        <f t="shared" si="37"/>
        <v>1.006116305109678</v>
      </c>
      <c r="AE331" s="10">
        <f t="shared" si="37"/>
        <v>0.97482482224881395</v>
      </c>
      <c r="AF331" s="10">
        <f t="shared" si="37"/>
        <v>0.96490856495538102</v>
      </c>
      <c r="AG331" s="10">
        <f t="shared" si="37"/>
        <v>0.96288247646090885</v>
      </c>
      <c r="AH331" s="10">
        <f t="shared" si="37"/>
        <v>1.016464153120219</v>
      </c>
      <c r="AI331" s="10">
        <f t="shared" si="37"/>
        <v>0.98253214468943728</v>
      </c>
      <c r="AJ331" s="10">
        <f t="shared" si="37"/>
        <v>0.96411468143557988</v>
      </c>
      <c r="AK331" s="10">
        <f t="shared" si="37"/>
        <v>0.99452610454236667</v>
      </c>
      <c r="AL331" s="10">
        <f t="shared" si="37"/>
        <v>0.95767806740869021</v>
      </c>
      <c r="AM331" s="10">
        <f t="shared" si="37"/>
        <v>0.97087433878915119</v>
      </c>
      <c r="AN331" s="10">
        <f t="shared" si="37"/>
        <v>1.018534237928614</v>
      </c>
      <c r="AO331" s="10">
        <f t="shared" si="37"/>
        <v>1.0230508724484577</v>
      </c>
      <c r="AP331" s="10">
        <f t="shared" si="37"/>
        <v>0.99491754704205992</v>
      </c>
      <c r="AQ331" s="10">
        <f t="shared" si="37"/>
        <v>1.0354478628722399</v>
      </c>
      <c r="AR331" s="10">
        <f t="shared" si="37"/>
        <v>1.0175801110930067</v>
      </c>
      <c r="AS331" s="10">
        <f t="shared" si="37"/>
        <v>1.0242787570092846</v>
      </c>
      <c r="AT331" s="10">
        <f t="shared" si="37"/>
        <v>1.0167647584390853</v>
      </c>
      <c r="AU331" s="10">
        <f t="shared" si="37"/>
        <v>1.0427945302656054</v>
      </c>
      <c r="AV331" s="10">
        <f t="shared" si="37"/>
        <v>1.0585052083343234</v>
      </c>
      <c r="AW331" s="10">
        <f t="shared" si="37"/>
        <v>1.0294323229638962</v>
      </c>
      <c r="AX331" s="10">
        <f t="shared" si="37"/>
        <v>1.0445275223556874</v>
      </c>
      <c r="AY331" s="10">
        <f t="shared" si="37"/>
        <v>1.0021097167406545</v>
      </c>
      <c r="AZ331" s="10">
        <f t="shared" si="37"/>
        <v>1.0179919689594792</v>
      </c>
      <c r="BA331" s="10">
        <f t="shared" si="37"/>
        <v>1.0071395280057727</v>
      </c>
      <c r="BB331" s="10">
        <f t="shared" si="37"/>
        <v>0.99898400238155671</v>
      </c>
      <c r="BC331" s="10">
        <f t="shared" si="37"/>
        <v>1.0176368201792267</v>
      </c>
      <c r="BD331" s="10">
        <f t="shared" si="37"/>
        <v>1.0093035517285018</v>
      </c>
      <c r="BE331" s="10">
        <f t="shared" si="37"/>
        <v>1.0132110930629576</v>
      </c>
      <c r="BF331" s="10">
        <f t="shared" si="37"/>
        <v>1.0069635366658711</v>
      </c>
      <c r="BG331" s="10">
        <f t="shared" si="37"/>
        <v>1.0173328090359048</v>
      </c>
      <c r="BH331" s="10">
        <f t="shared" si="37"/>
        <v>1.0179025396485459</v>
      </c>
      <c r="BI331" s="10">
        <f t="shared" si="37"/>
        <v>1.0182416782559449</v>
      </c>
      <c r="BK331" s="7">
        <f t="shared" si="3"/>
        <v>-4.716294459742032E-2</v>
      </c>
      <c r="BL331" s="7">
        <f t="shared" si="4"/>
        <v>2.9748426802204797E-2</v>
      </c>
      <c r="BM331" s="7">
        <f t="shared" si="5"/>
        <v>3.3640352088513126E-2</v>
      </c>
      <c r="BN331" s="7">
        <f t="shared" si="6"/>
        <v>-2.4474176691501315E-3</v>
      </c>
      <c r="BO331" s="7">
        <f t="shared" si="7"/>
        <v>-2.5396878277948787E-2</v>
      </c>
      <c r="BP331" s="7">
        <f t="shared" si="8"/>
        <v>2.1584451308516606E-2</v>
      </c>
      <c r="BQ331" s="7">
        <f t="shared" si="9"/>
        <v>2.1854148619175673E-2</v>
      </c>
      <c r="BR331" s="7">
        <f t="shared" si="10"/>
        <v>1.1695068878059267E-2</v>
      </c>
      <c r="BS331" s="7">
        <f t="shared" si="11"/>
        <v>2.6423670916652764E-2</v>
      </c>
      <c r="BT331" s="7">
        <f t="shared" si="12"/>
        <v>1.2426183099265353E-2</v>
      </c>
      <c r="BV331" s="7">
        <f t="shared" si="13"/>
        <v>1.8401579627708609E-2</v>
      </c>
      <c r="BX331" s="231">
        <f t="shared" si="27"/>
        <v>2.6970019212362084E-2</v>
      </c>
      <c r="BZ331" s="7">
        <f t="shared" si="14"/>
        <v>5.2227481204197845E-2</v>
      </c>
      <c r="CA331" s="7">
        <f t="shared" si="15"/>
        <v>-5.7911611338213653E-2</v>
      </c>
      <c r="CB331" s="7">
        <f t="shared" si="16"/>
        <v>5.4435740551814327E-2</v>
      </c>
    </row>
    <row r="332" spans="1:80" ht="15">
      <c r="A332" s="226" t="s">
        <v>184</v>
      </c>
      <c r="E332" s="10">
        <v>1</v>
      </c>
      <c r="F332" s="10">
        <f t="shared" si="35"/>
        <v>0.88830467186796203</v>
      </c>
      <c r="G332" s="10">
        <f t="shared" si="35"/>
        <v>0.98587339032021337</v>
      </c>
      <c r="H332" s="10">
        <f t="shared" si="35"/>
        <v>1.0316567492706734</v>
      </c>
      <c r="I332" s="10">
        <f t="shared" si="35"/>
        <v>1.0726644142627517</v>
      </c>
      <c r="J332" s="10">
        <f t="shared" si="35"/>
        <v>1.0721923731688674</v>
      </c>
      <c r="K332" s="10">
        <f t="shared" si="35"/>
        <v>1.0466768097761032</v>
      </c>
      <c r="L332" s="10">
        <f t="shared" si="35"/>
        <v>0.96531884808364343</v>
      </c>
      <c r="M332" s="10">
        <f t="shared" si="35"/>
        <v>1.0002802587041946</v>
      </c>
      <c r="N332" s="10">
        <f t="shared" si="35"/>
        <v>1.0776986160638495</v>
      </c>
      <c r="O332" s="10">
        <f t="shared" si="35"/>
        <v>1.0969474376645536</v>
      </c>
      <c r="P332" s="10">
        <f t="shared" si="35"/>
        <v>1.0370104890665717</v>
      </c>
      <c r="Q332" s="10">
        <f t="shared" si="35"/>
        <v>1.0251644247504703</v>
      </c>
      <c r="R332" s="10">
        <f t="shared" si="35"/>
        <v>1.0580223972848541</v>
      </c>
      <c r="S332" s="10">
        <v>1</v>
      </c>
      <c r="T332" s="10">
        <f t="shared" si="37"/>
        <v>1.0442824518939098</v>
      </c>
      <c r="U332" s="10">
        <f t="shared" si="37"/>
        <v>1.0162244228206176</v>
      </c>
      <c r="V332" s="10">
        <f t="shared" si="37"/>
        <v>1.060597070919256</v>
      </c>
      <c r="W332" s="10">
        <f t="shared" si="37"/>
        <v>1.074198787352683</v>
      </c>
      <c r="X332" s="10">
        <f t="shared" si="37"/>
        <v>1.0548020563098448</v>
      </c>
      <c r="Y332" s="10">
        <f t="shared" si="37"/>
        <v>1.0602304654076793</v>
      </c>
      <c r="Z332" s="10">
        <f t="shared" si="37"/>
        <v>1.0421141100523439</v>
      </c>
      <c r="AA332" s="10">
        <f t="shared" si="37"/>
        <v>1.0427555600047378</v>
      </c>
      <c r="AB332" s="10">
        <f t="shared" si="37"/>
        <v>1.0559344524736425</v>
      </c>
      <c r="AC332" s="10">
        <f t="shared" si="37"/>
        <v>1.077660829515056</v>
      </c>
      <c r="AD332" s="10">
        <f t="shared" si="37"/>
        <v>1.0552189703248169</v>
      </c>
      <c r="AE332" s="10">
        <f t="shared" si="37"/>
        <v>1.0514516131304907</v>
      </c>
      <c r="AF332" s="10">
        <f t="shared" si="37"/>
        <v>1.0691658654142027</v>
      </c>
      <c r="AG332" s="10">
        <f t="shared" si="37"/>
        <v>1.0764737623714531</v>
      </c>
      <c r="AH332" s="10">
        <f t="shared" si="37"/>
        <v>1.0417976599164742</v>
      </c>
      <c r="AI332" s="10">
        <f t="shared" si="37"/>
        <v>1.0375163799495593</v>
      </c>
      <c r="AJ332" s="10">
        <f t="shared" si="37"/>
        <v>1.0632855937567418</v>
      </c>
      <c r="AK332" s="10">
        <f t="shared" si="37"/>
        <v>1.0923467382673038</v>
      </c>
      <c r="AL332" s="10">
        <f t="shared" si="37"/>
        <v>1.0942877175689403</v>
      </c>
      <c r="AM332" s="10">
        <f t="shared" si="37"/>
        <v>1.0934867190395805</v>
      </c>
      <c r="AN332" s="10">
        <f t="shared" si="37"/>
        <v>1.0837532929816569</v>
      </c>
      <c r="AO332" s="10">
        <f t="shared" si="37"/>
        <v>1.076222053873477</v>
      </c>
      <c r="AP332" s="10">
        <f t="shared" si="37"/>
        <v>1.0577675846944072</v>
      </c>
      <c r="AQ332" s="10">
        <f t="shared" si="37"/>
        <v>1.0060652848343574</v>
      </c>
      <c r="AR332" s="10">
        <f t="shared" si="37"/>
        <v>1.0498876203116525</v>
      </c>
      <c r="AS332" s="10">
        <f t="shared" si="37"/>
        <v>1.0644647617744605</v>
      </c>
      <c r="AT332" s="10">
        <f t="shared" si="37"/>
        <v>1.0571351959751432</v>
      </c>
      <c r="AU332" s="10">
        <f t="shared" si="37"/>
        <v>1.0690621820612525</v>
      </c>
      <c r="AV332" s="10">
        <f t="shared" si="37"/>
        <v>1.0780578715983147</v>
      </c>
      <c r="AW332" s="10">
        <f t="shared" si="37"/>
        <v>1.0802821218052205</v>
      </c>
      <c r="AX332" s="10">
        <f t="shared" si="37"/>
        <v>1.0882054699420025</v>
      </c>
      <c r="AY332" s="10">
        <f t="shared" si="37"/>
        <v>1.0990284223420954</v>
      </c>
      <c r="AZ332" s="10">
        <f t="shared" si="37"/>
        <v>1.1145384512534584</v>
      </c>
      <c r="BA332" s="10">
        <f t="shared" si="37"/>
        <v>1.0759639167413069</v>
      </c>
      <c r="BB332" s="10">
        <f t="shared" si="37"/>
        <v>1.0689158168601991</v>
      </c>
      <c r="BC332" s="10">
        <f t="shared" si="37"/>
        <v>1.0898791531245491</v>
      </c>
      <c r="BD332" s="10">
        <f t="shared" si="37"/>
        <v>1.0770403980730114</v>
      </c>
      <c r="BE332" s="10">
        <f t="shared" si="37"/>
        <v>1.0674359199558787</v>
      </c>
      <c r="BF332" s="10">
        <f t="shared" si="37"/>
        <v>1.0643714542476852</v>
      </c>
      <c r="BG332" s="10">
        <f t="shared" si="37"/>
        <v>1.0599088434971586</v>
      </c>
      <c r="BH332" s="10">
        <f t="shared" si="37"/>
        <v>1.0572843448023799</v>
      </c>
      <c r="BI332" s="10">
        <f t="shared" si="37"/>
        <v>1.0557356768163484</v>
      </c>
      <c r="BK332" s="7">
        <f t="shared" si="3"/>
        <v>-3.3267976861851012E-2</v>
      </c>
      <c r="BL332" s="7">
        <f t="shared" si="4"/>
        <v>3.8260901045855E-2</v>
      </c>
      <c r="BM332" s="7">
        <f t="shared" si="5"/>
        <v>4.6374388807040479E-2</v>
      </c>
      <c r="BN332" s="7">
        <f t="shared" si="6"/>
        <v>5.7202282393314263E-2</v>
      </c>
      <c r="BO332" s="7">
        <f t="shared" si="7"/>
        <v>7.1603770778216891E-2</v>
      </c>
      <c r="BP332" s="7">
        <f t="shared" si="8"/>
        <v>5.780847506583231E-2</v>
      </c>
      <c r="BQ332" s="7">
        <f t="shared" si="9"/>
        <v>8.6773933141346404E-2</v>
      </c>
      <c r="BR332" s="7">
        <f t="shared" si="10"/>
        <v>6.7170681110455321E-2</v>
      </c>
      <c r="BS332" s="7">
        <f t="shared" si="11"/>
        <v>8.9261054045031818E-2</v>
      </c>
      <c r="BT332" s="7">
        <f t="shared" si="12"/>
        <v>6.7518840747369024E-2</v>
      </c>
      <c r="BV332" s="7">
        <f t="shared" si="13"/>
        <v>7.6783279728131815E-2</v>
      </c>
      <c r="BX332" s="231">
        <f t="shared" si="27"/>
        <v>4.6247963369979939E-2</v>
      </c>
      <c r="BZ332" s="7">
        <f t="shared" si="14"/>
        <v>0.14745258968281472</v>
      </c>
      <c r="CA332" s="7">
        <f t="shared" si="15"/>
        <v>0.20505094574610139</v>
      </c>
      <c r="CB332" s="7">
        <f t="shared" si="16"/>
        <v>0.18308382149252633</v>
      </c>
    </row>
    <row r="333" spans="1:80" ht="15">
      <c r="A333" s="226" t="s">
        <v>186</v>
      </c>
      <c r="E333" s="10">
        <v>1</v>
      </c>
      <c r="F333" s="10">
        <f t="shared" si="35"/>
        <v>1.0178737962161206</v>
      </c>
      <c r="G333" s="10">
        <f t="shared" si="35"/>
        <v>1.0174476674798558</v>
      </c>
      <c r="H333" s="10">
        <f t="shared" si="35"/>
        <v>1.0280105677492204</v>
      </c>
      <c r="I333" s="10">
        <f t="shared" si="35"/>
        <v>1.0563620795083819</v>
      </c>
      <c r="J333" s="10">
        <f t="shared" si="35"/>
        <v>1.0279287814543943</v>
      </c>
      <c r="K333" s="10">
        <f t="shared" si="35"/>
        <v>1.0143141212556086</v>
      </c>
      <c r="L333" s="10">
        <f t="shared" si="35"/>
        <v>1.0277331437632591</v>
      </c>
      <c r="M333" s="10">
        <f t="shared" si="35"/>
        <v>1.043712552839442</v>
      </c>
      <c r="N333" s="10">
        <f t="shared" si="35"/>
        <v>1.0348172132030771</v>
      </c>
      <c r="O333" s="10">
        <f t="shared" si="35"/>
        <v>1.0607871521810863</v>
      </c>
      <c r="P333" s="10">
        <f t="shared" si="35"/>
        <v>1.0317284316542483</v>
      </c>
      <c r="Q333" s="10">
        <f t="shared" si="35"/>
        <v>1.0429658977516114</v>
      </c>
      <c r="R333" s="10">
        <f t="shared" si="35"/>
        <v>1.0476626009190957</v>
      </c>
      <c r="S333" s="10">
        <v>1</v>
      </c>
      <c r="T333" s="10">
        <f t="shared" si="37"/>
        <v>1.0003093081935319</v>
      </c>
      <c r="U333" s="10">
        <f t="shared" si="37"/>
        <v>1.0492264126021287</v>
      </c>
      <c r="V333" s="10">
        <f t="shared" si="37"/>
        <v>1.0162223141029019</v>
      </c>
      <c r="W333" s="10">
        <f t="shared" ref="W333:BI333" si="38">1+W65/100</f>
        <v>0.98857401974524894</v>
      </c>
      <c r="X333" s="10">
        <f t="shared" si="38"/>
        <v>1.010141673861273</v>
      </c>
      <c r="Y333" s="10">
        <f t="shared" si="38"/>
        <v>1.004374945622174</v>
      </c>
      <c r="Z333" s="10">
        <f t="shared" si="38"/>
        <v>1.0103688814954404</v>
      </c>
      <c r="AA333" s="10">
        <f t="shared" si="38"/>
        <v>0.96902615430161276</v>
      </c>
      <c r="AB333" s="10">
        <f t="shared" si="38"/>
        <v>0.97550311178885796</v>
      </c>
      <c r="AC333" s="10">
        <f t="shared" si="38"/>
        <v>0.99713926139627074</v>
      </c>
      <c r="AD333" s="10">
        <f t="shared" si="38"/>
        <v>0.98342810088240196</v>
      </c>
      <c r="AE333" s="10">
        <f t="shared" si="38"/>
        <v>1.0065644503714257</v>
      </c>
      <c r="AF333" s="10">
        <f t="shared" si="38"/>
        <v>1.0049451013442623</v>
      </c>
      <c r="AG333" s="10">
        <f t="shared" si="38"/>
        <v>1.011738261711999</v>
      </c>
      <c r="AH333" s="10">
        <f t="shared" si="38"/>
        <v>0.99511266360947337</v>
      </c>
      <c r="AI333" s="10">
        <f t="shared" si="38"/>
        <v>1.033964176121859</v>
      </c>
      <c r="AJ333" s="10">
        <f t="shared" si="38"/>
        <v>1.028782967494096</v>
      </c>
      <c r="AK333" s="10">
        <f t="shared" si="38"/>
        <v>1.0219185726914073</v>
      </c>
      <c r="AL333" s="10">
        <f t="shared" si="38"/>
        <v>1.0130231367555653</v>
      </c>
      <c r="AM333" s="10">
        <f t="shared" si="38"/>
        <v>1.0090021606083039</v>
      </c>
      <c r="AN333" s="10">
        <f t="shared" si="38"/>
        <v>1.0085547933400554</v>
      </c>
      <c r="AO333" s="10">
        <f t="shared" si="38"/>
        <v>1.034188577447984</v>
      </c>
      <c r="AP333" s="10">
        <f t="shared" si="38"/>
        <v>1.0284290481682885</v>
      </c>
      <c r="AQ333" s="10">
        <f t="shared" si="38"/>
        <v>0.99900519243851893</v>
      </c>
      <c r="AR333" s="10">
        <f t="shared" si="38"/>
        <v>0.99688258927400464</v>
      </c>
      <c r="AS333" s="10">
        <f t="shared" si="38"/>
        <v>1.0268687320186951</v>
      </c>
      <c r="AT333" s="10">
        <f t="shared" si="38"/>
        <v>0.99266361742375964</v>
      </c>
      <c r="AU333" s="10">
        <f t="shared" si="38"/>
        <v>0.9989981560617609</v>
      </c>
      <c r="AV333" s="10">
        <f t="shared" si="38"/>
        <v>1.0303171714866062</v>
      </c>
      <c r="AW333" s="10">
        <f t="shared" si="38"/>
        <v>1.0506838836069734</v>
      </c>
      <c r="AX333" s="10">
        <f t="shared" si="38"/>
        <v>1.0482387875496699</v>
      </c>
      <c r="AY333" s="10">
        <f t="shared" si="38"/>
        <v>1.0476978040393852</v>
      </c>
      <c r="AZ333" s="10">
        <f t="shared" si="38"/>
        <v>1.0475012847951681</v>
      </c>
      <c r="BA333" s="10">
        <f t="shared" si="38"/>
        <v>1.0208942189557058</v>
      </c>
      <c r="BB333" s="10">
        <f t="shared" si="38"/>
        <v>0.99301361661330023</v>
      </c>
      <c r="BC333" s="10">
        <f t="shared" si="38"/>
        <v>1.049036283688298</v>
      </c>
      <c r="BD333" s="10">
        <f t="shared" si="38"/>
        <v>1.0380235830068794</v>
      </c>
      <c r="BE333" s="10">
        <f t="shared" si="38"/>
        <v>1.0244959413375698</v>
      </c>
      <c r="BF333" s="10">
        <f t="shared" si="38"/>
        <v>1.0286307265656094</v>
      </c>
      <c r="BG333" s="10">
        <f t="shared" si="38"/>
        <v>1.0261990296822014</v>
      </c>
      <c r="BH333" s="10">
        <f t="shared" si="38"/>
        <v>1.0315431933235082</v>
      </c>
      <c r="BI333" s="10">
        <f t="shared" si="38"/>
        <v>1.0261271281532045</v>
      </c>
      <c r="BK333" s="7">
        <f t="shared" si="3"/>
        <v>2.1099032295069264E-2</v>
      </c>
      <c r="BL333" s="7">
        <f t="shared" si="4"/>
        <v>3.4059516301991666E-2</v>
      </c>
      <c r="BM333" s="7">
        <f t="shared" si="5"/>
        <v>2.4488041040906738E-2</v>
      </c>
      <c r="BN333" s="7">
        <f t="shared" si="6"/>
        <v>-4.2821851099638097E-3</v>
      </c>
      <c r="BO333" s="7">
        <f t="shared" si="7"/>
        <v>2.4392118767714743E-2</v>
      </c>
      <c r="BP333" s="7">
        <f t="shared" si="8"/>
        <v>1.0580423151504981E-2</v>
      </c>
      <c r="BQ333" s="7">
        <f t="shared" si="9"/>
        <v>3.5744262672873894E-2</v>
      </c>
      <c r="BR333" s="7">
        <f t="shared" si="10"/>
        <v>2.9324094430552394E-2</v>
      </c>
      <c r="BS333" s="7">
        <f t="shared" si="11"/>
        <v>4.0828309587034317E-2</v>
      </c>
      <c r="BT333" s="7">
        <f t="shared" si="12"/>
        <v>2.7023443029914551E-2</v>
      </c>
      <c r="BV333" s="7">
        <f t="shared" si="13"/>
        <v>3.2917251404618542E-2</v>
      </c>
      <c r="BX333" s="231">
        <f t="shared" si="27"/>
        <v>1.9154209310015657E-2</v>
      </c>
      <c r="BZ333" s="7">
        <f t="shared" si="14"/>
        <v>-4.4910391522994475E-2</v>
      </c>
      <c r="CA333" s="7">
        <f t="shared" si="15"/>
        <v>8.7040061285761805E-2</v>
      </c>
      <c r="CB333" s="7">
        <f t="shared" si="16"/>
        <v>8.6225982163741666E-2</v>
      </c>
    </row>
    <row r="334" spans="1:80" ht="15">
      <c r="A334" s="226" t="s">
        <v>188</v>
      </c>
      <c r="E334" s="10">
        <v>1</v>
      </c>
      <c r="F334" s="10">
        <f t="shared" si="35"/>
        <v>1.0555842939276867</v>
      </c>
      <c r="G334" s="10">
        <f t="shared" si="35"/>
        <v>1.0484289407793292</v>
      </c>
      <c r="H334" s="10">
        <f t="shared" si="35"/>
        <v>1.0531191467443872</v>
      </c>
      <c r="I334" s="10">
        <f t="shared" si="35"/>
        <v>1.0812175951637841</v>
      </c>
      <c r="J334" s="10">
        <f t="shared" si="35"/>
        <v>1.0414735851280974</v>
      </c>
      <c r="K334" s="10">
        <f t="shared" si="35"/>
        <v>1.0623025526201177</v>
      </c>
      <c r="L334" s="10">
        <f t="shared" si="35"/>
        <v>1.0595388996380304</v>
      </c>
      <c r="M334" s="10">
        <f t="shared" si="35"/>
        <v>1.0780073290049741</v>
      </c>
      <c r="N334" s="10">
        <f t="shared" si="35"/>
        <v>1.0873254638239758</v>
      </c>
      <c r="O334" s="10">
        <f t="shared" si="35"/>
        <v>0.99527265452987701</v>
      </c>
      <c r="P334" s="10">
        <f t="shared" si="35"/>
        <v>1.0246644938066292</v>
      </c>
      <c r="Q334" s="10">
        <f t="shared" si="35"/>
        <v>1.0496612191668795</v>
      </c>
      <c r="R334" s="10">
        <f t="shared" si="35"/>
        <v>1.0536180667394217</v>
      </c>
      <c r="S334" s="10">
        <v>1</v>
      </c>
      <c r="T334" s="10">
        <f t="shared" ref="T334:BI340" si="39">1+T66/100</f>
        <v>1.0157231729460767</v>
      </c>
      <c r="U334" s="10">
        <f t="shared" si="39"/>
        <v>1.0254769108934862</v>
      </c>
      <c r="V334" s="10">
        <f t="shared" si="39"/>
        <v>1.0361250262459776</v>
      </c>
      <c r="W334" s="10">
        <f t="shared" si="39"/>
        <v>1.0404625282003217</v>
      </c>
      <c r="X334" s="10">
        <f t="shared" si="39"/>
        <v>1.0422535333229652</v>
      </c>
      <c r="Y334" s="10">
        <f t="shared" si="39"/>
        <v>1.0208657422718039</v>
      </c>
      <c r="Z334" s="10">
        <f t="shared" si="39"/>
        <v>1.0300914156312855</v>
      </c>
      <c r="AA334" s="10">
        <f t="shared" si="39"/>
        <v>1.0231625843420091</v>
      </c>
      <c r="AB334" s="10">
        <f t="shared" si="39"/>
        <v>1.0217202231741869</v>
      </c>
      <c r="AC334" s="10">
        <f t="shared" si="39"/>
        <v>1.0420651084876449</v>
      </c>
      <c r="AD334" s="10">
        <f t="shared" si="39"/>
        <v>1.0462761146001109</v>
      </c>
      <c r="AE334" s="10">
        <f t="shared" si="39"/>
        <v>1.0261965771541242</v>
      </c>
      <c r="AF334" s="10">
        <f t="shared" si="39"/>
        <v>1.0378383426737754</v>
      </c>
      <c r="AG334" s="10">
        <f t="shared" si="39"/>
        <v>1.0592779226780993</v>
      </c>
      <c r="AH334" s="10">
        <f t="shared" si="39"/>
        <v>1.0378607853351345</v>
      </c>
      <c r="AI334" s="10">
        <f t="shared" si="39"/>
        <v>1.0395943997723498</v>
      </c>
      <c r="AJ334" s="10">
        <f t="shared" si="39"/>
        <v>1.0293510196563005</v>
      </c>
      <c r="AK334" s="10">
        <f t="shared" si="39"/>
        <v>1.0207881317263774</v>
      </c>
      <c r="AL334" s="10">
        <f t="shared" si="39"/>
        <v>1.0230252275824643</v>
      </c>
      <c r="AM334" s="10">
        <f t="shared" si="39"/>
        <v>1.0300172128909499</v>
      </c>
      <c r="AN334" s="10">
        <f t="shared" si="39"/>
        <v>1.038682885258899</v>
      </c>
      <c r="AO334" s="10">
        <f t="shared" si="39"/>
        <v>1.0387760460994115</v>
      </c>
      <c r="AP334" s="10">
        <f t="shared" si="39"/>
        <v>1.023017885269722</v>
      </c>
      <c r="AQ334" s="10">
        <f t="shared" si="39"/>
        <v>0.98822345853953952</v>
      </c>
      <c r="AR334" s="10">
        <f t="shared" si="39"/>
        <v>1.0196841655744084</v>
      </c>
      <c r="AS334" s="10">
        <f t="shared" si="39"/>
        <v>1.0389999290558007</v>
      </c>
      <c r="AT334" s="10">
        <f t="shared" si="39"/>
        <v>1.017530370760537</v>
      </c>
      <c r="AU334" s="10">
        <f t="shared" si="39"/>
        <v>1.0272007198568418</v>
      </c>
      <c r="AV334" s="10">
        <f t="shared" si="39"/>
        <v>1.0343096433839276</v>
      </c>
      <c r="AW334" s="10">
        <f t="shared" si="39"/>
        <v>1.0434893425268519</v>
      </c>
      <c r="AX334" s="10">
        <f t="shared" si="39"/>
        <v>1.0425733827132169</v>
      </c>
      <c r="AY334" s="10">
        <f t="shared" si="39"/>
        <v>1.0476867297405967</v>
      </c>
      <c r="AZ334" s="10">
        <f t="shared" si="39"/>
        <v>1.0574785589576876</v>
      </c>
      <c r="BA334" s="10">
        <f t="shared" si="39"/>
        <v>1.0277464201285786</v>
      </c>
      <c r="BB334" s="10">
        <f t="shared" si="39"/>
        <v>1.0065482793554612</v>
      </c>
      <c r="BC334" s="10">
        <f t="shared" si="39"/>
        <v>1.0634290221247247</v>
      </c>
      <c r="BD334" s="10">
        <f t="shared" si="39"/>
        <v>1.0391664950838007</v>
      </c>
      <c r="BE334" s="10">
        <f t="shared" si="39"/>
        <v>1.0395672236229119</v>
      </c>
      <c r="BF334" s="10">
        <f t="shared" si="39"/>
        <v>1.040503240943607</v>
      </c>
      <c r="BG334" s="10">
        <f t="shared" si="39"/>
        <v>1.0340774684298639</v>
      </c>
      <c r="BH334" s="10">
        <f t="shared" si="39"/>
        <v>1.0340502662364792</v>
      </c>
      <c r="BI334" s="10">
        <f t="shared" si="39"/>
        <v>1.034092281089503</v>
      </c>
      <c r="BK334" s="7">
        <f t="shared" si="3"/>
        <v>5.2373272721438546E-2</v>
      </c>
      <c r="BL334" s="7">
        <f t="shared" si="4"/>
        <v>6.8196853913746525E-2</v>
      </c>
      <c r="BM334" s="7">
        <f t="shared" si="5"/>
        <v>2.8151077787315293E-2</v>
      </c>
      <c r="BN334" s="7">
        <f t="shared" si="6"/>
        <v>3.4468212492054784E-2</v>
      </c>
      <c r="BO334" s="7">
        <f t="shared" si="7"/>
        <v>2.8163888738404586E-2</v>
      </c>
      <c r="BP334" s="7">
        <f t="shared" si="8"/>
        <v>2.389022551372566E-2</v>
      </c>
      <c r="BQ334" s="7">
        <f t="shared" si="9"/>
        <v>4.0272615910184273E-2</v>
      </c>
      <c r="BR334" s="7">
        <f t="shared" si="10"/>
        <v>3.8325587901932856E-2</v>
      </c>
      <c r="BS334" s="7">
        <f t="shared" si="11"/>
        <v>4.2171122580008547E-2</v>
      </c>
      <c r="BT334" s="7">
        <f t="shared" si="12"/>
        <v>3.6328129672168918E-2</v>
      </c>
      <c r="BV334" s="7">
        <f t="shared" si="13"/>
        <v>3.8828247428056128E-2</v>
      </c>
      <c r="BX334" s="231">
        <f t="shared" si="27"/>
        <v>3.9292426274903702E-2</v>
      </c>
      <c r="BZ334" s="7">
        <f t="shared" si="14"/>
        <v>7.6843045750270011E-2</v>
      </c>
      <c r="CA334" s="7">
        <f t="shared" si="15"/>
        <v>9.2353092258415037E-2</v>
      </c>
      <c r="CB334" s="7">
        <f t="shared" si="16"/>
        <v>0.1057425513805299</v>
      </c>
    </row>
    <row r="335" spans="1:80" ht="15">
      <c r="A335" s="226" t="s">
        <v>190</v>
      </c>
      <c r="E335" s="10">
        <v>1</v>
      </c>
      <c r="F335" s="10">
        <f t="shared" si="35"/>
        <v>1</v>
      </c>
      <c r="G335" s="10">
        <f t="shared" si="35"/>
        <v>1</v>
      </c>
      <c r="H335" s="10">
        <f t="shared" si="35"/>
        <v>1</v>
      </c>
      <c r="I335" s="10">
        <f t="shared" si="35"/>
        <v>1</v>
      </c>
      <c r="J335" s="10">
        <f t="shared" si="35"/>
        <v>1</v>
      </c>
      <c r="K335" s="10">
        <f t="shared" si="35"/>
        <v>1</v>
      </c>
      <c r="L335" s="10">
        <f t="shared" si="35"/>
        <v>1</v>
      </c>
      <c r="M335" s="10">
        <f t="shared" si="35"/>
        <v>1</v>
      </c>
      <c r="N335" s="10">
        <f t="shared" si="35"/>
        <v>1</v>
      </c>
      <c r="O335" s="10">
        <f t="shared" si="35"/>
        <v>1</v>
      </c>
      <c r="P335" s="10">
        <f t="shared" si="35"/>
        <v>1</v>
      </c>
      <c r="Q335" s="10">
        <f t="shared" si="35"/>
        <v>1</v>
      </c>
      <c r="R335" s="10">
        <f t="shared" si="35"/>
        <v>1</v>
      </c>
      <c r="S335" s="10">
        <v>1</v>
      </c>
      <c r="T335" s="10">
        <f t="shared" si="39"/>
        <v>1</v>
      </c>
      <c r="U335" s="10">
        <f t="shared" si="39"/>
        <v>1</v>
      </c>
      <c r="V335" s="10">
        <f t="shared" si="39"/>
        <v>1</v>
      </c>
      <c r="W335" s="10">
        <f t="shared" si="39"/>
        <v>1</v>
      </c>
      <c r="X335" s="10">
        <f t="shared" si="39"/>
        <v>1</v>
      </c>
      <c r="Y335" s="10">
        <f t="shared" si="39"/>
        <v>1</v>
      </c>
      <c r="Z335" s="10">
        <f t="shared" si="39"/>
        <v>1</v>
      </c>
      <c r="AA335" s="10">
        <f t="shared" si="39"/>
        <v>1</v>
      </c>
      <c r="AB335" s="10">
        <f t="shared" si="39"/>
        <v>1</v>
      </c>
      <c r="AC335" s="10">
        <f t="shared" si="39"/>
        <v>1</v>
      </c>
      <c r="AD335" s="10">
        <f t="shared" si="39"/>
        <v>1</v>
      </c>
      <c r="AE335" s="10">
        <f t="shared" si="39"/>
        <v>1</v>
      </c>
      <c r="AF335" s="10">
        <f t="shared" si="39"/>
        <v>1</v>
      </c>
      <c r="AG335" s="10">
        <f t="shared" si="39"/>
        <v>1</v>
      </c>
      <c r="AH335" s="10">
        <f t="shared" si="39"/>
        <v>1</v>
      </c>
      <c r="AI335" s="10">
        <f t="shared" si="39"/>
        <v>0.97941944999024666</v>
      </c>
      <c r="AJ335" s="10">
        <f t="shared" si="39"/>
        <v>0.94356194626600254</v>
      </c>
      <c r="AK335" s="10">
        <f t="shared" si="39"/>
        <v>0.89212246872727574</v>
      </c>
      <c r="AL335" s="10">
        <f t="shared" si="39"/>
        <v>0.94172472411887287</v>
      </c>
      <c r="AM335" s="10">
        <f t="shared" si="39"/>
        <v>0.89393858988423403</v>
      </c>
      <c r="AN335" s="10">
        <f t="shared" si="39"/>
        <v>0.98657142560218414</v>
      </c>
      <c r="AO335" s="10">
        <f t="shared" si="39"/>
        <v>1.0013675260246351</v>
      </c>
      <c r="AP335" s="10">
        <f t="shared" si="39"/>
        <v>1.0265972254295741</v>
      </c>
      <c r="AQ335" s="10">
        <f t="shared" si="39"/>
        <v>0.98304663587861674</v>
      </c>
      <c r="AR335" s="10">
        <f t="shared" si="39"/>
        <v>1.0201824936297135</v>
      </c>
      <c r="AS335" s="10">
        <f t="shared" si="39"/>
        <v>1.0790378740749507</v>
      </c>
      <c r="AT335" s="10">
        <f t="shared" si="39"/>
        <v>1.0270044330973054</v>
      </c>
      <c r="AU335" s="10">
        <f t="shared" si="39"/>
        <v>1.0555541733032265</v>
      </c>
      <c r="AV335" s="10">
        <f t="shared" si="39"/>
        <v>1.0675873307761752</v>
      </c>
      <c r="AW335" s="10">
        <f t="shared" si="39"/>
        <v>1.0808537889092722</v>
      </c>
      <c r="AX335" s="10">
        <f t="shared" si="39"/>
        <v>1.0695753388588094</v>
      </c>
      <c r="AY335" s="10">
        <f t="shared" si="39"/>
        <v>1.0790902992920559</v>
      </c>
      <c r="AZ335" s="10">
        <f t="shared" si="39"/>
        <v>1.0746428303592517</v>
      </c>
      <c r="BA335" s="10">
        <f t="shared" si="39"/>
        <v>1.0405842593588135</v>
      </c>
      <c r="BB335" s="10">
        <f t="shared" si="39"/>
        <v>0.93496590345531605</v>
      </c>
      <c r="BC335" s="10">
        <f t="shared" si="39"/>
        <v>1.0460347110174688</v>
      </c>
      <c r="BD335" s="10">
        <f t="shared" si="39"/>
        <v>1.0534402672817738</v>
      </c>
      <c r="BE335" s="10">
        <f t="shared" si="39"/>
        <v>1.0288351544033563</v>
      </c>
      <c r="BF335" s="10">
        <f t="shared" si="39"/>
        <v>1.0309673948796159</v>
      </c>
      <c r="BG335" s="10">
        <f t="shared" si="39"/>
        <v>1.0158537000574808</v>
      </c>
      <c r="BH335" s="10">
        <f t="shared" si="39"/>
        <v>1.0000031360920787</v>
      </c>
      <c r="BI335" s="10">
        <f t="shared" si="39"/>
        <v>1.0082734444259873</v>
      </c>
      <c r="BK335" s="7">
        <f t="shared" si="3"/>
        <v>0</v>
      </c>
      <c r="BL335" s="7">
        <f t="shared" si="4"/>
        <v>0</v>
      </c>
      <c r="BM335" s="7">
        <f t="shared" si="5"/>
        <v>0</v>
      </c>
      <c r="BN335" s="7">
        <f t="shared" si="6"/>
        <v>0</v>
      </c>
      <c r="BO335" s="7">
        <f t="shared" si="7"/>
        <v>-6.131063397022618E-2</v>
      </c>
      <c r="BP335" s="7">
        <f t="shared" si="8"/>
        <v>2.1957783071834047E-2</v>
      </c>
      <c r="BQ335" s="7">
        <f t="shared" si="9"/>
        <v>4.813047762295608E-2</v>
      </c>
      <c r="BR335" s="7">
        <f t="shared" si="10"/>
        <v>3.2185970742248715E-2</v>
      </c>
      <c r="BS335" s="7">
        <f t="shared" si="11"/>
        <v>6.8636871247704567E-2</v>
      </c>
      <c r="BT335" s="7">
        <f t="shared" si="12"/>
        <v>1.4189642617636222E-2</v>
      </c>
      <c r="BV335" s="7">
        <f t="shared" si="13"/>
        <v>3.7175978380790342E-2</v>
      </c>
      <c r="BX335" s="231">
        <f t="shared" si="27"/>
        <v>0</v>
      </c>
      <c r="BZ335" s="7">
        <f t="shared" si="14"/>
        <v>0</v>
      </c>
      <c r="CA335" s="7">
        <f t="shared" si="15"/>
        <v>-0.1755513345727987</v>
      </c>
      <c r="CB335" s="7">
        <f t="shared" si="16"/>
        <v>2.4261521358210025E-2</v>
      </c>
    </row>
    <row r="336" spans="1:80" ht="15">
      <c r="A336" s="226" t="s">
        <v>192</v>
      </c>
      <c r="E336" s="10">
        <v>1</v>
      </c>
      <c r="F336" s="10">
        <f t="shared" si="35"/>
        <v>1</v>
      </c>
      <c r="G336" s="10">
        <f t="shared" si="35"/>
        <v>1</v>
      </c>
      <c r="H336" s="10">
        <f t="shared" si="35"/>
        <v>1</v>
      </c>
      <c r="I336" s="10">
        <f t="shared" si="35"/>
        <v>1</v>
      </c>
      <c r="J336" s="10">
        <f t="shared" si="35"/>
        <v>1</v>
      </c>
      <c r="K336" s="10">
        <f t="shared" si="35"/>
        <v>1</v>
      </c>
      <c r="L336" s="10">
        <f t="shared" si="35"/>
        <v>1</v>
      </c>
      <c r="M336" s="10">
        <f t="shared" si="35"/>
        <v>1</v>
      </c>
      <c r="N336" s="10">
        <f t="shared" si="35"/>
        <v>1</v>
      </c>
      <c r="O336" s="10">
        <f t="shared" si="35"/>
        <v>1</v>
      </c>
      <c r="P336" s="10">
        <f t="shared" si="35"/>
        <v>1.0293603669467033</v>
      </c>
      <c r="Q336" s="10">
        <f t="shared" si="35"/>
        <v>1.0391896747082812</v>
      </c>
      <c r="R336" s="10">
        <f t="shared" si="35"/>
        <v>1.0516175932906482</v>
      </c>
      <c r="S336" s="10">
        <v>1</v>
      </c>
      <c r="T336" s="10">
        <f t="shared" si="39"/>
        <v>0.9879732773497385</v>
      </c>
      <c r="U336" s="10">
        <f t="shared" si="39"/>
        <v>1.0402521661680508</v>
      </c>
      <c r="V336" s="10">
        <f t="shared" si="39"/>
        <v>1.021712840843737</v>
      </c>
      <c r="W336" s="10">
        <f t="shared" si="39"/>
        <v>1.0251359461629002</v>
      </c>
      <c r="X336" s="10">
        <f t="shared" si="39"/>
        <v>1.0304266276017076</v>
      </c>
      <c r="Y336" s="10">
        <f t="shared" si="39"/>
        <v>1.0075340850195287</v>
      </c>
      <c r="Z336" s="10">
        <f t="shared" si="39"/>
        <v>0.99848904931742188</v>
      </c>
      <c r="AA336" s="10">
        <f t="shared" si="39"/>
        <v>1.0035358101589675</v>
      </c>
      <c r="AB336" s="10">
        <f t="shared" si="39"/>
        <v>1.0134320598752724</v>
      </c>
      <c r="AC336" s="10">
        <f t="shared" si="39"/>
        <v>1.0206293199036092</v>
      </c>
      <c r="AD336" s="10">
        <f t="shared" si="39"/>
        <v>1.0215358540117778</v>
      </c>
      <c r="AE336" s="10">
        <f t="shared" si="39"/>
        <v>1.021477057765666</v>
      </c>
      <c r="AF336" s="10">
        <f t="shared" si="39"/>
        <v>1.0241996058849268</v>
      </c>
      <c r="AG336" s="10">
        <f t="shared" si="39"/>
        <v>1.0355115696802901</v>
      </c>
      <c r="AH336" s="10">
        <f t="shared" si="39"/>
        <v>1.029226123502845</v>
      </c>
      <c r="AI336" s="10">
        <f t="shared" si="39"/>
        <v>1.0178762130987289</v>
      </c>
      <c r="AJ336" s="10">
        <f t="shared" si="39"/>
        <v>1.0004300084166344</v>
      </c>
      <c r="AK336" s="10">
        <f t="shared" si="39"/>
        <v>0.98985498011201334</v>
      </c>
      <c r="AL336" s="10">
        <f t="shared" si="39"/>
        <v>0.98797723075183796</v>
      </c>
      <c r="AM336" s="10">
        <f t="shared" si="39"/>
        <v>1.0084588172980187</v>
      </c>
      <c r="AN336" s="10">
        <f t="shared" si="39"/>
        <v>1.0196608260096476</v>
      </c>
      <c r="AO336" s="10">
        <f t="shared" si="39"/>
        <v>1.0163334078889426</v>
      </c>
      <c r="AP336" s="10">
        <f t="shared" si="39"/>
        <v>1.0269564140967133</v>
      </c>
      <c r="AQ336" s="10">
        <f t="shared" si="39"/>
        <v>1.0234633473473251</v>
      </c>
      <c r="AR336" s="10">
        <f t="shared" si="39"/>
        <v>1.0277849927332066</v>
      </c>
      <c r="AS336" s="10">
        <f t="shared" si="39"/>
        <v>1.0420318402803992</v>
      </c>
      <c r="AT336" s="10">
        <f t="shared" si="39"/>
        <v>1.0207677799533112</v>
      </c>
      <c r="AU336" s="10">
        <f t="shared" si="39"/>
        <v>1.0154452443774753</v>
      </c>
      <c r="AV336" s="10">
        <f t="shared" si="39"/>
        <v>1.0162289002595288</v>
      </c>
      <c r="AW336" s="10">
        <f t="shared" si="39"/>
        <v>1.0296566679414976</v>
      </c>
      <c r="AX336" s="10">
        <f t="shared" si="39"/>
        <v>1.0242656221963367</v>
      </c>
      <c r="AY336" s="10">
        <f t="shared" si="39"/>
        <v>1.036255642247893</v>
      </c>
      <c r="AZ336" s="10">
        <f t="shared" si="39"/>
        <v>1.0333893701786381</v>
      </c>
      <c r="BA336" s="10">
        <f t="shared" si="39"/>
        <v>1.005864416543512</v>
      </c>
      <c r="BB336" s="10">
        <f t="shared" si="39"/>
        <v>0.95116791888303842</v>
      </c>
      <c r="BC336" s="10">
        <f t="shared" si="39"/>
        <v>1.0222331903604471</v>
      </c>
      <c r="BD336" s="10">
        <f t="shared" si="39"/>
        <v>1.0206366536584399</v>
      </c>
      <c r="BE336" s="10">
        <f t="shared" si="39"/>
        <v>0.99843264875830928</v>
      </c>
      <c r="BF336" s="10">
        <f t="shared" si="39"/>
        <v>1.0035216312295547</v>
      </c>
      <c r="BG336" s="10">
        <f t="shared" si="39"/>
        <v>1.012834175255068</v>
      </c>
      <c r="BH336" s="10">
        <f t="shared" si="39"/>
        <v>1.0138069596614006</v>
      </c>
      <c r="BI336" s="10">
        <f t="shared" si="39"/>
        <v>1.012272536223759</v>
      </c>
      <c r="BK336" s="7">
        <f t="shared" si="3"/>
        <v>0</v>
      </c>
      <c r="BL336" s="7">
        <f t="shared" si="4"/>
        <v>0</v>
      </c>
      <c r="BM336" s="7">
        <f t="shared" si="5"/>
        <v>2.238185292299244E-2</v>
      </c>
      <c r="BN336" s="7">
        <f t="shared" si="6"/>
        <v>1.7496958984988931E-2</v>
      </c>
      <c r="BO336" s="7">
        <f t="shared" si="7"/>
        <v>-1.0355209844755686E-3</v>
      </c>
      <c r="BP336" s="7">
        <f t="shared" si="8"/>
        <v>2.4024555407922588E-2</v>
      </c>
      <c r="BQ336" s="7">
        <f t="shared" si="9"/>
        <v>1.4546042496238254E-2</v>
      </c>
      <c r="BR336" s="7">
        <f t="shared" si="10"/>
        <v>8.8201659434365975E-3</v>
      </c>
      <c r="BS336" s="7">
        <f t="shared" si="11"/>
        <v>2.4222910575314449E-2</v>
      </c>
      <c r="BT336" s="7">
        <f t="shared" si="12"/>
        <v>4.1286630840877692E-3</v>
      </c>
      <c r="BV336" s="7">
        <f t="shared" si="13"/>
        <v>1.2691754019557244E-2</v>
      </c>
      <c r="BX336" s="231">
        <f t="shared" si="27"/>
        <v>1.2681447719836259E-2</v>
      </c>
      <c r="BZ336" s="7">
        <f t="shared" si="14"/>
        <v>1.5478703190710652E-2</v>
      </c>
      <c r="CA336" s="7">
        <f t="shared" si="15"/>
        <v>7.9830935841418427E-3</v>
      </c>
      <c r="CB336" s="7">
        <f t="shared" si="16"/>
        <v>3.9420001078521505E-2</v>
      </c>
    </row>
    <row r="337" spans="1:80" ht="15">
      <c r="A337" s="226" t="s">
        <v>194</v>
      </c>
      <c r="E337" s="10">
        <v>1</v>
      </c>
      <c r="F337" s="10">
        <f t="shared" si="35"/>
        <v>0.98692122462692988</v>
      </c>
      <c r="G337" s="10">
        <f t="shared" si="35"/>
        <v>1.016036430287288</v>
      </c>
      <c r="H337" s="10">
        <f t="shared" si="35"/>
        <v>1.0092229786773246</v>
      </c>
      <c r="I337" s="10">
        <f t="shared" si="35"/>
        <v>1.0473079062732358</v>
      </c>
      <c r="J337" s="10">
        <f t="shared" si="35"/>
        <v>1.017131141493647</v>
      </c>
      <c r="K337" s="10">
        <f t="shared" si="35"/>
        <v>0.96792423160028918</v>
      </c>
      <c r="L337" s="10">
        <f t="shared" si="35"/>
        <v>1.0160667957319813</v>
      </c>
      <c r="M337" s="10">
        <f t="shared" si="35"/>
        <v>0.98978022492081985</v>
      </c>
      <c r="N337" s="10">
        <f t="shared" si="35"/>
        <v>1.0167208866620616</v>
      </c>
      <c r="O337" s="10">
        <f t="shared" si="35"/>
        <v>1.0383285539893496</v>
      </c>
      <c r="P337" s="10">
        <f t="shared" si="35"/>
        <v>1.032936092931398</v>
      </c>
      <c r="Q337" s="10">
        <f t="shared" si="35"/>
        <v>1.0207923623353039</v>
      </c>
      <c r="R337" s="10">
        <f t="shared" si="35"/>
        <v>1.107933016209923</v>
      </c>
      <c r="S337" s="10">
        <v>1</v>
      </c>
      <c r="T337" s="10">
        <f t="shared" si="39"/>
        <v>1.0796756087736028</v>
      </c>
      <c r="U337" s="10">
        <f t="shared" si="39"/>
        <v>1.0452492502456754</v>
      </c>
      <c r="V337" s="10">
        <f t="shared" si="39"/>
        <v>0.98920335570105611</v>
      </c>
      <c r="W337" s="10">
        <f t="shared" si="39"/>
        <v>1.0294652447779553</v>
      </c>
      <c r="X337" s="10">
        <f t="shared" si="39"/>
        <v>1.0105558055892587</v>
      </c>
      <c r="Y337" s="10">
        <f t="shared" si="39"/>
        <v>1.0105900633728127</v>
      </c>
      <c r="Z337" s="10">
        <f t="shared" si="39"/>
        <v>1.0294454731763485</v>
      </c>
      <c r="AA337" s="10">
        <f t="shared" si="39"/>
        <v>0.98100403292398042</v>
      </c>
      <c r="AB337" s="10">
        <f t="shared" si="39"/>
        <v>0.97193350968333914</v>
      </c>
      <c r="AC337" s="10">
        <f t="shared" si="39"/>
        <v>1.0009518184841106</v>
      </c>
      <c r="AD337" s="10">
        <f t="shared" si="39"/>
        <v>1.0138168269458616</v>
      </c>
      <c r="AE337" s="10">
        <f t="shared" si="39"/>
        <v>1.0093278739996323</v>
      </c>
      <c r="AF337" s="10">
        <f t="shared" si="39"/>
        <v>0.97314335909450023</v>
      </c>
      <c r="AG337" s="10">
        <f t="shared" si="39"/>
        <v>1.0333488798174051</v>
      </c>
      <c r="AH337" s="10">
        <f t="shared" si="39"/>
        <v>0.98594354852477151</v>
      </c>
      <c r="AI337" s="10">
        <f t="shared" si="39"/>
        <v>1.0123746107097948</v>
      </c>
      <c r="AJ337" s="10">
        <f t="shared" si="39"/>
        <v>1.0186974914756026</v>
      </c>
      <c r="AK337" s="10">
        <f t="shared" si="39"/>
        <v>0.99780497826936654</v>
      </c>
      <c r="AL337" s="10">
        <f t="shared" si="39"/>
        <v>0.99686894248640168</v>
      </c>
      <c r="AM337" s="10">
        <f t="shared" si="39"/>
        <v>1.0197430469382287</v>
      </c>
      <c r="AN337" s="10">
        <f t="shared" si="39"/>
        <v>1.000708193845735</v>
      </c>
      <c r="AO337" s="10">
        <f t="shared" si="39"/>
        <v>0.99616775206635522</v>
      </c>
      <c r="AP337" s="10">
        <f t="shared" si="39"/>
        <v>1.0221493774367831</v>
      </c>
      <c r="AQ337" s="10">
        <f t="shared" si="39"/>
        <v>1.0123843165846873</v>
      </c>
      <c r="AR337" s="10">
        <f t="shared" si="39"/>
        <v>0.93456571848543946</v>
      </c>
      <c r="AS337" s="10">
        <f t="shared" si="39"/>
        <v>0.99251414031281571</v>
      </c>
      <c r="AT337" s="10">
        <f t="shared" si="39"/>
        <v>1.0220154104605421</v>
      </c>
      <c r="AU337" s="10">
        <f t="shared" si="39"/>
        <v>1.0235038446013585</v>
      </c>
      <c r="AV337" s="10">
        <f t="shared" si="39"/>
        <v>1.0104137934023094</v>
      </c>
      <c r="AW337" s="10">
        <f t="shared" si="39"/>
        <v>1.0644847284271066</v>
      </c>
      <c r="AX337" s="10">
        <f t="shared" si="39"/>
        <v>1.035620150641253</v>
      </c>
      <c r="AY337" s="10">
        <f t="shared" si="39"/>
        <v>1.0266753641962185</v>
      </c>
      <c r="AZ337" s="10">
        <f t="shared" si="39"/>
        <v>1.0047815263132109</v>
      </c>
      <c r="BA337" s="10">
        <f t="shared" si="39"/>
        <v>1.0457482168630663</v>
      </c>
      <c r="BB337" s="10">
        <f t="shared" si="39"/>
        <v>0.98898197903132645</v>
      </c>
      <c r="BC337" s="10">
        <f t="shared" si="39"/>
        <v>1.0183797803654013</v>
      </c>
      <c r="BD337" s="10">
        <f t="shared" si="39"/>
        <v>1.0614347793164371</v>
      </c>
      <c r="BE337" s="10">
        <f t="shared" si="39"/>
        <v>1.0398186064361066</v>
      </c>
      <c r="BF337" s="10">
        <f t="shared" si="39"/>
        <v>1.033256900867412</v>
      </c>
      <c r="BG337" s="10">
        <f t="shared" si="39"/>
        <v>1.0241308065788544</v>
      </c>
      <c r="BH337" s="10">
        <f t="shared" si="39"/>
        <v>0.98661020122643384</v>
      </c>
      <c r="BI337" s="10">
        <f t="shared" si="39"/>
        <v>0.97085038512831245</v>
      </c>
      <c r="BK337" s="7">
        <f t="shared" si="3"/>
        <v>3.9828626486670959E-3</v>
      </c>
      <c r="BL337" s="7">
        <f t="shared" si="4"/>
        <v>8.8484060960323241E-3</v>
      </c>
      <c r="BM337" s="7">
        <f t="shared" si="5"/>
        <v>3.4863308911577962E-2</v>
      </c>
      <c r="BN337" s="7">
        <f t="shared" si="6"/>
        <v>7.2937977398446208E-4</v>
      </c>
      <c r="BO337" s="7">
        <f t="shared" si="7"/>
        <v>6.3928750860720029E-3</v>
      </c>
      <c r="BP337" s="7">
        <f t="shared" si="8"/>
        <v>1.1317368932206584E-4</v>
      </c>
      <c r="BQ337" s="7">
        <f t="shared" si="9"/>
        <v>2.4138415518600631E-2</v>
      </c>
      <c r="BR337" s="7">
        <f t="shared" si="10"/>
        <v>3.9569814775939349E-2</v>
      </c>
      <c r="BS337" s="7">
        <f t="shared" si="11"/>
        <v>3.1086699760045189E-2</v>
      </c>
      <c r="BT337" s="7">
        <f t="shared" si="12"/>
        <v>1.5024060902304237E-2</v>
      </c>
      <c r="BV337" s="7">
        <f t="shared" si="13"/>
        <v>2.1877179159010218E-2</v>
      </c>
      <c r="BX337" s="231">
        <f t="shared" si="27"/>
        <v>1.8667812710009724E-2</v>
      </c>
      <c r="BZ337" s="7">
        <f t="shared" si="14"/>
        <v>-1.8453911559372593E-2</v>
      </c>
      <c r="CA337" s="7">
        <f t="shared" si="15"/>
        <v>2.9039742822161596E-2</v>
      </c>
      <c r="CB337" s="7">
        <f t="shared" si="16"/>
        <v>-1.9035391517347122E-2</v>
      </c>
    </row>
    <row r="338" spans="1:80" ht="15">
      <c r="A338" s="226" t="s">
        <v>196</v>
      </c>
      <c r="E338" s="10">
        <v>1</v>
      </c>
      <c r="F338" s="10">
        <f t="shared" si="35"/>
        <v>1.015850680362669</v>
      </c>
      <c r="G338" s="10">
        <f t="shared" si="35"/>
        <v>1.0400224311414503</v>
      </c>
      <c r="H338" s="10">
        <f t="shared" si="35"/>
        <v>1.061688541490255</v>
      </c>
      <c r="I338" s="10">
        <f t="shared" si="35"/>
        <v>1.0530179283186696</v>
      </c>
      <c r="J338" s="10">
        <f t="shared" si="35"/>
        <v>1.0240008718454281</v>
      </c>
      <c r="K338" s="10">
        <f t="shared" si="35"/>
        <v>0.98437132433693419</v>
      </c>
      <c r="L338" s="10">
        <f t="shared" si="35"/>
        <v>0.98038992654399659</v>
      </c>
      <c r="M338" s="10">
        <f t="shared" si="35"/>
        <v>1.001262756457123</v>
      </c>
      <c r="N338" s="10">
        <f t="shared" si="35"/>
        <v>1.0419168495468947</v>
      </c>
      <c r="O338" s="10">
        <f t="shared" si="35"/>
        <v>1.030992943236767</v>
      </c>
      <c r="P338" s="10">
        <f t="shared" si="35"/>
        <v>1.0108414936786461</v>
      </c>
      <c r="Q338" s="10">
        <f t="shared" si="35"/>
        <v>0.99774691779410063</v>
      </c>
      <c r="R338" s="10">
        <f t="shared" si="35"/>
        <v>0.98517422944495758</v>
      </c>
      <c r="S338" s="10">
        <v>1</v>
      </c>
      <c r="T338" s="10">
        <f t="shared" si="39"/>
        <v>1.0653261561578076</v>
      </c>
      <c r="U338" s="10">
        <f t="shared" si="39"/>
        <v>1.1205009062793485</v>
      </c>
      <c r="V338" s="10">
        <f t="shared" si="39"/>
        <v>1.1025864158138499</v>
      </c>
      <c r="W338" s="10">
        <f t="shared" si="39"/>
        <v>1.0331638987290697</v>
      </c>
      <c r="X338" s="10">
        <f t="shared" si="39"/>
        <v>1.035173430001014</v>
      </c>
      <c r="Y338" s="10">
        <f t="shared" si="39"/>
        <v>1.07338760100234</v>
      </c>
      <c r="Z338" s="10">
        <f t="shared" si="39"/>
        <v>1.0119213969695675</v>
      </c>
      <c r="AA338" s="10">
        <f t="shared" si="39"/>
        <v>1.0715090513967607</v>
      </c>
      <c r="AB338" s="10">
        <f t="shared" si="39"/>
        <v>1.0465953001815302</v>
      </c>
      <c r="AC338" s="10">
        <f t="shared" si="39"/>
        <v>1.0332488391935111</v>
      </c>
      <c r="AD338" s="10">
        <f t="shared" si="39"/>
        <v>1.0376518703844293</v>
      </c>
      <c r="AE338" s="10">
        <f t="shared" si="39"/>
        <v>0.99856610565216442</v>
      </c>
      <c r="AF338" s="10">
        <f t="shared" si="39"/>
        <v>0.99701663870964485</v>
      </c>
      <c r="AG338" s="10">
        <f t="shared" si="39"/>
        <v>1.0244161035089894</v>
      </c>
      <c r="AH338" s="10">
        <f t="shared" si="39"/>
        <v>1.0223727164267071</v>
      </c>
      <c r="AI338" s="10">
        <f t="shared" si="39"/>
        <v>1.031138188304733</v>
      </c>
      <c r="AJ338" s="10">
        <f t="shared" si="39"/>
        <v>0.98773172241267526</v>
      </c>
      <c r="AK338" s="10">
        <f t="shared" si="39"/>
        <v>1.0219995787255396</v>
      </c>
      <c r="AL338" s="10">
        <f t="shared" si="39"/>
        <v>1.008183318471541</v>
      </c>
      <c r="AM338" s="10">
        <f t="shared" si="39"/>
        <v>1.0194323824578917</v>
      </c>
      <c r="AN338" s="10">
        <f t="shared" si="39"/>
        <v>1.0264100975549444</v>
      </c>
      <c r="AO338" s="10">
        <f t="shared" si="39"/>
        <v>1.0301765708114656</v>
      </c>
      <c r="AP338" s="10">
        <f t="shared" si="39"/>
        <v>1.0354932097194043</v>
      </c>
      <c r="AQ338" s="10">
        <f t="shared" si="39"/>
        <v>1.0214189478455222</v>
      </c>
      <c r="AR338" s="10">
        <f t="shared" si="39"/>
        <v>1.0417495814107296</v>
      </c>
      <c r="AS338" s="10">
        <f t="shared" si="39"/>
        <v>1.0343969636216646</v>
      </c>
      <c r="AT338" s="10">
        <f t="shared" si="39"/>
        <v>1.0161512037148024</v>
      </c>
      <c r="AU338" s="10">
        <f t="shared" si="39"/>
        <v>1.0044803369479454</v>
      </c>
      <c r="AV338" s="10">
        <f t="shared" si="39"/>
        <v>1.0125092589039895</v>
      </c>
      <c r="AW338" s="10">
        <f t="shared" si="39"/>
        <v>1.0215683122363679</v>
      </c>
      <c r="AX338" s="10">
        <f t="shared" si="39"/>
        <v>1.0257895671163726</v>
      </c>
      <c r="AY338" s="10">
        <f t="shared" si="39"/>
        <v>1.0496603353266132</v>
      </c>
      <c r="AZ338" s="10">
        <f t="shared" si="39"/>
        <v>1.0523463302803147</v>
      </c>
      <c r="BA338" s="10">
        <f t="shared" si="39"/>
        <v>1.0528244441244936</v>
      </c>
      <c r="BB338" s="10">
        <f t="shared" si="39"/>
        <v>1.027557353981573</v>
      </c>
      <c r="BC338" s="10">
        <f t="shared" si="39"/>
        <v>1.0309166937887364</v>
      </c>
      <c r="BD338" s="10">
        <f t="shared" si="39"/>
        <v>0.99658685230513699</v>
      </c>
      <c r="BE338" s="10">
        <f t="shared" si="39"/>
        <v>0.99985717310162825</v>
      </c>
      <c r="BF338" s="10">
        <f t="shared" si="39"/>
        <v>0.99916435560867711</v>
      </c>
      <c r="BG338" s="10">
        <f t="shared" si="39"/>
        <v>1.0066828826877792</v>
      </c>
      <c r="BH338" s="10">
        <f t="shared" si="39"/>
        <v>1.0218436429047779</v>
      </c>
      <c r="BI338" s="10">
        <f t="shared" si="39"/>
        <v>1.0221528719933295</v>
      </c>
      <c r="BK338" s="7">
        <f t="shared" ref="BK338:BK401" si="40">PRODUCT(F338:H338)^(1/3)-1</f>
        <v>3.9018397235867752E-2</v>
      </c>
      <c r="BL338" s="7">
        <f t="shared" ref="BL338:BL401" si="41">PRODUCT(I338:N338)^(1/6)-1</f>
        <v>1.3784938851528761E-2</v>
      </c>
      <c r="BM338" s="7">
        <f t="shared" ref="BM338:BM401" si="42">PRODUCT(O338:X338)^0.1-1</f>
        <v>3.7280460298893869E-2</v>
      </c>
      <c r="BN338" s="7">
        <f t="shared" ref="BN338:BN401" si="43">PRODUCT(Y338:AH338)^0.1-1</f>
        <v>3.1359195747476143E-2</v>
      </c>
      <c r="BO338" s="7">
        <f t="shared" ref="BO338:BO401" si="44">PRODUCT(AI338:AL338)^0.25-1</f>
        <v>1.2130528078892588E-2</v>
      </c>
      <c r="BP338" s="7">
        <f t="shared" ref="BP338:BP401" si="45">PRODUCT(AN338:AU338)^0.125-1</f>
        <v>2.622304293999167E-2</v>
      </c>
      <c r="BQ338" s="7">
        <f t="shared" ref="BQ338:BQ401" si="46">PRODUCT(AV338:BC338)^0.125-1</f>
        <v>3.4045673640517249E-2</v>
      </c>
      <c r="BR338" s="7">
        <f t="shared" ref="BR338:BR401" si="47">PRODUCT(BD338:BG338)^0.25-1</f>
        <v>5.658686963052606E-4</v>
      </c>
      <c r="BS338" s="7">
        <f t="shared" ref="BS338:BS401" si="48">PRODUCT(AV338:BA338)^(1/6)-1</f>
        <v>3.5654003929354028E-2</v>
      </c>
      <c r="BT338" s="7">
        <f t="shared" ref="BT338:BT401" si="49">PRODUCT(BB338:BI338)^(1/8)-1</f>
        <v>1.3010822476733352E-2</v>
      </c>
      <c r="BV338" s="7">
        <f t="shared" ref="BV338:BV401" si="50">PRODUCT(AV338:BI338)^(1/14)-1</f>
        <v>2.2653783541438655E-2</v>
      </c>
      <c r="BX338" s="231">
        <f t="shared" si="27"/>
        <v>3.2820278508281175E-2</v>
      </c>
      <c r="BZ338" s="7">
        <f t="shared" ref="BZ338:BZ401" si="51">PRODUCT(Z338:AB338)-1</f>
        <v>0.13480542504679693</v>
      </c>
      <c r="CA338" s="7">
        <f t="shared" ref="CA338:CA401" si="52">PRODUCT(AI338:AK338)-1</f>
        <v>4.0894203489933334E-2</v>
      </c>
      <c r="CB338" s="7">
        <f t="shared" ref="CB338:CB401" si="53">PRODUCT(BG338:BI338)-1</f>
        <v>5.1460554401850267E-2</v>
      </c>
    </row>
    <row r="339" spans="1:80" ht="15">
      <c r="A339" s="226" t="s">
        <v>198</v>
      </c>
      <c r="E339" s="10">
        <v>1</v>
      </c>
      <c r="F339" s="10">
        <f t="shared" si="35"/>
        <v>1.057116960085102</v>
      </c>
      <c r="G339" s="10">
        <f t="shared" si="35"/>
        <v>1.054055764350933</v>
      </c>
      <c r="H339" s="10">
        <f t="shared" si="35"/>
        <v>1.047784436550725</v>
      </c>
      <c r="I339" s="10">
        <f t="shared" si="35"/>
        <v>1.0452784685746115</v>
      </c>
      <c r="J339" s="10">
        <f t="shared" si="35"/>
        <v>1.0402916583737676</v>
      </c>
      <c r="K339" s="10">
        <f t="shared" si="35"/>
        <v>1.0440393844211413</v>
      </c>
      <c r="L339" s="10">
        <f t="shared" si="35"/>
        <v>1.0452799270442852</v>
      </c>
      <c r="M339" s="10">
        <f t="shared" si="35"/>
        <v>1.0485363631340259</v>
      </c>
      <c r="N339" s="10">
        <f t="shared" si="35"/>
        <v>1.0624710143672222</v>
      </c>
      <c r="O339" s="10">
        <f t="shared" si="35"/>
        <v>1.050371911476796</v>
      </c>
      <c r="P339" s="10">
        <f t="shared" si="35"/>
        <v>1.0322600482357118</v>
      </c>
      <c r="Q339" s="10">
        <f t="shared" si="35"/>
        <v>1.0419923555566473</v>
      </c>
      <c r="R339" s="10">
        <f t="shared" si="35"/>
        <v>1.0547431799998159</v>
      </c>
      <c r="S339" s="10">
        <v>1</v>
      </c>
      <c r="T339" s="10">
        <f t="shared" si="39"/>
        <v>0.98719988527782288</v>
      </c>
      <c r="U339" s="10">
        <f t="shared" si="39"/>
        <v>1.0455129398942009</v>
      </c>
      <c r="V339" s="10">
        <f t="shared" si="39"/>
        <v>1.0267624243455478</v>
      </c>
      <c r="W339" s="10">
        <f t="shared" si="39"/>
        <v>1.027288401169038</v>
      </c>
      <c r="X339" s="10">
        <f t="shared" si="39"/>
        <v>1.0343595465562052</v>
      </c>
      <c r="Y339" s="10">
        <f t="shared" si="39"/>
        <v>1.017313018883383</v>
      </c>
      <c r="Z339" s="10">
        <f t="shared" si="39"/>
        <v>1.0014043832484389</v>
      </c>
      <c r="AA339" s="10">
        <f t="shared" si="39"/>
        <v>1.0045105811312718</v>
      </c>
      <c r="AB339" s="10">
        <f t="shared" si="39"/>
        <v>1.0118365047653106</v>
      </c>
      <c r="AC339" s="10">
        <f t="shared" si="39"/>
        <v>1.0219692858483762</v>
      </c>
      <c r="AD339" s="10">
        <f t="shared" si="39"/>
        <v>1.0211217997859476</v>
      </c>
      <c r="AE339" s="10">
        <f t="shared" si="39"/>
        <v>1.022506397704223</v>
      </c>
      <c r="AF339" s="10">
        <f t="shared" si="39"/>
        <v>1.0225640867709667</v>
      </c>
      <c r="AG339" s="10">
        <f t="shared" si="39"/>
        <v>1.039557620846024</v>
      </c>
      <c r="AH339" s="10">
        <f t="shared" si="39"/>
        <v>1.0365009888498395</v>
      </c>
      <c r="AI339" s="10">
        <f t="shared" si="39"/>
        <v>1.0309264562918761</v>
      </c>
      <c r="AJ339" s="10">
        <f t="shared" si="39"/>
        <v>1.0227289769717636</v>
      </c>
      <c r="AK339" s="10">
        <f t="shared" si="39"/>
        <v>1.0094367434928007</v>
      </c>
      <c r="AL339" s="10">
        <f t="shared" si="39"/>
        <v>0.98935266273270794</v>
      </c>
      <c r="AM339" s="10">
        <f t="shared" si="39"/>
        <v>1.021737827602508</v>
      </c>
      <c r="AN339" s="10">
        <f t="shared" si="39"/>
        <v>1.0220877080549</v>
      </c>
      <c r="AO339" s="10">
        <f t="shared" si="39"/>
        <v>1.01471422851377</v>
      </c>
      <c r="AP339" s="10">
        <f t="shared" si="39"/>
        <v>1.0247646920550029</v>
      </c>
      <c r="AQ339" s="10">
        <f t="shared" si="39"/>
        <v>1.0274628278227431</v>
      </c>
      <c r="AR339" s="10">
        <f t="shared" si="39"/>
        <v>1.0272591443455297</v>
      </c>
      <c r="AS339" s="10">
        <f t="shared" si="39"/>
        <v>1.0352381518618796</v>
      </c>
      <c r="AT339" s="10">
        <f t="shared" si="39"/>
        <v>1.017742058931477</v>
      </c>
      <c r="AU339" s="10">
        <f t="shared" si="39"/>
        <v>1.0052016163894126</v>
      </c>
      <c r="AV339" s="10">
        <f t="shared" si="39"/>
        <v>1.0018019321234239</v>
      </c>
      <c r="AW339" s="10">
        <f t="shared" si="39"/>
        <v>1.0176428108284852</v>
      </c>
      <c r="AX339" s="10">
        <f t="shared" si="39"/>
        <v>1.0117220504308111</v>
      </c>
      <c r="AY339" s="10">
        <f t="shared" si="39"/>
        <v>1.0275833053556007</v>
      </c>
      <c r="AZ339" s="10">
        <f t="shared" si="39"/>
        <v>1.0249103501190664</v>
      </c>
      <c r="BA339" s="10">
        <f t="shared" si="39"/>
        <v>0.99943306587817493</v>
      </c>
      <c r="BB339" s="10">
        <f t="shared" si="39"/>
        <v>0.95173159590098</v>
      </c>
      <c r="BC339" s="10">
        <f t="shared" si="39"/>
        <v>1.0184996095674868</v>
      </c>
      <c r="BD339" s="10">
        <f t="shared" si="39"/>
        <v>1.0176850381298506</v>
      </c>
      <c r="BE339" s="10">
        <f t="shared" si="39"/>
        <v>0.98868556996768742</v>
      </c>
      <c r="BF339" s="10">
        <f t="shared" si="39"/>
        <v>0.99402397673859766</v>
      </c>
      <c r="BG339" s="10">
        <f t="shared" si="39"/>
        <v>1.0089569850266673</v>
      </c>
      <c r="BH339" s="10">
        <f t="shared" si="39"/>
        <v>1.0167137378341213</v>
      </c>
      <c r="BI339" s="10">
        <f t="shared" si="39"/>
        <v>1.0134049044270463</v>
      </c>
      <c r="BK339" s="7">
        <f t="shared" si="40"/>
        <v>5.2978548742371734E-2</v>
      </c>
      <c r="BL339" s="7">
        <f t="shared" si="41"/>
        <v>4.7625835532863592E-2</v>
      </c>
      <c r="BM339" s="7">
        <f t="shared" si="42"/>
        <v>2.9843391405792286E-2</v>
      </c>
      <c r="BN339" s="7">
        <f t="shared" si="43"/>
        <v>1.986319666352343E-2</v>
      </c>
      <c r="BO339" s="7">
        <f t="shared" si="44"/>
        <v>1.2988745904626731E-2</v>
      </c>
      <c r="BP339" s="7">
        <f t="shared" si="45"/>
        <v>2.1772409986757779E-2</v>
      </c>
      <c r="BQ339" s="7">
        <f t="shared" si="46"/>
        <v>6.4015674915289811E-3</v>
      </c>
      <c r="BR339" s="7">
        <f t="shared" si="47"/>
        <v>2.2712529806621085E-3</v>
      </c>
      <c r="BS339" s="7">
        <f t="shared" si="48"/>
        <v>1.3792748184489056E-2</v>
      </c>
      <c r="BT339" s="7">
        <f t="shared" si="49"/>
        <v>9.785430453339572E-4</v>
      </c>
      <c r="BV339" s="7">
        <f t="shared" si="50"/>
        <v>6.4503919068104043E-3</v>
      </c>
      <c r="BX339" s="231">
        <f t="shared" si="27"/>
        <v>3.0444403052090063E-2</v>
      </c>
      <c r="BZ339" s="7">
        <f t="shared" si="51"/>
        <v>1.7827891213010538E-2</v>
      </c>
      <c r="CA339" s="7">
        <f t="shared" si="52"/>
        <v>6.430806936910427E-2</v>
      </c>
      <c r="CB339" s="7">
        <f t="shared" si="53"/>
        <v>3.9571452351066183E-2</v>
      </c>
    </row>
    <row r="340" spans="1:80" ht="15">
      <c r="A340" s="226" t="s">
        <v>200</v>
      </c>
      <c r="E340" s="10">
        <v>1</v>
      </c>
      <c r="F340" s="10">
        <f t="shared" si="35"/>
        <v>1</v>
      </c>
      <c r="G340" s="10">
        <f t="shared" si="35"/>
        <v>1</v>
      </c>
      <c r="H340" s="10">
        <f t="shared" si="35"/>
        <v>1</v>
      </c>
      <c r="I340" s="10">
        <f t="shared" si="35"/>
        <v>1</v>
      </c>
      <c r="J340" s="10">
        <f t="shared" si="35"/>
        <v>1</v>
      </c>
      <c r="K340" s="10">
        <f t="shared" si="35"/>
        <v>1</v>
      </c>
      <c r="L340" s="10">
        <f t="shared" si="35"/>
        <v>1</v>
      </c>
      <c r="M340" s="10">
        <f t="shared" si="35"/>
        <v>1</v>
      </c>
      <c r="N340" s="10">
        <f t="shared" si="35"/>
        <v>1</v>
      </c>
      <c r="O340" s="10">
        <f t="shared" si="35"/>
        <v>1</v>
      </c>
      <c r="P340" s="10">
        <f t="shared" si="35"/>
        <v>1</v>
      </c>
      <c r="Q340" s="10">
        <f t="shared" si="35"/>
        <v>1</v>
      </c>
      <c r="R340" s="10">
        <f t="shared" si="35"/>
        <v>1</v>
      </c>
      <c r="S340" s="10">
        <v>1</v>
      </c>
      <c r="T340" s="10">
        <f t="shared" si="39"/>
        <v>1</v>
      </c>
      <c r="U340" s="10">
        <f t="shared" si="39"/>
        <v>1</v>
      </c>
      <c r="V340" s="10">
        <f t="shared" si="39"/>
        <v>1</v>
      </c>
      <c r="W340" s="10">
        <f t="shared" ref="W340:BI340" si="54">1+W72/100</f>
        <v>1</v>
      </c>
      <c r="X340" s="10">
        <f t="shared" si="54"/>
        <v>1</v>
      </c>
      <c r="Y340" s="10">
        <f t="shared" si="54"/>
        <v>1</v>
      </c>
      <c r="Z340" s="10">
        <f t="shared" si="54"/>
        <v>1</v>
      </c>
      <c r="AA340" s="10">
        <f t="shared" si="54"/>
        <v>1</v>
      </c>
      <c r="AB340" s="10">
        <f t="shared" si="54"/>
        <v>1</v>
      </c>
      <c r="AC340" s="10">
        <f t="shared" si="54"/>
        <v>1</v>
      </c>
      <c r="AD340" s="10">
        <f t="shared" si="54"/>
        <v>1</v>
      </c>
      <c r="AE340" s="10">
        <f t="shared" si="54"/>
        <v>1</v>
      </c>
      <c r="AF340" s="10">
        <f t="shared" si="54"/>
        <v>1</v>
      </c>
      <c r="AG340" s="10">
        <f t="shared" si="54"/>
        <v>1</v>
      </c>
      <c r="AH340" s="10">
        <f t="shared" si="54"/>
        <v>1</v>
      </c>
      <c r="AI340" s="10">
        <f t="shared" si="54"/>
        <v>1</v>
      </c>
      <c r="AJ340" s="10">
        <f t="shared" si="54"/>
        <v>1</v>
      </c>
      <c r="AK340" s="10">
        <f t="shared" si="54"/>
        <v>1</v>
      </c>
      <c r="AL340" s="10">
        <f t="shared" si="54"/>
        <v>1.1416993037341481</v>
      </c>
      <c r="AM340" s="10">
        <f t="shared" si="54"/>
        <v>1.2175588763632279</v>
      </c>
      <c r="AN340" s="10">
        <f t="shared" si="54"/>
        <v>1.0270140325845238</v>
      </c>
      <c r="AO340" s="10">
        <f t="shared" si="54"/>
        <v>1.0833957702936909</v>
      </c>
      <c r="AP340" s="10">
        <f t="shared" si="54"/>
        <v>1.0637365668745682</v>
      </c>
      <c r="AQ340" s="10">
        <f t="shared" si="54"/>
        <v>0.99787996863170136</v>
      </c>
      <c r="AR340" s="10">
        <f t="shared" si="54"/>
        <v>0.9764993378879242</v>
      </c>
      <c r="AS340" s="10">
        <f t="shared" si="54"/>
        <v>0.94273326561695769</v>
      </c>
      <c r="AT340" s="10">
        <f t="shared" si="54"/>
        <v>1.0551114266144803</v>
      </c>
      <c r="AU340" s="10">
        <f t="shared" si="54"/>
        <v>0.99656634769915908</v>
      </c>
      <c r="AV340" s="10">
        <f t="shared" si="54"/>
        <v>0.94125261016582651</v>
      </c>
      <c r="AW340" s="10">
        <f t="shared" si="54"/>
        <v>0.98287257432772313</v>
      </c>
      <c r="AX340" s="10">
        <f t="shared" si="54"/>
        <v>0.99721701213875813</v>
      </c>
      <c r="AY340" s="10">
        <f t="shared" si="54"/>
        <v>0.966530349378797</v>
      </c>
      <c r="AZ340" s="10">
        <f t="shared" si="54"/>
        <v>0.99309947549861832</v>
      </c>
      <c r="BA340" s="10">
        <f t="shared" si="54"/>
        <v>0.88526636424389826</v>
      </c>
      <c r="BB340" s="10">
        <f t="shared" si="54"/>
        <v>1.0200402568759326</v>
      </c>
      <c r="BC340" s="10">
        <f t="shared" si="54"/>
        <v>1.0032046125749809</v>
      </c>
      <c r="BD340" s="10">
        <f t="shared" si="54"/>
        <v>1.0664327869708121</v>
      </c>
      <c r="BE340" s="10">
        <f t="shared" si="54"/>
        <v>1</v>
      </c>
      <c r="BF340" s="10">
        <f t="shared" si="54"/>
        <v>1</v>
      </c>
      <c r="BG340" s="10">
        <f t="shared" si="54"/>
        <v>1</v>
      </c>
      <c r="BH340" s="10">
        <f t="shared" si="54"/>
        <v>1</v>
      </c>
      <c r="BI340" s="10">
        <f t="shared" si="54"/>
        <v>1</v>
      </c>
      <c r="BK340" s="7">
        <f t="shared" si="40"/>
        <v>0</v>
      </c>
      <c r="BL340" s="7">
        <f t="shared" si="41"/>
        <v>0</v>
      </c>
      <c r="BM340" s="7">
        <f t="shared" si="42"/>
        <v>0</v>
      </c>
      <c r="BN340" s="7">
        <f t="shared" si="43"/>
        <v>0</v>
      </c>
      <c r="BO340" s="7">
        <f t="shared" si="44"/>
        <v>3.3684333227312901E-2</v>
      </c>
      <c r="BP340" s="7">
        <f t="shared" si="45"/>
        <v>1.6875197211071669E-2</v>
      </c>
      <c r="BQ340" s="7">
        <f t="shared" si="46"/>
        <v>-2.7173781646992801E-2</v>
      </c>
      <c r="BR340" s="7">
        <f t="shared" si="47"/>
        <v>1.6209784572313035E-2</v>
      </c>
      <c r="BS340" s="7">
        <f t="shared" si="48"/>
        <v>-3.9761274207540387E-2</v>
      </c>
      <c r="BT340" s="7">
        <f t="shared" si="49"/>
        <v>1.0979944153449051E-2</v>
      </c>
      <c r="BV340" s="7">
        <f t="shared" si="50"/>
        <v>-1.1086606872392268E-2</v>
      </c>
      <c r="BX340" s="231">
        <f t="shared" si="27"/>
        <v>0</v>
      </c>
      <c r="BZ340" s="7">
        <f t="shared" si="51"/>
        <v>0</v>
      </c>
      <c r="CA340" s="7">
        <f t="shared" si="52"/>
        <v>0</v>
      </c>
      <c r="CB340" s="7">
        <f t="shared" si="53"/>
        <v>0</v>
      </c>
    </row>
    <row r="341" spans="1:80" ht="15">
      <c r="A341" s="226" t="s">
        <v>202</v>
      </c>
      <c r="E341" s="10">
        <v>1</v>
      </c>
      <c r="F341" s="10">
        <f t="shared" si="35"/>
        <v>1.1080448685649908</v>
      </c>
      <c r="G341" s="10">
        <f t="shared" si="35"/>
        <v>1.0894647028978719</v>
      </c>
      <c r="H341" s="10">
        <f t="shared" si="35"/>
        <v>1.0863949298897249</v>
      </c>
      <c r="I341" s="10">
        <f t="shared" si="35"/>
        <v>1.0426724541658081</v>
      </c>
      <c r="J341" s="10">
        <f t="shared" si="35"/>
        <v>1.0510563214429329</v>
      </c>
      <c r="K341" s="10">
        <f t="shared" si="35"/>
        <v>1.0615343472456966</v>
      </c>
      <c r="L341" s="10">
        <f t="shared" si="35"/>
        <v>1.0306412659617545</v>
      </c>
      <c r="M341" s="10">
        <f t="shared" si="35"/>
        <v>1.0521217229134991</v>
      </c>
      <c r="N341" s="10">
        <f t="shared" si="35"/>
        <v>1.0783908305108354</v>
      </c>
      <c r="O341" s="10">
        <f t="shared" si="35"/>
        <v>1.0313905343034573</v>
      </c>
      <c r="P341" s="10">
        <f t="shared" si="35"/>
        <v>1.0339592688706343</v>
      </c>
      <c r="Q341" s="10">
        <f t="shared" si="35"/>
        <v>1.0696219311847619</v>
      </c>
      <c r="R341" s="10">
        <f t="shared" si="35"/>
        <v>1.0660402567714395</v>
      </c>
      <c r="S341" s="10">
        <v>1</v>
      </c>
      <c r="T341" s="10">
        <f t="shared" ref="T341:BI347" si="55">1+T73/100</f>
        <v>0.99460903460565009</v>
      </c>
      <c r="U341" s="10">
        <f t="shared" si="55"/>
        <v>1.0221777253968907</v>
      </c>
      <c r="V341" s="10">
        <f t="shared" si="55"/>
        <v>1.0178565705112816</v>
      </c>
      <c r="W341" s="10">
        <f t="shared" si="55"/>
        <v>1.0049072832312691</v>
      </c>
      <c r="X341" s="10">
        <f t="shared" si="55"/>
        <v>0.9916347190637097</v>
      </c>
      <c r="Y341" s="10">
        <f t="shared" si="55"/>
        <v>1.0139131544680271</v>
      </c>
      <c r="Z341" s="10">
        <f t="shared" si="55"/>
        <v>0.99160112473001871</v>
      </c>
      <c r="AA341" s="10">
        <f t="shared" si="55"/>
        <v>1.0064040912684655</v>
      </c>
      <c r="AB341" s="10">
        <f t="shared" si="55"/>
        <v>1.0127551461932598</v>
      </c>
      <c r="AC341" s="10">
        <f t="shared" si="55"/>
        <v>1.0136289717101883</v>
      </c>
      <c r="AD341" s="10">
        <f t="shared" si="55"/>
        <v>1.0195132918328922</v>
      </c>
      <c r="AE341" s="10">
        <f t="shared" si="55"/>
        <v>1.0294527941811433</v>
      </c>
      <c r="AF341" s="10">
        <f t="shared" si="55"/>
        <v>1.0527376286077761</v>
      </c>
      <c r="AG341" s="10">
        <f t="shared" si="55"/>
        <v>1.0487169209685165</v>
      </c>
      <c r="AH341" s="10">
        <f t="shared" si="55"/>
        <v>1.046628152270072</v>
      </c>
      <c r="AI341" s="10">
        <f t="shared" si="55"/>
        <v>1.0367576784295474</v>
      </c>
      <c r="AJ341" s="10">
        <f t="shared" si="55"/>
        <v>1.0228532477153449</v>
      </c>
      <c r="AK341" s="10">
        <f t="shared" si="55"/>
        <v>1.004361150957475</v>
      </c>
      <c r="AL341" s="10">
        <f t="shared" si="55"/>
        <v>0.98456641711594473</v>
      </c>
      <c r="AM341" s="10">
        <f t="shared" si="55"/>
        <v>1.0189690689103763</v>
      </c>
      <c r="AN341" s="10">
        <f t="shared" si="55"/>
        <v>1.0230495705027509</v>
      </c>
      <c r="AO341" s="10">
        <f t="shared" si="55"/>
        <v>1.0224787236716866</v>
      </c>
      <c r="AP341" s="10">
        <f t="shared" si="55"/>
        <v>1.0325594002980769</v>
      </c>
      <c r="AQ341" s="10">
        <f t="shared" si="55"/>
        <v>1.0387520277447517</v>
      </c>
      <c r="AR341" s="10">
        <f t="shared" si="55"/>
        <v>1.0406225693652285</v>
      </c>
      <c r="AS341" s="10">
        <f t="shared" si="55"/>
        <v>1.0481935763423094</v>
      </c>
      <c r="AT341" s="10">
        <f t="shared" si="55"/>
        <v>1.0328173023547427</v>
      </c>
      <c r="AU341" s="10">
        <f t="shared" si="55"/>
        <v>1.0143670361387811</v>
      </c>
      <c r="AV341" s="10">
        <f t="shared" si="55"/>
        <v>1.0133824375530633</v>
      </c>
      <c r="AW341" s="10">
        <f t="shared" si="55"/>
        <v>1.0140190868023915</v>
      </c>
      <c r="AX341" s="10">
        <f t="shared" si="55"/>
        <v>1.0198557546647438</v>
      </c>
      <c r="AY341" s="10">
        <f t="shared" si="55"/>
        <v>1.0242800851880465</v>
      </c>
      <c r="AZ341" s="10">
        <f t="shared" si="55"/>
        <v>1.0186571766467816</v>
      </c>
      <c r="BA341" s="10">
        <f t="shared" si="55"/>
        <v>0.99515638057072375</v>
      </c>
      <c r="BB341" s="10">
        <f t="shared" si="55"/>
        <v>0.95575877838465073</v>
      </c>
      <c r="BC341" s="10">
        <f t="shared" si="55"/>
        <v>0.99554373164363885</v>
      </c>
      <c r="BD341" s="10">
        <f t="shared" si="55"/>
        <v>0.9864875905943894</v>
      </c>
      <c r="BE341" s="10">
        <f t="shared" si="55"/>
        <v>0.97007185271305407</v>
      </c>
      <c r="BF341" s="10">
        <f t="shared" si="55"/>
        <v>0.98616712736252465</v>
      </c>
      <c r="BG341" s="10">
        <f t="shared" si="55"/>
        <v>1.0168252534872411</v>
      </c>
      <c r="BH341" s="10">
        <f t="shared" si="55"/>
        <v>1.0327841603223407</v>
      </c>
      <c r="BI341" s="10">
        <f t="shared" si="55"/>
        <v>1.0324406190906088</v>
      </c>
      <c r="BK341" s="7">
        <f t="shared" si="40"/>
        <v>9.4593203172230522E-2</v>
      </c>
      <c r="BL341" s="7">
        <f t="shared" si="41"/>
        <v>5.2631285098765357E-2</v>
      </c>
      <c r="BM341" s="7">
        <f t="shared" si="42"/>
        <v>2.2886293364566379E-2</v>
      </c>
      <c r="BN341" s="7">
        <f t="shared" si="43"/>
        <v>2.3355150936216429E-2</v>
      </c>
      <c r="BO341" s="7">
        <f t="shared" si="44"/>
        <v>1.1943763463794888E-2</v>
      </c>
      <c r="BP341" s="7">
        <f t="shared" si="45"/>
        <v>3.1552668089894542E-2</v>
      </c>
      <c r="BQ341" s="7">
        <f t="shared" si="46"/>
        <v>4.357033403453503E-3</v>
      </c>
      <c r="BR341" s="7">
        <f t="shared" si="47"/>
        <v>-1.0255507364083427E-2</v>
      </c>
      <c r="BS341" s="7">
        <f t="shared" si="48"/>
        <v>1.4182379204974005E-2</v>
      </c>
      <c r="BT341" s="7">
        <f t="shared" si="49"/>
        <v>-3.3401619779859226E-3</v>
      </c>
      <c r="BV341" s="7">
        <f t="shared" si="50"/>
        <v>4.1321193810635037E-3</v>
      </c>
      <c r="BX341" s="231">
        <f t="shared" si="27"/>
        <v>2.7613392451722785E-2</v>
      </c>
      <c r="BZ341" s="7">
        <f t="shared" si="51"/>
        <v>1.0680445203261835E-2</v>
      </c>
      <c r="CA341" s="7">
        <f t="shared" si="52"/>
        <v>6.5075745188394318E-2</v>
      </c>
      <c r="CB341" s="7">
        <f t="shared" si="53"/>
        <v>8.4228889108821647E-2</v>
      </c>
    </row>
    <row r="342" spans="1:80" ht="15">
      <c r="A342" s="226" t="s">
        <v>204</v>
      </c>
      <c r="E342" s="10">
        <v>1</v>
      </c>
      <c r="F342" s="10">
        <f t="shared" ref="F342:R357" si="56">1+F74/100</f>
        <v>1</v>
      </c>
      <c r="G342" s="10">
        <f t="shared" si="56"/>
        <v>1</v>
      </c>
      <c r="H342" s="10">
        <f t="shared" si="56"/>
        <v>1</v>
      </c>
      <c r="I342" s="10">
        <f t="shared" si="56"/>
        <v>1</v>
      </c>
      <c r="J342" s="10">
        <f t="shared" si="56"/>
        <v>1</v>
      </c>
      <c r="K342" s="10">
        <f t="shared" si="56"/>
        <v>1</v>
      </c>
      <c r="L342" s="10">
        <f t="shared" si="56"/>
        <v>1</v>
      </c>
      <c r="M342" s="10">
        <f t="shared" si="56"/>
        <v>1</v>
      </c>
      <c r="N342" s="10">
        <f t="shared" si="56"/>
        <v>1</v>
      </c>
      <c r="O342" s="10">
        <f t="shared" si="56"/>
        <v>1</v>
      </c>
      <c r="P342" s="10">
        <f t="shared" si="56"/>
        <v>1</v>
      </c>
      <c r="Q342" s="10">
        <f t="shared" si="56"/>
        <v>1</v>
      </c>
      <c r="R342" s="10">
        <f t="shared" si="56"/>
        <v>1</v>
      </c>
      <c r="S342" s="10">
        <v>1</v>
      </c>
      <c r="T342" s="10">
        <f t="shared" si="55"/>
        <v>1</v>
      </c>
      <c r="U342" s="10">
        <f t="shared" si="55"/>
        <v>1</v>
      </c>
      <c r="V342" s="10">
        <f t="shared" si="55"/>
        <v>1</v>
      </c>
      <c r="W342" s="10">
        <f t="shared" si="55"/>
        <v>1</v>
      </c>
      <c r="X342" s="10">
        <f t="shared" si="55"/>
        <v>1</v>
      </c>
      <c r="Y342" s="10">
        <f t="shared" si="55"/>
        <v>1</v>
      </c>
      <c r="Z342" s="10">
        <f t="shared" si="55"/>
        <v>1</v>
      </c>
      <c r="AA342" s="10">
        <f t="shared" si="55"/>
        <v>1</v>
      </c>
      <c r="AB342" s="10">
        <f t="shared" si="55"/>
        <v>1</v>
      </c>
      <c r="AC342" s="10">
        <f t="shared" si="55"/>
        <v>1</v>
      </c>
      <c r="AD342" s="10">
        <f t="shared" si="55"/>
        <v>1</v>
      </c>
      <c r="AE342" s="10">
        <f t="shared" si="55"/>
        <v>1</v>
      </c>
      <c r="AF342" s="10">
        <f t="shared" si="55"/>
        <v>1</v>
      </c>
      <c r="AG342" s="10">
        <f t="shared" si="55"/>
        <v>1</v>
      </c>
      <c r="AH342" s="10">
        <f t="shared" si="55"/>
        <v>1</v>
      </c>
      <c r="AI342" s="10">
        <f t="shared" si="55"/>
        <v>1</v>
      </c>
      <c r="AJ342" s="10">
        <f t="shared" si="55"/>
        <v>1</v>
      </c>
      <c r="AK342" s="10">
        <f t="shared" si="55"/>
        <v>1</v>
      </c>
      <c r="AL342" s="10">
        <f t="shared" si="55"/>
        <v>1</v>
      </c>
      <c r="AM342" s="10">
        <f t="shared" si="55"/>
        <v>1</v>
      </c>
      <c r="AN342" s="10">
        <f t="shared" si="55"/>
        <v>1</v>
      </c>
      <c r="AO342" s="10">
        <f t="shared" si="55"/>
        <v>1.0688927514283204</v>
      </c>
      <c r="AP342" s="10">
        <f t="shared" si="55"/>
        <v>1.1308145481828993</v>
      </c>
      <c r="AQ342" s="10">
        <f t="shared" si="55"/>
        <v>1.051221841740984</v>
      </c>
      <c r="AR342" s="10">
        <f t="shared" si="55"/>
        <v>0.98852021000658619</v>
      </c>
      <c r="AS342" s="10">
        <f t="shared" si="55"/>
        <v>1.1003454066602325</v>
      </c>
      <c r="AT342" s="10">
        <f t="shared" si="55"/>
        <v>1.070081467624602</v>
      </c>
      <c r="AU342" s="10">
        <f t="shared" si="55"/>
        <v>1.0675045103264376</v>
      </c>
      <c r="AV342" s="10">
        <f t="shared" si="55"/>
        <v>1.080924513671323</v>
      </c>
      <c r="AW342" s="10">
        <f t="shared" si="55"/>
        <v>1.069321012409481</v>
      </c>
      <c r="AX342" s="10">
        <f t="shared" si="55"/>
        <v>1.1000140284688968</v>
      </c>
      <c r="AY342" s="10">
        <f t="shared" si="55"/>
        <v>1.1092402919998037</v>
      </c>
      <c r="AZ342" s="10">
        <f t="shared" si="55"/>
        <v>1.0824085013817171</v>
      </c>
      <c r="BA342" s="10">
        <f t="shared" si="55"/>
        <v>0.94834486741628832</v>
      </c>
      <c r="BB342" s="10">
        <f t="shared" si="55"/>
        <v>0.8544013876305635</v>
      </c>
      <c r="BC342" s="10">
        <f t="shared" si="55"/>
        <v>1.0249255199418399</v>
      </c>
      <c r="BD342" s="10">
        <f t="shared" si="55"/>
        <v>1.0792444345548482</v>
      </c>
      <c r="BE342" s="10">
        <f t="shared" si="55"/>
        <v>1.046812900041366</v>
      </c>
      <c r="BF342" s="10">
        <f t="shared" si="55"/>
        <v>1.0177678576448634</v>
      </c>
      <c r="BG342" s="10">
        <f t="shared" si="55"/>
        <v>1.0309292029819142</v>
      </c>
      <c r="BH342" s="10">
        <f t="shared" si="55"/>
        <v>1.013777383464938</v>
      </c>
      <c r="BI342" s="10">
        <f t="shared" si="55"/>
        <v>1.0148743132560283</v>
      </c>
      <c r="BK342" s="7">
        <f t="shared" si="40"/>
        <v>0</v>
      </c>
      <c r="BL342" s="7">
        <f t="shared" si="41"/>
        <v>0</v>
      </c>
      <c r="BM342" s="7">
        <f t="shared" si="42"/>
        <v>0</v>
      </c>
      <c r="BN342" s="7">
        <f t="shared" si="43"/>
        <v>0</v>
      </c>
      <c r="BO342" s="7">
        <f t="shared" si="44"/>
        <v>0</v>
      </c>
      <c r="BP342" s="7">
        <f t="shared" si="45"/>
        <v>5.8741972528607134E-2</v>
      </c>
      <c r="BQ342" s="7">
        <f t="shared" si="46"/>
        <v>3.0101178368902026E-2</v>
      </c>
      <c r="BR342" s="7">
        <f t="shared" si="47"/>
        <v>4.343791679525566E-2</v>
      </c>
      <c r="BS342" s="7">
        <f t="shared" si="48"/>
        <v>6.3606060520861485E-2</v>
      </c>
      <c r="BT342" s="7">
        <f t="shared" si="49"/>
        <v>8.2586253238117191E-3</v>
      </c>
      <c r="BV342" s="7">
        <f t="shared" si="50"/>
        <v>3.1617258550767691E-2</v>
      </c>
      <c r="BX342" s="231">
        <f t="shared" si="27"/>
        <v>0</v>
      </c>
      <c r="BZ342" s="7">
        <f t="shared" si="51"/>
        <v>0</v>
      </c>
      <c r="CA342" s="7">
        <f t="shared" si="52"/>
        <v>0</v>
      </c>
      <c r="CB342" s="7">
        <f t="shared" si="53"/>
        <v>6.0678341258317614E-2</v>
      </c>
    </row>
    <row r="343" spans="1:80" ht="15">
      <c r="A343" s="226" t="s">
        <v>206</v>
      </c>
      <c r="E343" s="10">
        <v>1</v>
      </c>
      <c r="F343" s="10">
        <f t="shared" si="56"/>
        <v>1</v>
      </c>
      <c r="G343" s="10">
        <f t="shared" si="56"/>
        <v>1</v>
      </c>
      <c r="H343" s="10">
        <f t="shared" si="56"/>
        <v>1</v>
      </c>
      <c r="I343" s="10">
        <f t="shared" si="56"/>
        <v>1</v>
      </c>
      <c r="J343" s="10">
        <f t="shared" si="56"/>
        <v>1</v>
      </c>
      <c r="K343" s="10">
        <f t="shared" si="56"/>
        <v>1</v>
      </c>
      <c r="L343" s="10">
        <f t="shared" si="56"/>
        <v>1</v>
      </c>
      <c r="M343" s="10">
        <f t="shared" si="56"/>
        <v>1</v>
      </c>
      <c r="N343" s="10">
        <f t="shared" si="56"/>
        <v>1</v>
      </c>
      <c r="O343" s="10">
        <f t="shared" si="56"/>
        <v>1</v>
      </c>
      <c r="P343" s="10">
        <f t="shared" si="56"/>
        <v>1</v>
      </c>
      <c r="Q343" s="10">
        <f t="shared" si="56"/>
        <v>1</v>
      </c>
      <c r="R343" s="10">
        <f t="shared" si="56"/>
        <v>1</v>
      </c>
      <c r="S343" s="10">
        <v>1</v>
      </c>
      <c r="T343" s="10">
        <f t="shared" si="55"/>
        <v>1</v>
      </c>
      <c r="U343" s="10">
        <f t="shared" si="55"/>
        <v>1</v>
      </c>
      <c r="V343" s="10">
        <f t="shared" si="55"/>
        <v>1</v>
      </c>
      <c r="W343" s="10">
        <f t="shared" si="55"/>
        <v>1</v>
      </c>
      <c r="X343" s="10">
        <f t="shared" si="55"/>
        <v>1</v>
      </c>
      <c r="Y343" s="10">
        <f t="shared" si="55"/>
        <v>1</v>
      </c>
      <c r="Z343" s="10">
        <f t="shared" si="55"/>
        <v>1</v>
      </c>
      <c r="AA343" s="10">
        <f t="shared" si="55"/>
        <v>0.98153604322206534</v>
      </c>
      <c r="AB343" s="10">
        <f t="shared" si="55"/>
        <v>1.0498665932938647</v>
      </c>
      <c r="AC343" s="10">
        <f t="shared" si="55"/>
        <v>0.94121005439480054</v>
      </c>
      <c r="AD343" s="10">
        <f t="shared" si="55"/>
        <v>0.86064684122948665</v>
      </c>
      <c r="AE343" s="10">
        <f t="shared" si="55"/>
        <v>1.0622397565738115</v>
      </c>
      <c r="AF343" s="10">
        <f t="shared" si="55"/>
        <v>1.1026617865609749</v>
      </c>
      <c r="AG343" s="10">
        <f t="shared" si="55"/>
        <v>0.97285421254087179</v>
      </c>
      <c r="AH343" s="10">
        <f t="shared" si="55"/>
        <v>0.96364371240890379</v>
      </c>
      <c r="AI343" s="10">
        <f t="shared" si="55"/>
        <v>0.99249429636065978</v>
      </c>
      <c r="AJ343" s="10">
        <f t="shared" si="55"/>
        <v>0.89629425916116312</v>
      </c>
      <c r="AK343" s="10">
        <f t="shared" si="55"/>
        <v>0.88097436228361858</v>
      </c>
      <c r="AL343" s="10">
        <f t="shared" si="55"/>
        <v>1.0915845632007366</v>
      </c>
      <c r="AM343" s="10">
        <f t="shared" si="55"/>
        <v>0.99656357908793158</v>
      </c>
      <c r="AN343" s="10">
        <f t="shared" si="55"/>
        <v>1.0264839393807477</v>
      </c>
      <c r="AO343" s="10">
        <f t="shared" si="55"/>
        <v>1.0891918532906968</v>
      </c>
      <c r="AP343" s="10">
        <f t="shared" si="55"/>
        <v>1.000534062664497</v>
      </c>
      <c r="AQ343" s="10">
        <f t="shared" si="55"/>
        <v>0.93747265587286377</v>
      </c>
      <c r="AR343" s="10">
        <f t="shared" si="55"/>
        <v>1.0215906788028262</v>
      </c>
      <c r="AS343" s="10">
        <f t="shared" si="55"/>
        <v>1.0304859548178593</v>
      </c>
      <c r="AT343" s="10">
        <f t="shared" si="55"/>
        <v>1.0521013881103416</v>
      </c>
      <c r="AU343" s="10">
        <f t="shared" si="55"/>
        <v>0.98627654296697476</v>
      </c>
      <c r="AV343" s="10">
        <f t="shared" si="55"/>
        <v>0.95076651977395343</v>
      </c>
      <c r="AW343" s="10">
        <f t="shared" si="55"/>
        <v>1.1040812788029648</v>
      </c>
      <c r="AX343" s="10">
        <f t="shared" si="55"/>
        <v>1.0875441303767392</v>
      </c>
      <c r="AY343" s="10">
        <f t="shared" si="55"/>
        <v>1.0784972726524853</v>
      </c>
      <c r="AZ343" s="10">
        <f t="shared" si="55"/>
        <v>1.0849816277951108</v>
      </c>
      <c r="BA343" s="10">
        <f t="shared" si="55"/>
        <v>1.0787915152552898</v>
      </c>
      <c r="BB343" s="10">
        <f t="shared" si="55"/>
        <v>1.0596026305982953</v>
      </c>
      <c r="BC343" s="10">
        <f t="shared" si="55"/>
        <v>1.0961633503644552</v>
      </c>
      <c r="BD343" s="10">
        <f t="shared" si="55"/>
        <v>1.082841165973119</v>
      </c>
      <c r="BE343" s="10">
        <f t="shared" si="55"/>
        <v>1.0583016331342354</v>
      </c>
      <c r="BF343" s="10">
        <f t="shared" si="55"/>
        <v>1.0773456435896993</v>
      </c>
      <c r="BG343" s="10">
        <f t="shared" si="55"/>
        <v>1.0745023308845691</v>
      </c>
      <c r="BH343" s="10">
        <f t="shared" si="55"/>
        <v>1.0762222469350715</v>
      </c>
      <c r="BI343" s="10">
        <f t="shared" si="55"/>
        <v>1.049041464896443</v>
      </c>
      <c r="BK343" s="7">
        <f t="shared" si="40"/>
        <v>0</v>
      </c>
      <c r="BL343" s="7">
        <f t="shared" si="41"/>
        <v>0</v>
      </c>
      <c r="BM343" s="7">
        <f t="shared" si="42"/>
        <v>0</v>
      </c>
      <c r="BN343" s="7">
        <f t="shared" si="43"/>
        <v>-8.6703319284199276E-3</v>
      </c>
      <c r="BO343" s="7">
        <f t="shared" si="44"/>
        <v>-3.827739874180458E-2</v>
      </c>
      <c r="BP343" s="7">
        <f t="shared" si="45"/>
        <v>1.7133107814556459E-2</v>
      </c>
      <c r="BQ343" s="7">
        <f t="shared" si="46"/>
        <v>6.6509884076082271E-2</v>
      </c>
      <c r="BR343" s="7">
        <f t="shared" si="47"/>
        <v>7.32086427866947E-2</v>
      </c>
      <c r="BS343" s="7">
        <f t="shared" si="48"/>
        <v>6.2796532276182537E-2</v>
      </c>
      <c r="BT343" s="7">
        <f t="shared" si="49"/>
        <v>7.1657965592980544E-2</v>
      </c>
      <c r="BV343" s="7">
        <f t="shared" si="50"/>
        <v>6.785119702236897E-2</v>
      </c>
      <c r="BX343" s="231">
        <f t="shared" si="27"/>
        <v>-1.4542929618446276E-3</v>
      </c>
      <c r="BZ343" s="7">
        <f t="shared" si="51"/>
        <v>3.0481901892689178E-2</v>
      </c>
      <c r="CA343" s="7">
        <f t="shared" si="52"/>
        <v>-0.21631433225596719</v>
      </c>
      <c r="CB343" s="7">
        <f t="shared" si="53"/>
        <v>0.21311502535637428</v>
      </c>
    </row>
    <row r="344" spans="1:80" ht="15">
      <c r="A344" s="226" t="s">
        <v>208</v>
      </c>
      <c r="E344" s="10">
        <v>1</v>
      </c>
      <c r="F344" s="10">
        <f t="shared" si="56"/>
        <v>1.0469524152566225</v>
      </c>
      <c r="G344" s="10">
        <f t="shared" si="56"/>
        <v>1.0410798004040123</v>
      </c>
      <c r="H344" s="10">
        <f t="shared" si="56"/>
        <v>1.0421672776239423</v>
      </c>
      <c r="I344" s="10">
        <f t="shared" si="56"/>
        <v>1.046509865077224</v>
      </c>
      <c r="J344" s="10">
        <f t="shared" si="56"/>
        <v>1.03534666552348</v>
      </c>
      <c r="K344" s="10">
        <f t="shared" si="56"/>
        <v>1.0350584937908767</v>
      </c>
      <c r="L344" s="10">
        <f t="shared" si="56"/>
        <v>1.0370234049941551</v>
      </c>
      <c r="M344" s="10">
        <f t="shared" si="56"/>
        <v>1.0436355759896982</v>
      </c>
      <c r="N344" s="10">
        <f t="shared" si="56"/>
        <v>1.0511008660052765</v>
      </c>
      <c r="O344" s="10">
        <f t="shared" si="56"/>
        <v>1.0505180857098249</v>
      </c>
      <c r="P344" s="10">
        <f t="shared" si="56"/>
        <v>1.030943982621223</v>
      </c>
      <c r="Q344" s="10">
        <f t="shared" si="56"/>
        <v>1.0404692512519218</v>
      </c>
      <c r="R344" s="10">
        <f t="shared" si="56"/>
        <v>1.0546702148093725</v>
      </c>
      <c r="S344" s="10">
        <v>1</v>
      </c>
      <c r="T344" s="10">
        <f t="shared" si="55"/>
        <v>0.98699825459076218</v>
      </c>
      <c r="U344" s="10">
        <f t="shared" si="55"/>
        <v>1.0411006870244421</v>
      </c>
      <c r="V344" s="10">
        <f t="shared" si="55"/>
        <v>1.0239104510209913</v>
      </c>
      <c r="W344" s="10">
        <f t="shared" si="55"/>
        <v>1.0281873162262889</v>
      </c>
      <c r="X344" s="10">
        <f t="shared" si="55"/>
        <v>1.0342897300333689</v>
      </c>
      <c r="Y344" s="10">
        <f t="shared" si="55"/>
        <v>1.010535006564599</v>
      </c>
      <c r="Z344" s="10">
        <f t="shared" si="55"/>
        <v>0.99953098587863176</v>
      </c>
      <c r="AA344" s="10">
        <f t="shared" si="55"/>
        <v>1.0070759416658657</v>
      </c>
      <c r="AB344" s="10">
        <f t="shared" si="55"/>
        <v>1.0159993355841779</v>
      </c>
      <c r="AC344" s="10">
        <f t="shared" si="55"/>
        <v>1.0222844607427388</v>
      </c>
      <c r="AD344" s="10">
        <f t="shared" si="55"/>
        <v>1.0236641435614309</v>
      </c>
      <c r="AE344" s="10">
        <f t="shared" si="55"/>
        <v>1.0238792748508552</v>
      </c>
      <c r="AF344" s="10">
        <f t="shared" si="55"/>
        <v>1.026519528965574</v>
      </c>
      <c r="AG344" s="10">
        <f t="shared" si="55"/>
        <v>1.0407739774461866</v>
      </c>
      <c r="AH344" s="10">
        <f t="shared" si="55"/>
        <v>1.0337681723843652</v>
      </c>
      <c r="AI344" s="10">
        <f t="shared" si="55"/>
        <v>1.0262397518454871</v>
      </c>
      <c r="AJ344" s="10">
        <f t="shared" si="55"/>
        <v>1.0121908256547349</v>
      </c>
      <c r="AK344" s="10">
        <f t="shared" si="55"/>
        <v>1.0075054188519712</v>
      </c>
      <c r="AL344" s="10">
        <f t="shared" si="55"/>
        <v>0.99504773627105214</v>
      </c>
      <c r="AM344" s="10">
        <f t="shared" si="55"/>
        <v>1.0258913747122007</v>
      </c>
      <c r="AN344" s="10">
        <f t="shared" si="55"/>
        <v>1.0247282511645606</v>
      </c>
      <c r="AO344" s="10">
        <f t="shared" si="55"/>
        <v>1.0184342253261165</v>
      </c>
      <c r="AP344" s="10">
        <f t="shared" si="55"/>
        <v>1.0258425456044762</v>
      </c>
      <c r="AQ344" s="10">
        <f t="shared" si="55"/>
        <v>1.0283487644406173</v>
      </c>
      <c r="AR344" s="10">
        <f t="shared" si="55"/>
        <v>1.028270278816996</v>
      </c>
      <c r="AS344" s="10">
        <f t="shared" si="55"/>
        <v>1.0374508706519345</v>
      </c>
      <c r="AT344" s="10">
        <f t="shared" si="55"/>
        <v>1.0203187425578857</v>
      </c>
      <c r="AU344" s="10">
        <f t="shared" si="55"/>
        <v>1.010814442043378</v>
      </c>
      <c r="AV344" s="10">
        <f t="shared" si="55"/>
        <v>1.0096158837863856</v>
      </c>
      <c r="AW344" s="10">
        <f t="shared" si="55"/>
        <v>1.0218668322125786</v>
      </c>
      <c r="AX344" s="10">
        <f t="shared" si="55"/>
        <v>1.0168267682642607</v>
      </c>
      <c r="AY344" s="10">
        <f t="shared" si="55"/>
        <v>1.029719978707222</v>
      </c>
      <c r="AZ344" s="10">
        <f t="shared" si="55"/>
        <v>1.0268576148710988</v>
      </c>
      <c r="BA344" s="10">
        <f t="shared" si="55"/>
        <v>1.0007943616262633</v>
      </c>
      <c r="BB344" s="10">
        <f t="shared" si="55"/>
        <v>0.95329826322207412</v>
      </c>
      <c r="BC344" s="10">
        <f t="shared" si="55"/>
        <v>1.019297434674981</v>
      </c>
      <c r="BD344" s="10">
        <f t="shared" si="55"/>
        <v>1.01748418311821</v>
      </c>
      <c r="BE344" s="10">
        <f t="shared" si="55"/>
        <v>0.99312955532001101</v>
      </c>
      <c r="BF344" s="10">
        <f t="shared" si="55"/>
        <v>0.99927945156940268</v>
      </c>
      <c r="BG344" s="10">
        <f t="shared" si="55"/>
        <v>1.0135653710460213</v>
      </c>
      <c r="BH344" s="10">
        <f t="shared" si="55"/>
        <v>1.0189288946495783</v>
      </c>
      <c r="BI344" s="10">
        <f t="shared" si="55"/>
        <v>1.015166146837722</v>
      </c>
      <c r="BK344" s="7">
        <f t="shared" si="40"/>
        <v>4.3396715770995131E-2</v>
      </c>
      <c r="BL344" s="7">
        <f t="shared" si="41"/>
        <v>4.1428134525725024E-2</v>
      </c>
      <c r="BM344" s="7">
        <f t="shared" si="42"/>
        <v>2.8909099593595222E-2</v>
      </c>
      <c r="BN344" s="7">
        <f t="shared" si="43"/>
        <v>2.0335053524601632E-2</v>
      </c>
      <c r="BO344" s="7">
        <f t="shared" si="44"/>
        <v>1.0184345559570263E-2</v>
      </c>
      <c r="BP344" s="7">
        <f t="shared" si="45"/>
        <v>2.4249167830628471E-2</v>
      </c>
      <c r="BQ344" s="7">
        <f t="shared" si="46"/>
        <v>9.5147638933401613E-3</v>
      </c>
      <c r="BR344" s="7">
        <f t="shared" si="47"/>
        <v>5.8149202656507804E-3</v>
      </c>
      <c r="BS344" s="7">
        <f t="shared" si="48"/>
        <v>1.7564492865647541E-2</v>
      </c>
      <c r="BT344" s="7">
        <f t="shared" si="49"/>
        <v>3.5415976157262552E-3</v>
      </c>
      <c r="BV344" s="7">
        <f t="shared" si="50"/>
        <v>9.5275903358946756E-3</v>
      </c>
      <c r="BX344" s="231">
        <f t="shared" si="27"/>
        <v>2.8176478041169739E-2</v>
      </c>
      <c r="BZ344" s="7">
        <f t="shared" si="51"/>
        <v>2.2708597765816796E-2</v>
      </c>
      <c r="CA344" s="7">
        <f t="shared" si="52"/>
        <v>4.6546719038232487E-2</v>
      </c>
      <c r="CB344" s="7">
        <f t="shared" si="53"/>
        <v>4.8413897142614903E-2</v>
      </c>
    </row>
    <row r="345" spans="1:80" ht="15">
      <c r="A345" s="226" t="s">
        <v>210</v>
      </c>
      <c r="E345" s="10">
        <v>1</v>
      </c>
      <c r="F345" s="10">
        <f t="shared" si="56"/>
        <v>1</v>
      </c>
      <c r="G345" s="10">
        <f t="shared" si="56"/>
        <v>1</v>
      </c>
      <c r="H345" s="10">
        <f t="shared" si="56"/>
        <v>1</v>
      </c>
      <c r="I345" s="10">
        <f t="shared" si="56"/>
        <v>1</v>
      </c>
      <c r="J345" s="10">
        <f t="shared" si="56"/>
        <v>1</v>
      </c>
      <c r="K345" s="10">
        <f t="shared" si="56"/>
        <v>1</v>
      </c>
      <c r="L345" s="10">
        <f t="shared" si="56"/>
        <v>1</v>
      </c>
      <c r="M345" s="10">
        <f t="shared" si="56"/>
        <v>1</v>
      </c>
      <c r="N345" s="10">
        <f t="shared" si="56"/>
        <v>1</v>
      </c>
      <c r="O345" s="10">
        <f t="shared" si="56"/>
        <v>1</v>
      </c>
      <c r="P345" s="10">
        <f t="shared" si="56"/>
        <v>1</v>
      </c>
      <c r="Q345" s="10">
        <f t="shared" si="56"/>
        <v>1</v>
      </c>
      <c r="R345" s="10">
        <f t="shared" si="56"/>
        <v>1</v>
      </c>
      <c r="S345" s="10">
        <v>1</v>
      </c>
      <c r="T345" s="10">
        <f t="shared" si="55"/>
        <v>1</v>
      </c>
      <c r="U345" s="10">
        <f t="shared" si="55"/>
        <v>1</v>
      </c>
      <c r="V345" s="10">
        <f t="shared" si="55"/>
        <v>1</v>
      </c>
      <c r="W345" s="10">
        <f t="shared" si="55"/>
        <v>1</v>
      </c>
      <c r="X345" s="10">
        <f t="shared" si="55"/>
        <v>1</v>
      </c>
      <c r="Y345" s="10">
        <f t="shared" si="55"/>
        <v>1</v>
      </c>
      <c r="Z345" s="10">
        <f t="shared" si="55"/>
        <v>1</v>
      </c>
      <c r="AA345" s="10">
        <f t="shared" si="55"/>
        <v>1</v>
      </c>
      <c r="AB345" s="10">
        <f t="shared" si="55"/>
        <v>1</v>
      </c>
      <c r="AC345" s="10">
        <f t="shared" si="55"/>
        <v>1</v>
      </c>
      <c r="AD345" s="10">
        <f t="shared" si="55"/>
        <v>1</v>
      </c>
      <c r="AE345" s="10">
        <f t="shared" si="55"/>
        <v>1</v>
      </c>
      <c r="AF345" s="10">
        <f t="shared" si="55"/>
        <v>1</v>
      </c>
      <c r="AG345" s="10">
        <f t="shared" si="55"/>
        <v>1</v>
      </c>
      <c r="AH345" s="10">
        <f t="shared" si="55"/>
        <v>0.94490852808749703</v>
      </c>
      <c r="AI345" s="10">
        <f t="shared" si="55"/>
        <v>1.1165424492431271</v>
      </c>
      <c r="AJ345" s="10">
        <f t="shared" si="55"/>
        <v>0.78501755693443354</v>
      </c>
      <c r="AK345" s="10">
        <f t="shared" si="55"/>
        <v>1.0251886508636952</v>
      </c>
      <c r="AL345" s="10">
        <f t="shared" si="55"/>
        <v>1.0354330759685737</v>
      </c>
      <c r="AM345" s="10">
        <f t="shared" si="55"/>
        <v>1.0090783389952593</v>
      </c>
      <c r="AN345" s="10">
        <f t="shared" si="55"/>
        <v>1.0079955902954247</v>
      </c>
      <c r="AO345" s="10">
        <f t="shared" si="55"/>
        <v>1.0375818937286843</v>
      </c>
      <c r="AP345" s="10">
        <f t="shared" si="55"/>
        <v>1.0506416590283321</v>
      </c>
      <c r="AQ345" s="10">
        <f t="shared" si="55"/>
        <v>1.0928603989885526</v>
      </c>
      <c r="AR345" s="10">
        <f t="shared" si="55"/>
        <v>1.0462617518777348</v>
      </c>
      <c r="AS345" s="10">
        <f t="shared" si="55"/>
        <v>0.99453528438996797</v>
      </c>
      <c r="AT345" s="10">
        <f t="shared" si="55"/>
        <v>1.0013552572724582</v>
      </c>
      <c r="AU345" s="10">
        <f t="shared" si="55"/>
        <v>0.96509469204430443</v>
      </c>
      <c r="AV345" s="10">
        <f t="shared" si="55"/>
        <v>0.92844306209679184</v>
      </c>
      <c r="AW345" s="10">
        <f t="shared" si="55"/>
        <v>1.112719624439495</v>
      </c>
      <c r="AX345" s="10">
        <f t="shared" si="55"/>
        <v>1.038016105126883</v>
      </c>
      <c r="AY345" s="10">
        <f t="shared" si="55"/>
        <v>1.039254378676258</v>
      </c>
      <c r="AZ345" s="10">
        <f t="shared" si="55"/>
        <v>1.0300599995552475</v>
      </c>
      <c r="BA345" s="10">
        <f t="shared" si="55"/>
        <v>1.0310810772378296</v>
      </c>
      <c r="BB345" s="10">
        <f t="shared" si="55"/>
        <v>1.0186520720622372</v>
      </c>
      <c r="BC345" s="10">
        <f t="shared" si="55"/>
        <v>1.0358738003304553</v>
      </c>
      <c r="BD345" s="10">
        <f t="shared" si="55"/>
        <v>0.92225287412218349</v>
      </c>
      <c r="BE345" s="10">
        <f t="shared" si="55"/>
        <v>1.0382960859928216</v>
      </c>
      <c r="BF345" s="10">
        <f t="shared" si="55"/>
        <v>1.0313627770933407</v>
      </c>
      <c r="BG345" s="10">
        <f t="shared" si="55"/>
        <v>1.0088332587189159</v>
      </c>
      <c r="BH345" s="10">
        <f t="shared" si="55"/>
        <v>1.0036873837230811</v>
      </c>
      <c r="BI345" s="10">
        <f t="shared" si="55"/>
        <v>1.0338485004182025</v>
      </c>
      <c r="BK345" s="7">
        <f t="shared" si="40"/>
        <v>0</v>
      </c>
      <c r="BL345" s="7">
        <f t="shared" si="41"/>
        <v>0</v>
      </c>
      <c r="BM345" s="7">
        <f t="shared" si="42"/>
        <v>0</v>
      </c>
      <c r="BN345" s="7">
        <f t="shared" si="43"/>
        <v>-5.650689639330797E-3</v>
      </c>
      <c r="BO345" s="7">
        <f t="shared" si="44"/>
        <v>-1.7867442303135861E-2</v>
      </c>
      <c r="BP345" s="7">
        <f t="shared" si="45"/>
        <v>2.3858339709544873E-2</v>
      </c>
      <c r="BQ345" s="7">
        <f t="shared" si="46"/>
        <v>2.8180539840787944E-2</v>
      </c>
      <c r="BR345" s="7">
        <f t="shared" si="47"/>
        <v>-9.1941442499310355E-4</v>
      </c>
      <c r="BS345" s="7">
        <f t="shared" si="48"/>
        <v>2.8498634514907861E-2</v>
      </c>
      <c r="BT345" s="7">
        <f t="shared" si="49"/>
        <v>1.0936253040229937E-2</v>
      </c>
      <c r="BV345" s="7">
        <f t="shared" si="50"/>
        <v>1.8425964915019133E-2</v>
      </c>
      <c r="BX345" s="231">
        <f t="shared" si="27"/>
        <v>0</v>
      </c>
      <c r="BZ345" s="7">
        <f t="shared" si="51"/>
        <v>0</v>
      </c>
      <c r="CA345" s="7">
        <f t="shared" si="52"/>
        <v>-0.10141658513301566</v>
      </c>
      <c r="CB345" s="7">
        <f t="shared" si="53"/>
        <v>4.6826621945859959E-2</v>
      </c>
    </row>
    <row r="346" spans="1:80" ht="15">
      <c r="A346" s="226" t="s">
        <v>212</v>
      </c>
      <c r="E346" s="10">
        <v>1</v>
      </c>
      <c r="F346" s="10">
        <f t="shared" si="56"/>
        <v>1.0684796518131159</v>
      </c>
      <c r="G346" s="10">
        <f t="shared" si="56"/>
        <v>1.0228404856663753</v>
      </c>
      <c r="H346" s="10">
        <f t="shared" si="56"/>
        <v>1.0255747236438693</v>
      </c>
      <c r="I346" s="10">
        <f t="shared" si="56"/>
        <v>1.0465485282571385</v>
      </c>
      <c r="J346" s="10">
        <f t="shared" si="56"/>
        <v>1.049523891272687</v>
      </c>
      <c r="K346" s="10">
        <f t="shared" si="56"/>
        <v>1.0198984697557989</v>
      </c>
      <c r="L346" s="10">
        <f t="shared" si="56"/>
        <v>1.0161702886566493</v>
      </c>
      <c r="M346" s="10">
        <f t="shared" si="56"/>
        <v>1.0184500620711523</v>
      </c>
      <c r="N346" s="10">
        <f t="shared" si="56"/>
        <v>1.0965690414767499</v>
      </c>
      <c r="O346" s="10">
        <f t="shared" si="56"/>
        <v>1.0573358285467813</v>
      </c>
      <c r="P346" s="10">
        <f t="shared" si="56"/>
        <v>1.0222782356516027</v>
      </c>
      <c r="Q346" s="10">
        <f t="shared" si="56"/>
        <v>1.0709615353200568</v>
      </c>
      <c r="R346" s="10">
        <f t="shared" si="56"/>
        <v>1.0637797894063281</v>
      </c>
      <c r="S346" s="10">
        <v>1</v>
      </c>
      <c r="T346" s="10">
        <f t="shared" si="55"/>
        <v>1.0135402472385042</v>
      </c>
      <c r="U346" s="10">
        <f t="shared" si="55"/>
        <v>1.0004235165306146</v>
      </c>
      <c r="V346" s="10">
        <f t="shared" si="55"/>
        <v>0.99959493927902454</v>
      </c>
      <c r="W346" s="10">
        <f t="shared" si="55"/>
        <v>1.026246264104973</v>
      </c>
      <c r="X346" s="10">
        <f t="shared" si="55"/>
        <v>1.0684849478187102</v>
      </c>
      <c r="Y346" s="10">
        <f t="shared" si="55"/>
        <v>1.0506171424090009</v>
      </c>
      <c r="Z346" s="10">
        <f t="shared" si="55"/>
        <v>1.0086365645321613</v>
      </c>
      <c r="AA346" s="10">
        <f t="shared" si="55"/>
        <v>1.0251138540422839</v>
      </c>
      <c r="AB346" s="10">
        <f t="shared" si="55"/>
        <v>1.0250829258704957</v>
      </c>
      <c r="AC346" s="10">
        <f t="shared" si="55"/>
        <v>1.0266408160268472</v>
      </c>
      <c r="AD346" s="10">
        <f t="shared" si="55"/>
        <v>1.0310577308136972</v>
      </c>
      <c r="AE346" s="10">
        <f t="shared" si="55"/>
        <v>1.0239303007901588</v>
      </c>
      <c r="AF346" s="10">
        <f t="shared" si="55"/>
        <v>1.0326579083811562</v>
      </c>
      <c r="AG346" s="10">
        <f t="shared" si="55"/>
        <v>1.0490446922493104</v>
      </c>
      <c r="AH346" s="10">
        <f t="shared" si="55"/>
        <v>1.0470899929298751</v>
      </c>
      <c r="AI346" s="10">
        <f t="shared" si="55"/>
        <v>1.0023039323711378</v>
      </c>
      <c r="AJ346" s="10">
        <f t="shared" si="55"/>
        <v>0.93573105800662493</v>
      </c>
      <c r="AK346" s="10">
        <f t="shared" si="55"/>
        <v>0.96133665561557502</v>
      </c>
      <c r="AL346" s="10">
        <f t="shared" si="55"/>
        <v>0.98786366587136798</v>
      </c>
      <c r="AM346" s="10">
        <f t="shared" si="55"/>
        <v>1.0349219613198564</v>
      </c>
      <c r="AN346" s="10">
        <f t="shared" si="55"/>
        <v>1.0381017658071705</v>
      </c>
      <c r="AO346" s="10">
        <f t="shared" si="55"/>
        <v>1.0331934991109086</v>
      </c>
      <c r="AP346" s="10">
        <f t="shared" si="55"/>
        <v>1.0593630839587602</v>
      </c>
      <c r="AQ346" s="10">
        <f t="shared" si="55"/>
        <v>1.0514899955129033</v>
      </c>
      <c r="AR346" s="10">
        <f t="shared" si="55"/>
        <v>1.0420198361049191</v>
      </c>
      <c r="AS346" s="10">
        <f t="shared" si="55"/>
        <v>1.0541577011443295</v>
      </c>
      <c r="AT346" s="10">
        <f t="shared" si="55"/>
        <v>1.0234749429223589</v>
      </c>
      <c r="AU346" s="10">
        <f t="shared" si="55"/>
        <v>1.0143416968665331</v>
      </c>
      <c r="AV346" s="10">
        <f t="shared" si="55"/>
        <v>1.0175106179545463</v>
      </c>
      <c r="AW346" s="10">
        <f t="shared" si="55"/>
        <v>1.0362474513473332</v>
      </c>
      <c r="AX346" s="10">
        <f t="shared" si="55"/>
        <v>1.0242879334541946</v>
      </c>
      <c r="AY346" s="10">
        <f t="shared" si="55"/>
        <v>1.0365662269551297</v>
      </c>
      <c r="AZ346" s="10">
        <f t="shared" si="55"/>
        <v>1.0473826381166806</v>
      </c>
      <c r="BA346" s="10">
        <f t="shared" si="55"/>
        <v>1.0025285393450307</v>
      </c>
      <c r="BB346" s="10">
        <f t="shared" si="55"/>
        <v>0.91293310780559989</v>
      </c>
      <c r="BC346" s="10">
        <f t="shared" si="55"/>
        <v>1.0252222936565005</v>
      </c>
      <c r="BD346" s="10">
        <f t="shared" si="55"/>
        <v>1.0209644214169507</v>
      </c>
      <c r="BE346" s="10">
        <f t="shared" si="55"/>
        <v>0.98105901159609632</v>
      </c>
      <c r="BF346" s="10">
        <f t="shared" si="55"/>
        <v>0.98785784056784376</v>
      </c>
      <c r="BG346" s="10">
        <f t="shared" si="55"/>
        <v>0.98958172865617899</v>
      </c>
      <c r="BH346" s="10">
        <f t="shared" si="55"/>
        <v>0.99938831250359494</v>
      </c>
      <c r="BI346" s="10">
        <f t="shared" si="55"/>
        <v>1.0110011780327903</v>
      </c>
      <c r="BK346" s="7">
        <f t="shared" si="40"/>
        <v>3.8756668314573473E-2</v>
      </c>
      <c r="BL346" s="7">
        <f t="shared" si="41"/>
        <v>4.0818833573173841E-2</v>
      </c>
      <c r="BM346" s="7">
        <f t="shared" si="42"/>
        <v>3.187635496226604E-2</v>
      </c>
      <c r="BN346" s="7">
        <f t="shared" si="43"/>
        <v>3.1909634494633687E-2</v>
      </c>
      <c r="BO346" s="7">
        <f t="shared" si="44"/>
        <v>-2.8526969932517243E-2</v>
      </c>
      <c r="BP346" s="7">
        <f t="shared" si="45"/>
        <v>3.9415837785897967E-2</v>
      </c>
      <c r="BQ346" s="7">
        <f t="shared" si="46"/>
        <v>1.2010646350987031E-2</v>
      </c>
      <c r="BR346" s="7">
        <f t="shared" si="47"/>
        <v>-5.2522519391505762E-3</v>
      </c>
      <c r="BS346" s="7">
        <f t="shared" si="48"/>
        <v>2.7315739455620935E-2</v>
      </c>
      <c r="BT346" s="7">
        <f t="shared" si="49"/>
        <v>-9.5687193928633008E-3</v>
      </c>
      <c r="BV346" s="7">
        <f t="shared" si="50"/>
        <v>6.0739135684670931E-3</v>
      </c>
      <c r="BX346" s="231">
        <f t="shared" si="27"/>
        <v>3.3288813500842673E-2</v>
      </c>
      <c r="BZ346" s="7">
        <f t="shared" si="51"/>
        <v>5.9902241535163991E-2</v>
      </c>
      <c r="CA346" s="7">
        <f t="shared" si="52"/>
        <v>-9.837492586426333E-2</v>
      </c>
      <c r="CB346" s="7">
        <f t="shared" si="53"/>
        <v>-1.4368051451940644E-4</v>
      </c>
    </row>
    <row r="347" spans="1:80" ht="15">
      <c r="A347" s="226" t="s">
        <v>214</v>
      </c>
      <c r="E347" s="10">
        <v>1</v>
      </c>
      <c r="F347" s="10">
        <f t="shared" si="56"/>
        <v>1.000166214282284</v>
      </c>
      <c r="G347" s="10">
        <f t="shared" si="56"/>
        <v>1.0006201980519915</v>
      </c>
      <c r="H347" s="10">
        <f t="shared" si="56"/>
        <v>1.0279135644530437</v>
      </c>
      <c r="I347" s="10">
        <f t="shared" si="56"/>
        <v>1.0156134725943828</v>
      </c>
      <c r="J347" s="10">
        <f t="shared" si="56"/>
        <v>0.94482153361453702</v>
      </c>
      <c r="K347" s="10">
        <f t="shared" si="56"/>
        <v>0.97388122370487329</v>
      </c>
      <c r="L347" s="10">
        <f t="shared" si="56"/>
        <v>1.1065947469173252</v>
      </c>
      <c r="M347" s="10">
        <f t="shared" si="56"/>
        <v>1.0554133441527886</v>
      </c>
      <c r="N347" s="10">
        <f t="shared" si="56"/>
        <v>1.004291670755171</v>
      </c>
      <c r="O347" s="10">
        <f t="shared" si="56"/>
        <v>1.1034896873777729</v>
      </c>
      <c r="P347" s="10">
        <f t="shared" si="56"/>
        <v>1.0466274017498347</v>
      </c>
      <c r="Q347" s="10">
        <f t="shared" si="56"/>
        <v>1.0526493525258844</v>
      </c>
      <c r="R347" s="10">
        <f t="shared" si="56"/>
        <v>1.0933813794896958</v>
      </c>
      <c r="S347" s="10">
        <v>1</v>
      </c>
      <c r="T347" s="10">
        <f t="shared" si="55"/>
        <v>0.98576253771796718</v>
      </c>
      <c r="U347" s="10">
        <f t="shared" si="55"/>
        <v>1.0082577282082943</v>
      </c>
      <c r="V347" s="10">
        <f t="shared" si="55"/>
        <v>1.0400299040821051</v>
      </c>
      <c r="W347" s="10">
        <f t="shared" ref="W347:BI347" si="57">1+W79/100</f>
        <v>1.0001016942577721</v>
      </c>
      <c r="X347" s="10">
        <f t="shared" si="57"/>
        <v>1.1002325328638634</v>
      </c>
      <c r="Y347" s="10">
        <f t="shared" si="57"/>
        <v>0.96271875993334566</v>
      </c>
      <c r="Z347" s="10">
        <f t="shared" si="57"/>
        <v>1.0376548017243596</v>
      </c>
      <c r="AA347" s="10">
        <f t="shared" si="57"/>
        <v>0.91595267444578554</v>
      </c>
      <c r="AB347" s="10">
        <f t="shared" si="57"/>
        <v>0.93630721333230005</v>
      </c>
      <c r="AC347" s="10">
        <f t="shared" si="57"/>
        <v>1.0607539977000953</v>
      </c>
      <c r="AD347" s="10">
        <f t="shared" si="57"/>
        <v>0.93872614996819559</v>
      </c>
      <c r="AE347" s="10">
        <f t="shared" si="57"/>
        <v>1.0671716747185478</v>
      </c>
      <c r="AF347" s="10">
        <f t="shared" si="57"/>
        <v>0.92973903652394219</v>
      </c>
      <c r="AG347" s="10">
        <f t="shared" si="57"/>
        <v>1.0078929141890027</v>
      </c>
      <c r="AH347" s="10">
        <f t="shared" si="57"/>
        <v>1.0718553876848673</v>
      </c>
      <c r="AI347" s="10">
        <f t="shared" si="57"/>
        <v>1.0521860424036047</v>
      </c>
      <c r="AJ347" s="10">
        <f t="shared" si="57"/>
        <v>0.96394432351558823</v>
      </c>
      <c r="AK347" s="10">
        <f t="shared" si="57"/>
        <v>1.0480918366789456</v>
      </c>
      <c r="AL347" s="10">
        <f t="shared" si="57"/>
        <v>1.0071040543785856</v>
      </c>
      <c r="AM347" s="10">
        <f t="shared" si="57"/>
        <v>1.0363935329593086</v>
      </c>
      <c r="AN347" s="10">
        <f t="shared" si="57"/>
        <v>1.0120060448950619</v>
      </c>
      <c r="AO347" s="10">
        <f t="shared" si="57"/>
        <v>1.0360060871237473</v>
      </c>
      <c r="AP347" s="10">
        <f t="shared" si="57"/>
        <v>0.96765825242786474</v>
      </c>
      <c r="AQ347" s="10">
        <f t="shared" si="57"/>
        <v>1.0035638411829479</v>
      </c>
      <c r="AR347" s="10">
        <f t="shared" si="57"/>
        <v>1.0796642060894428</v>
      </c>
      <c r="AS347" s="10">
        <f t="shared" si="57"/>
        <v>0.97726964567380703</v>
      </c>
      <c r="AT347" s="10">
        <f t="shared" si="57"/>
        <v>1.0162480511208263</v>
      </c>
      <c r="AU347" s="10">
        <f t="shared" si="57"/>
        <v>1.030136387660245</v>
      </c>
      <c r="AV347" s="10">
        <f t="shared" si="57"/>
        <v>1.0088411094212517</v>
      </c>
      <c r="AW347" s="10">
        <f t="shared" si="57"/>
        <v>1.0507791082855709</v>
      </c>
      <c r="AX347" s="10">
        <f t="shared" si="57"/>
        <v>1.002756673486545</v>
      </c>
      <c r="AY347" s="10">
        <f t="shared" si="57"/>
        <v>1.0116387393580626</v>
      </c>
      <c r="AZ347" s="10">
        <f t="shared" si="57"/>
        <v>0.98270340996905337</v>
      </c>
      <c r="BA347" s="10">
        <f t="shared" si="57"/>
        <v>1.0001113311887437</v>
      </c>
      <c r="BB347" s="10">
        <f t="shared" si="57"/>
        <v>0.97615399596223729</v>
      </c>
      <c r="BC347" s="10">
        <f t="shared" si="57"/>
        <v>1.0199893377831071</v>
      </c>
      <c r="BD347" s="10">
        <f t="shared" si="57"/>
        <v>1.0185989359561449</v>
      </c>
      <c r="BE347" s="10">
        <f t="shared" si="57"/>
        <v>1.0112424539142182</v>
      </c>
      <c r="BF347" s="10">
        <f t="shared" si="57"/>
        <v>1.0534263374578081</v>
      </c>
      <c r="BG347" s="10">
        <f t="shared" si="57"/>
        <v>1.0472139587153111</v>
      </c>
      <c r="BH347" s="10">
        <f t="shared" si="57"/>
        <v>1.0481292526942061</v>
      </c>
      <c r="BI347" s="10">
        <f t="shared" si="57"/>
        <v>1.0121487984211148</v>
      </c>
      <c r="BK347" s="7">
        <f t="shared" si="40"/>
        <v>9.4837849332414237E-3</v>
      </c>
      <c r="BL347" s="7">
        <f t="shared" si="41"/>
        <v>1.5412594544103708E-2</v>
      </c>
      <c r="BM347" s="7">
        <f t="shared" si="42"/>
        <v>4.2205623551812455E-2</v>
      </c>
      <c r="BN347" s="7">
        <f t="shared" si="43"/>
        <v>-8.9071854412896556E-3</v>
      </c>
      <c r="BO347" s="7">
        <f t="shared" si="44"/>
        <v>1.7195762612227439E-2</v>
      </c>
      <c r="BP347" s="7">
        <f t="shared" si="45"/>
        <v>1.4790163348763929E-2</v>
      </c>
      <c r="BQ347" s="7">
        <f t="shared" si="46"/>
        <v>6.3927490508670637E-3</v>
      </c>
      <c r="BR347" s="7">
        <f t="shared" si="47"/>
        <v>3.2463070675432748E-2</v>
      </c>
      <c r="BS347" s="7">
        <f t="shared" si="48"/>
        <v>9.2629656612386313E-3</v>
      </c>
      <c r="BT347" s="7">
        <f t="shared" si="49"/>
        <v>2.3078387104980669E-2</v>
      </c>
      <c r="BV347" s="7">
        <f t="shared" si="50"/>
        <v>1.7134485072926919E-2</v>
      </c>
      <c r="BX347" s="231">
        <f t="shared" si="27"/>
        <v>1.9691839016590329E-2</v>
      </c>
      <c r="BZ347" s="7">
        <f t="shared" si="51"/>
        <v>-0.11009365275348337</v>
      </c>
      <c r="CA347" s="7">
        <f t="shared" si="52"/>
        <v>6.302584871244199E-2</v>
      </c>
      <c r="CB347" s="7">
        <f t="shared" si="53"/>
        <v>0.11095029443261484</v>
      </c>
    </row>
    <row r="348" spans="1:80" ht="15">
      <c r="A348" s="226" t="s">
        <v>216</v>
      </c>
      <c r="E348" s="10">
        <v>1</v>
      </c>
      <c r="F348" s="10">
        <f t="shared" si="56"/>
        <v>1.0410415354182769</v>
      </c>
      <c r="G348" s="10">
        <f t="shared" si="56"/>
        <v>1.0517605321217145</v>
      </c>
      <c r="H348" s="10">
        <f t="shared" si="56"/>
        <v>1.0387063075629286</v>
      </c>
      <c r="I348" s="10">
        <f t="shared" si="56"/>
        <v>1.0512739449367619</v>
      </c>
      <c r="J348" s="10">
        <f t="shared" si="56"/>
        <v>1.0357497790979318</v>
      </c>
      <c r="K348" s="10">
        <f t="shared" si="56"/>
        <v>1.0420383001263491</v>
      </c>
      <c r="L348" s="10">
        <f t="shared" si="56"/>
        <v>1.0385185565505601</v>
      </c>
      <c r="M348" s="10">
        <f t="shared" si="56"/>
        <v>1.0352582482643922</v>
      </c>
      <c r="N348" s="10">
        <f t="shared" si="56"/>
        <v>1.0624006736761464</v>
      </c>
      <c r="O348" s="10">
        <f t="shared" si="56"/>
        <v>1.0492081215131277</v>
      </c>
      <c r="P348" s="10">
        <f t="shared" si="56"/>
        <v>1.0445179372462456</v>
      </c>
      <c r="Q348" s="10">
        <f t="shared" si="56"/>
        <v>1.0359641334146532</v>
      </c>
      <c r="R348" s="10">
        <f t="shared" si="56"/>
        <v>1.0535153875201668</v>
      </c>
      <c r="S348" s="10">
        <v>1</v>
      </c>
      <c r="T348" s="10">
        <f t="shared" ref="T348:BI354" si="58">1+T80/100</f>
        <v>0.98344238722543242</v>
      </c>
      <c r="U348" s="10">
        <f t="shared" si="58"/>
        <v>1.0376166923375718</v>
      </c>
      <c r="V348" s="10">
        <f t="shared" si="58"/>
        <v>1.0303017521114521</v>
      </c>
      <c r="W348" s="10">
        <f t="shared" si="58"/>
        <v>1.0363154168940416</v>
      </c>
      <c r="X348" s="10">
        <f t="shared" si="58"/>
        <v>1.0321607481583785</v>
      </c>
      <c r="Y348" s="10">
        <f t="shared" si="58"/>
        <v>1.012023502363484</v>
      </c>
      <c r="Z348" s="10">
        <f t="shared" si="58"/>
        <v>1.0063215810194517</v>
      </c>
      <c r="AA348" s="10">
        <f t="shared" si="58"/>
        <v>1.020077163019131</v>
      </c>
      <c r="AB348" s="10">
        <f t="shared" si="58"/>
        <v>1.0071976667421243</v>
      </c>
      <c r="AC348" s="10">
        <f t="shared" si="58"/>
        <v>1.0095908094146062</v>
      </c>
      <c r="AD348" s="10">
        <f t="shared" si="58"/>
        <v>1.0104187790295109</v>
      </c>
      <c r="AE348" s="10">
        <f t="shared" si="58"/>
        <v>1.0174750947301294</v>
      </c>
      <c r="AF348" s="10">
        <f t="shared" si="58"/>
        <v>1.0195292771643374</v>
      </c>
      <c r="AG348" s="10">
        <f t="shared" si="58"/>
        <v>1.0409309889750202</v>
      </c>
      <c r="AH348" s="10">
        <f t="shared" si="58"/>
        <v>1.0373227754081888</v>
      </c>
      <c r="AI348" s="10">
        <f t="shared" si="58"/>
        <v>1.0233340977294112</v>
      </c>
      <c r="AJ348" s="10">
        <f t="shared" si="58"/>
        <v>1.0095886663935669</v>
      </c>
      <c r="AK348" s="10">
        <f t="shared" si="58"/>
        <v>1.0109573344597675</v>
      </c>
      <c r="AL348" s="10">
        <f t="shared" si="58"/>
        <v>0.98957642780963839</v>
      </c>
      <c r="AM348" s="10">
        <f t="shared" si="58"/>
        <v>1.0196512508997322</v>
      </c>
      <c r="AN348" s="10">
        <f t="shared" si="58"/>
        <v>1.0171696930744902</v>
      </c>
      <c r="AO348" s="10">
        <f t="shared" si="58"/>
        <v>1.0102964698268071</v>
      </c>
      <c r="AP348" s="10">
        <f t="shared" si="58"/>
        <v>1.019759612815486</v>
      </c>
      <c r="AQ348" s="10">
        <f t="shared" si="58"/>
        <v>1.0317518248270428</v>
      </c>
      <c r="AR348" s="10">
        <f t="shared" si="58"/>
        <v>1.0287649107622352</v>
      </c>
      <c r="AS348" s="10">
        <f t="shared" si="58"/>
        <v>1.0316612014112732</v>
      </c>
      <c r="AT348" s="10">
        <f t="shared" si="58"/>
        <v>1.0121512741735541</v>
      </c>
      <c r="AU348" s="10">
        <f t="shared" si="58"/>
        <v>1.0038576067553859</v>
      </c>
      <c r="AV348" s="10">
        <f t="shared" si="58"/>
        <v>1.0010747346969713</v>
      </c>
      <c r="AW348" s="10">
        <f t="shared" si="58"/>
        <v>1.0203236671531823</v>
      </c>
      <c r="AX348" s="10">
        <f t="shared" si="58"/>
        <v>1.0084466877316889</v>
      </c>
      <c r="AY348" s="10">
        <f t="shared" si="58"/>
        <v>1.0166368007586042</v>
      </c>
      <c r="AZ348" s="10">
        <f t="shared" si="58"/>
        <v>1.017301317098505</v>
      </c>
      <c r="BA348" s="10">
        <f t="shared" si="58"/>
        <v>0.99636907663003571</v>
      </c>
      <c r="BB348" s="10">
        <f t="shared" si="58"/>
        <v>0.96560587731713776</v>
      </c>
      <c r="BC348" s="10">
        <f t="shared" si="58"/>
        <v>1.014631511388479</v>
      </c>
      <c r="BD348" s="10">
        <f t="shared" si="58"/>
        <v>1.0158672016167978</v>
      </c>
      <c r="BE348" s="10">
        <f t="shared" si="58"/>
        <v>0.99698997970719272</v>
      </c>
      <c r="BF348" s="10">
        <f t="shared" si="58"/>
        <v>1.0005996946531459</v>
      </c>
      <c r="BG348" s="10">
        <f t="shared" si="58"/>
        <v>1.0044021996902284</v>
      </c>
      <c r="BH348" s="10">
        <f t="shared" si="58"/>
        <v>1.0062433473991241</v>
      </c>
      <c r="BI348" s="10">
        <f t="shared" si="58"/>
        <v>1.007761587415835</v>
      </c>
      <c r="BK348" s="7">
        <f t="shared" si="40"/>
        <v>4.3820684431554735E-2</v>
      </c>
      <c r="BL348" s="7">
        <f t="shared" si="41"/>
        <v>4.4161369288501673E-2</v>
      </c>
      <c r="BM348" s="7">
        <f t="shared" si="42"/>
        <v>3.0090248400628017E-2</v>
      </c>
      <c r="BN348" s="7">
        <f t="shared" si="43"/>
        <v>1.8024256014105511E-2</v>
      </c>
      <c r="BO348" s="7">
        <f t="shared" si="44"/>
        <v>8.2913006393861011E-3</v>
      </c>
      <c r="BP348" s="7">
        <f t="shared" si="45"/>
        <v>1.937918240204195E-2</v>
      </c>
      <c r="BQ348" s="7">
        <f t="shared" si="46"/>
        <v>4.9053668631502401E-3</v>
      </c>
      <c r="BR348" s="7">
        <f t="shared" si="47"/>
        <v>4.4398589194161175E-3</v>
      </c>
      <c r="BS348" s="7">
        <f t="shared" si="48"/>
        <v>9.9863704460014802E-3</v>
      </c>
      <c r="BT348" s="7">
        <f t="shared" si="49"/>
        <v>1.4011892601055731E-3</v>
      </c>
      <c r="BV348" s="7">
        <f t="shared" si="50"/>
        <v>5.0715803614123089E-3</v>
      </c>
      <c r="BX348" s="231">
        <f t="shared" si="27"/>
        <v>2.9502892840112871E-2</v>
      </c>
      <c r="BZ348" s="7">
        <f t="shared" si="51"/>
        <v>3.391425307900886E-2</v>
      </c>
      <c r="CA348" s="7">
        <f t="shared" si="52"/>
        <v>4.4467038824858474E-2</v>
      </c>
      <c r="CB348" s="7">
        <f t="shared" si="53"/>
        <v>1.8517458634551565E-2</v>
      </c>
    </row>
    <row r="349" spans="1:80" ht="15">
      <c r="A349" s="226" t="s">
        <v>218</v>
      </c>
      <c r="E349" s="10">
        <v>1</v>
      </c>
      <c r="F349" s="10">
        <f t="shared" si="56"/>
        <v>1</v>
      </c>
      <c r="G349" s="10">
        <f t="shared" si="56"/>
        <v>1</v>
      </c>
      <c r="H349" s="10">
        <f t="shared" si="56"/>
        <v>1</v>
      </c>
      <c r="I349" s="10">
        <f t="shared" si="56"/>
        <v>1</v>
      </c>
      <c r="J349" s="10">
        <f t="shared" si="56"/>
        <v>1</v>
      </c>
      <c r="K349" s="10">
        <f t="shared" si="56"/>
        <v>1</v>
      </c>
      <c r="L349" s="10">
        <f t="shared" si="56"/>
        <v>1</v>
      </c>
      <c r="M349" s="10">
        <f t="shared" si="56"/>
        <v>1</v>
      </c>
      <c r="N349" s="10">
        <f t="shared" si="56"/>
        <v>1</v>
      </c>
      <c r="O349" s="10">
        <f t="shared" si="56"/>
        <v>1</v>
      </c>
      <c r="P349" s="10">
        <f t="shared" si="56"/>
        <v>1</v>
      </c>
      <c r="Q349" s="10">
        <f t="shared" si="56"/>
        <v>1</v>
      </c>
      <c r="R349" s="10">
        <f t="shared" si="56"/>
        <v>1</v>
      </c>
      <c r="S349" s="10">
        <v>1</v>
      </c>
      <c r="T349" s="10">
        <f t="shared" si="58"/>
        <v>1</v>
      </c>
      <c r="U349" s="10">
        <f t="shared" si="58"/>
        <v>1</v>
      </c>
      <c r="V349" s="10">
        <f t="shared" si="58"/>
        <v>1</v>
      </c>
      <c r="W349" s="10">
        <f t="shared" si="58"/>
        <v>1</v>
      </c>
      <c r="X349" s="10">
        <f t="shared" si="58"/>
        <v>1</v>
      </c>
      <c r="Y349" s="10">
        <f t="shared" si="58"/>
        <v>1</v>
      </c>
      <c r="Z349" s="10">
        <f t="shared" si="58"/>
        <v>1</v>
      </c>
      <c r="AA349" s="10">
        <f t="shared" si="58"/>
        <v>1</v>
      </c>
      <c r="AB349" s="10">
        <f t="shared" si="58"/>
        <v>1</v>
      </c>
      <c r="AC349" s="10">
        <f t="shared" si="58"/>
        <v>1</v>
      </c>
      <c r="AD349" s="10">
        <f t="shared" si="58"/>
        <v>1</v>
      </c>
      <c r="AE349" s="10">
        <f t="shared" si="58"/>
        <v>1</v>
      </c>
      <c r="AF349" s="10">
        <f t="shared" si="58"/>
        <v>1</v>
      </c>
      <c r="AG349" s="10">
        <f t="shared" si="58"/>
        <v>1</v>
      </c>
      <c r="AH349" s="10">
        <f t="shared" si="58"/>
        <v>1</v>
      </c>
      <c r="AI349" s="10">
        <f t="shared" si="58"/>
        <v>1</v>
      </c>
      <c r="AJ349" s="10">
        <f t="shared" si="58"/>
        <v>1</v>
      </c>
      <c r="AK349" s="10">
        <f t="shared" si="58"/>
        <v>1</v>
      </c>
      <c r="AL349" s="10">
        <f t="shared" si="58"/>
        <v>1</v>
      </c>
      <c r="AM349" s="10">
        <f t="shared" si="58"/>
        <v>1</v>
      </c>
      <c r="AN349" s="10">
        <f t="shared" si="58"/>
        <v>1</v>
      </c>
      <c r="AO349" s="10">
        <f t="shared" si="58"/>
        <v>1</v>
      </c>
      <c r="AP349" s="10">
        <f t="shared" si="58"/>
        <v>1</v>
      </c>
      <c r="AQ349" s="10">
        <f t="shared" si="58"/>
        <v>1</v>
      </c>
      <c r="AR349" s="10">
        <f t="shared" si="58"/>
        <v>1</v>
      </c>
      <c r="AS349" s="10">
        <f t="shared" si="58"/>
        <v>1</v>
      </c>
      <c r="AT349" s="10">
        <f t="shared" si="58"/>
        <v>1</v>
      </c>
      <c r="AU349" s="10">
        <f t="shared" si="58"/>
        <v>1</v>
      </c>
      <c r="AV349" s="10">
        <f t="shared" si="58"/>
        <v>1</v>
      </c>
      <c r="AW349" s="10">
        <f t="shared" si="58"/>
        <v>1</v>
      </c>
      <c r="AX349" s="10">
        <f t="shared" si="58"/>
        <v>1</v>
      </c>
      <c r="AY349" s="10">
        <f t="shared" si="58"/>
        <v>1</v>
      </c>
      <c r="AZ349" s="10">
        <f t="shared" si="58"/>
        <v>1</v>
      </c>
      <c r="BA349" s="10">
        <f t="shared" si="58"/>
        <v>1</v>
      </c>
      <c r="BB349" s="10">
        <f t="shared" si="58"/>
        <v>1</v>
      </c>
      <c r="BC349" s="10">
        <f t="shared" si="58"/>
        <v>1</v>
      </c>
      <c r="BD349" s="10">
        <f t="shared" si="58"/>
        <v>1</v>
      </c>
      <c r="BE349" s="10">
        <f t="shared" si="58"/>
        <v>1</v>
      </c>
      <c r="BF349" s="10">
        <f t="shared" si="58"/>
        <v>1</v>
      </c>
      <c r="BG349" s="10">
        <f t="shared" si="58"/>
        <v>1</v>
      </c>
      <c r="BH349" s="10">
        <f t="shared" si="58"/>
        <v>1</v>
      </c>
      <c r="BI349" s="10">
        <f t="shared" si="58"/>
        <v>1</v>
      </c>
      <c r="BK349" s="7">
        <f t="shared" si="40"/>
        <v>0</v>
      </c>
      <c r="BL349" s="7">
        <f t="shared" si="41"/>
        <v>0</v>
      </c>
      <c r="BM349" s="7">
        <f t="shared" si="42"/>
        <v>0</v>
      </c>
      <c r="BN349" s="7">
        <f t="shared" si="43"/>
        <v>0</v>
      </c>
      <c r="BO349" s="7">
        <f t="shared" si="44"/>
        <v>0</v>
      </c>
      <c r="BP349" s="7">
        <f t="shared" si="45"/>
        <v>0</v>
      </c>
      <c r="BQ349" s="7">
        <f t="shared" si="46"/>
        <v>0</v>
      </c>
      <c r="BR349" s="7">
        <f t="shared" si="47"/>
        <v>0</v>
      </c>
      <c r="BS349" s="7">
        <f t="shared" si="48"/>
        <v>0</v>
      </c>
      <c r="BT349" s="7">
        <f t="shared" si="49"/>
        <v>0</v>
      </c>
      <c r="BV349" s="7">
        <f t="shared" si="50"/>
        <v>0</v>
      </c>
      <c r="BX349" s="231">
        <f t="shared" si="27"/>
        <v>0</v>
      </c>
      <c r="BZ349" s="7">
        <f t="shared" si="51"/>
        <v>0</v>
      </c>
      <c r="CA349" s="7">
        <f t="shared" si="52"/>
        <v>0</v>
      </c>
      <c r="CB349" s="7">
        <f t="shared" si="53"/>
        <v>0</v>
      </c>
    </row>
    <row r="350" spans="1:80" ht="15">
      <c r="A350" s="226" t="s">
        <v>220</v>
      </c>
      <c r="E350" s="10">
        <v>1</v>
      </c>
      <c r="F350" s="10">
        <f t="shared" si="56"/>
        <v>1</v>
      </c>
      <c r="G350" s="10">
        <f t="shared" si="56"/>
        <v>1</v>
      </c>
      <c r="H350" s="10">
        <f t="shared" si="56"/>
        <v>1</v>
      </c>
      <c r="I350" s="10">
        <f t="shared" si="56"/>
        <v>1</v>
      </c>
      <c r="J350" s="10">
        <f t="shared" si="56"/>
        <v>1</v>
      </c>
      <c r="K350" s="10">
        <f t="shared" si="56"/>
        <v>1</v>
      </c>
      <c r="L350" s="10">
        <f t="shared" si="56"/>
        <v>1</v>
      </c>
      <c r="M350" s="10">
        <f t="shared" si="56"/>
        <v>1</v>
      </c>
      <c r="N350" s="10">
        <f t="shared" si="56"/>
        <v>1</v>
      </c>
      <c r="O350" s="10">
        <f t="shared" si="56"/>
        <v>1</v>
      </c>
      <c r="P350" s="10">
        <f t="shared" si="56"/>
        <v>1</v>
      </c>
      <c r="Q350" s="10">
        <f t="shared" si="56"/>
        <v>1</v>
      </c>
      <c r="R350" s="10">
        <f t="shared" si="56"/>
        <v>1</v>
      </c>
      <c r="S350" s="10">
        <v>1</v>
      </c>
      <c r="T350" s="10">
        <f t="shared" si="58"/>
        <v>1</v>
      </c>
      <c r="U350" s="10">
        <f t="shared" si="58"/>
        <v>1</v>
      </c>
      <c r="V350" s="10">
        <f t="shared" si="58"/>
        <v>1</v>
      </c>
      <c r="W350" s="10">
        <f t="shared" si="58"/>
        <v>1</v>
      </c>
      <c r="X350" s="10">
        <f t="shared" si="58"/>
        <v>1</v>
      </c>
      <c r="Y350" s="10">
        <f t="shared" si="58"/>
        <v>1</v>
      </c>
      <c r="Z350" s="10">
        <f t="shared" si="58"/>
        <v>1</v>
      </c>
      <c r="AA350" s="10">
        <f t="shared" si="58"/>
        <v>1</v>
      </c>
      <c r="AB350" s="10">
        <f t="shared" si="58"/>
        <v>1</v>
      </c>
      <c r="AC350" s="10">
        <f t="shared" si="58"/>
        <v>1</v>
      </c>
      <c r="AD350" s="10">
        <f t="shared" si="58"/>
        <v>1</v>
      </c>
      <c r="AE350" s="10">
        <f t="shared" si="58"/>
        <v>1</v>
      </c>
      <c r="AF350" s="10">
        <f t="shared" si="58"/>
        <v>0.98870434311271493</v>
      </c>
      <c r="AG350" s="10">
        <f t="shared" si="58"/>
        <v>1.0031897373596979</v>
      </c>
      <c r="AH350" s="10">
        <f t="shared" si="58"/>
        <v>1.0124844150690915</v>
      </c>
      <c r="AI350" s="10">
        <f t="shared" si="58"/>
        <v>1.0132862265371883</v>
      </c>
      <c r="AJ350" s="10">
        <f t="shared" si="58"/>
        <v>1.0474380517768671</v>
      </c>
      <c r="AK350" s="10">
        <f t="shared" si="58"/>
        <v>1.0132712744866934</v>
      </c>
      <c r="AL350" s="10">
        <f t="shared" si="58"/>
        <v>1.0551761941484059</v>
      </c>
      <c r="AM350" s="10">
        <f t="shared" si="58"/>
        <v>0.97474424865412024</v>
      </c>
      <c r="AN350" s="10">
        <f t="shared" si="58"/>
        <v>1.0559159059344285</v>
      </c>
      <c r="AO350" s="10">
        <f t="shared" si="58"/>
        <v>0.96183765545175992</v>
      </c>
      <c r="AP350" s="10">
        <f t="shared" si="58"/>
        <v>0.93797474889295496</v>
      </c>
      <c r="AQ350" s="10">
        <f t="shared" si="58"/>
        <v>1.0320683867772269</v>
      </c>
      <c r="AR350" s="10">
        <f t="shared" si="58"/>
        <v>1.0178057439197921</v>
      </c>
      <c r="AS350" s="10">
        <f t="shared" si="58"/>
        <v>1.0493695542751735</v>
      </c>
      <c r="AT350" s="10">
        <f t="shared" si="58"/>
        <v>1.0200069494934327</v>
      </c>
      <c r="AU350" s="10">
        <f t="shared" si="58"/>
        <v>1.0077104057243773</v>
      </c>
      <c r="AV350" s="10">
        <f t="shared" si="58"/>
        <v>1.0198505965044509</v>
      </c>
      <c r="AW350" s="10">
        <f t="shared" si="58"/>
        <v>0.96985742651154494</v>
      </c>
      <c r="AX350" s="10">
        <f t="shared" si="58"/>
        <v>1.0252707832772761</v>
      </c>
      <c r="AY350" s="10">
        <f t="shared" si="58"/>
        <v>1.0032027308560194</v>
      </c>
      <c r="AZ350" s="10">
        <f t="shared" si="58"/>
        <v>0.98505159135867826</v>
      </c>
      <c r="BA350" s="10">
        <f t="shared" si="58"/>
        <v>0.97999939792911883</v>
      </c>
      <c r="BB350" s="10">
        <f t="shared" si="58"/>
        <v>1.0146501704002244</v>
      </c>
      <c r="BC350" s="10">
        <f t="shared" si="58"/>
        <v>1.0287097527381979</v>
      </c>
      <c r="BD350" s="10">
        <f t="shared" si="58"/>
        <v>1.0219653966346789</v>
      </c>
      <c r="BE350" s="10">
        <f t="shared" si="58"/>
        <v>1.005301517857107</v>
      </c>
      <c r="BF350" s="10">
        <f t="shared" si="58"/>
        <v>0.96253437424272037</v>
      </c>
      <c r="BG350" s="10">
        <f t="shared" si="58"/>
        <v>0.96306416491885694</v>
      </c>
      <c r="BH350" s="10">
        <f t="shared" si="58"/>
        <v>1.0335732848724604</v>
      </c>
      <c r="BI350" s="10">
        <f t="shared" si="58"/>
        <v>1.0139997488599664</v>
      </c>
      <c r="BK350" s="7">
        <f t="shared" si="40"/>
        <v>0</v>
      </c>
      <c r="BL350" s="7">
        <f t="shared" si="41"/>
        <v>0</v>
      </c>
      <c r="BM350" s="7">
        <f t="shared" si="42"/>
        <v>0</v>
      </c>
      <c r="BN350" s="7">
        <f t="shared" si="43"/>
        <v>4.2327465118741081E-4</v>
      </c>
      <c r="BO350" s="7">
        <f t="shared" si="44"/>
        <v>3.2114312368667353E-2</v>
      </c>
      <c r="BP350" s="7">
        <f t="shared" si="45"/>
        <v>9.5907668482830832E-3</v>
      </c>
      <c r="BQ350" s="7">
        <f t="shared" si="46"/>
        <v>3.1034269547867144E-3</v>
      </c>
      <c r="BR350" s="7">
        <f t="shared" si="47"/>
        <v>-1.2127262795373017E-2</v>
      </c>
      <c r="BS350" s="7">
        <f t="shared" si="48"/>
        <v>-3.0055198566704133E-3</v>
      </c>
      <c r="BT350" s="7">
        <f t="shared" si="49"/>
        <v>5.1341743783275273E-3</v>
      </c>
      <c r="BV350" s="7">
        <f t="shared" si="50"/>
        <v>1.6376282038494949E-3</v>
      </c>
      <c r="BX350" s="231">
        <f t="shared" si="27"/>
        <v>0</v>
      </c>
      <c r="BZ350" s="7">
        <f t="shared" si="51"/>
        <v>0</v>
      </c>
      <c r="CA350" s="7">
        <f t="shared" si="52"/>
        <v>7.5440078590686133E-2</v>
      </c>
      <c r="CB350" s="7">
        <f t="shared" si="53"/>
        <v>9.332705988695178E-3</v>
      </c>
    </row>
    <row r="351" spans="1:80" ht="15">
      <c r="A351" s="226" t="s">
        <v>222</v>
      </c>
      <c r="E351" s="10">
        <v>1</v>
      </c>
      <c r="F351" s="10">
        <f t="shared" si="56"/>
        <v>1.1363253019213109</v>
      </c>
      <c r="G351" s="10">
        <f t="shared" si="56"/>
        <v>1.0626070831486405</v>
      </c>
      <c r="H351" s="10">
        <f t="shared" si="56"/>
        <v>1.0476511106198028</v>
      </c>
      <c r="I351" s="10">
        <f t="shared" si="56"/>
        <v>1.0305257461604864</v>
      </c>
      <c r="J351" s="10">
        <f t="shared" si="56"/>
        <v>1.0655894348141426</v>
      </c>
      <c r="K351" s="10">
        <f t="shared" si="56"/>
        <v>1.0257293154418432</v>
      </c>
      <c r="L351" s="10">
        <f t="shared" si="56"/>
        <v>1.019972174993641</v>
      </c>
      <c r="M351" s="10">
        <f t="shared" si="56"/>
        <v>1.0032592406792626</v>
      </c>
      <c r="N351" s="10">
        <f t="shared" si="56"/>
        <v>1.0579545824640968</v>
      </c>
      <c r="O351" s="10">
        <f t="shared" si="56"/>
        <v>1.0646751521971716</v>
      </c>
      <c r="P351" s="10">
        <f t="shared" si="56"/>
        <v>1.0813081222031871</v>
      </c>
      <c r="Q351" s="10">
        <f t="shared" si="56"/>
        <v>1.0926829805127534</v>
      </c>
      <c r="R351" s="10">
        <f t="shared" si="56"/>
        <v>1.0815419950266421</v>
      </c>
      <c r="S351" s="10">
        <v>1</v>
      </c>
      <c r="T351" s="10">
        <f t="shared" si="58"/>
        <v>1.1680160162707771</v>
      </c>
      <c r="U351" s="10">
        <f t="shared" si="58"/>
        <v>1.3275374314050339</v>
      </c>
      <c r="V351" s="10">
        <f t="shared" si="58"/>
        <v>0.85485574499445383</v>
      </c>
      <c r="W351" s="10">
        <f t="shared" si="58"/>
        <v>0.74206203541850457</v>
      </c>
      <c r="X351" s="10">
        <f t="shared" si="58"/>
        <v>0.98101963687970073</v>
      </c>
      <c r="Y351" s="10">
        <f t="shared" si="58"/>
        <v>1.0007391945322728</v>
      </c>
      <c r="Z351" s="10">
        <f t="shared" si="58"/>
        <v>1.0250473216055871</v>
      </c>
      <c r="AA351" s="10">
        <f t="shared" si="58"/>
        <v>0.94467707739228279</v>
      </c>
      <c r="AB351" s="10">
        <f t="shared" si="58"/>
        <v>1.0290326513804549</v>
      </c>
      <c r="AC351" s="10">
        <f t="shared" si="58"/>
        <v>1.0470570935465473</v>
      </c>
      <c r="AD351" s="10">
        <f t="shared" si="58"/>
        <v>0.95078315238064193</v>
      </c>
      <c r="AE351" s="10">
        <f t="shared" si="58"/>
        <v>0.96528533768630054</v>
      </c>
      <c r="AF351" s="10">
        <f t="shared" si="58"/>
        <v>0.80601716627971043</v>
      </c>
      <c r="AG351" s="10">
        <f t="shared" si="58"/>
        <v>1.0976652820783339</v>
      </c>
      <c r="AH351" s="10">
        <f t="shared" si="58"/>
        <v>1.0559757706250021</v>
      </c>
      <c r="AI351" s="10">
        <f t="shared" si="58"/>
        <v>1.0236527295355151</v>
      </c>
      <c r="AJ351" s="10">
        <f t="shared" si="58"/>
        <v>1.0329096654501644</v>
      </c>
      <c r="AK351" s="10">
        <f t="shared" si="58"/>
        <v>0.94358229369776647</v>
      </c>
      <c r="AL351" s="10">
        <f t="shared" si="58"/>
        <v>1.0124304811141729</v>
      </c>
      <c r="AM351" s="10">
        <f t="shared" si="58"/>
        <v>1.0105210200942447</v>
      </c>
      <c r="AN351" s="10">
        <f t="shared" si="58"/>
        <v>1.023185183772328</v>
      </c>
      <c r="AO351" s="10">
        <f t="shared" si="58"/>
        <v>1.0103375769325482</v>
      </c>
      <c r="AP351" s="10">
        <f t="shared" si="58"/>
        <v>1.0311602211600706</v>
      </c>
      <c r="AQ351" s="10">
        <f t="shared" si="58"/>
        <v>1.0092451382028722</v>
      </c>
      <c r="AR351" s="10">
        <f t="shared" si="58"/>
        <v>0.88826362510647527</v>
      </c>
      <c r="AS351" s="10">
        <f t="shared" si="58"/>
        <v>0.95698301865975821</v>
      </c>
      <c r="AT351" s="10">
        <f t="shared" si="58"/>
        <v>0.99615794255321433</v>
      </c>
      <c r="AU351" s="10">
        <f t="shared" si="58"/>
        <v>0.97273393217837278</v>
      </c>
      <c r="AV351" s="10">
        <f t="shared" si="58"/>
        <v>0.99650086807370231</v>
      </c>
      <c r="AW351" s="10">
        <f t="shared" si="58"/>
        <v>0.98028092445730564</v>
      </c>
      <c r="AX351" s="10">
        <f t="shared" si="58"/>
        <v>1.0101862690855741</v>
      </c>
      <c r="AY351" s="10">
        <f t="shared" si="58"/>
        <v>0.93582937476631312</v>
      </c>
      <c r="AZ351" s="10">
        <f t="shared" si="58"/>
        <v>1.0251236971781266</v>
      </c>
      <c r="BA351" s="10">
        <f t="shared" si="58"/>
        <v>0.93719980029328198</v>
      </c>
      <c r="BB351" s="10">
        <f t="shared" si="58"/>
        <v>0.9695349258053142</v>
      </c>
      <c r="BC351" s="10">
        <f t="shared" si="58"/>
        <v>1.0359972628865419</v>
      </c>
      <c r="BD351" s="10">
        <f t="shared" si="58"/>
        <v>1.0350177434934271</v>
      </c>
      <c r="BE351" s="10">
        <f t="shared" si="58"/>
        <v>1.0167348556381972</v>
      </c>
      <c r="BF351" s="10">
        <f t="shared" si="58"/>
        <v>1.0212420803306419</v>
      </c>
      <c r="BG351" s="10">
        <f t="shared" si="58"/>
        <v>1.0106471569390034</v>
      </c>
      <c r="BH351" s="10">
        <f t="shared" si="58"/>
        <v>1.0094819065714191</v>
      </c>
      <c r="BI351" s="10">
        <f t="shared" si="58"/>
        <v>0.99699433575813612</v>
      </c>
      <c r="BK351" s="7">
        <f t="shared" si="40"/>
        <v>8.1510367681749241E-2</v>
      </c>
      <c r="BL351" s="7">
        <f t="shared" si="41"/>
        <v>3.3613896307352231E-2</v>
      </c>
      <c r="BM351" s="7">
        <f t="shared" si="42"/>
        <v>2.759278698290335E-2</v>
      </c>
      <c r="BN351" s="7">
        <f t="shared" si="43"/>
        <v>-1.1002239767040289E-2</v>
      </c>
      <c r="BO351" s="7">
        <f t="shared" si="44"/>
        <v>2.5129612372853938E-3</v>
      </c>
      <c r="BP351" s="7">
        <f t="shared" si="45"/>
        <v>-1.499373491000966E-2</v>
      </c>
      <c r="BQ351" s="7">
        <f t="shared" si="46"/>
        <v>-1.4300328653939931E-2</v>
      </c>
      <c r="BR351" s="7">
        <f t="shared" si="47"/>
        <v>2.0871176184052764E-2</v>
      </c>
      <c r="BS351" s="7">
        <f t="shared" si="48"/>
        <v>-1.974483806204097E-2</v>
      </c>
      <c r="BT351" s="7">
        <f t="shared" si="49"/>
        <v>1.175330800172647E-2</v>
      </c>
      <c r="BV351" s="7">
        <f t="shared" si="50"/>
        <v>-1.8679700595821691E-3</v>
      </c>
      <c r="BX351" s="231">
        <f t="shared" si="27"/>
        <v>2.4764805019396929E-2</v>
      </c>
      <c r="BZ351" s="7">
        <f t="shared" si="51"/>
        <v>-3.5478519103523398E-3</v>
      </c>
      <c r="CA351" s="7">
        <f t="shared" si="52"/>
        <v>-2.3119442239184496E-3</v>
      </c>
      <c r="CB351" s="7">
        <f t="shared" si="53"/>
        <v>1.7163549971612513E-2</v>
      </c>
    </row>
    <row r="352" spans="1:80" ht="15">
      <c r="A352" s="226" t="s">
        <v>224</v>
      </c>
      <c r="E352" s="10">
        <v>1</v>
      </c>
      <c r="F352" s="10">
        <f t="shared" si="56"/>
        <v>1.0179649746341446</v>
      </c>
      <c r="G352" s="10">
        <f t="shared" si="56"/>
        <v>1.0047170027842351</v>
      </c>
      <c r="H352" s="10">
        <f t="shared" si="56"/>
        <v>1.0318117133511229</v>
      </c>
      <c r="I352" s="10">
        <f t="shared" si="56"/>
        <v>1.0435747876624402</v>
      </c>
      <c r="J352" s="10">
        <f t="shared" si="56"/>
        <v>1.0213070659812047</v>
      </c>
      <c r="K352" s="10">
        <f t="shared" si="56"/>
        <v>1.0148825798224452</v>
      </c>
      <c r="L352" s="10">
        <f t="shared" si="56"/>
        <v>1.0176145677199298</v>
      </c>
      <c r="M352" s="10">
        <f t="shared" si="56"/>
        <v>1.0347980320266024</v>
      </c>
      <c r="N352" s="10">
        <f t="shared" si="56"/>
        <v>1.0162898922841019</v>
      </c>
      <c r="O352" s="10">
        <f t="shared" si="56"/>
        <v>1.0553602492111711</v>
      </c>
      <c r="P352" s="10">
        <f t="shared" si="56"/>
        <v>1.0304803786480379</v>
      </c>
      <c r="Q352" s="10">
        <f t="shared" si="56"/>
        <v>1.0394145038054539</v>
      </c>
      <c r="R352" s="10">
        <f t="shared" si="56"/>
        <v>1.063104860537176</v>
      </c>
      <c r="S352" s="10">
        <v>1</v>
      </c>
      <c r="T352" s="10">
        <f t="shared" si="58"/>
        <v>0.98518969971956816</v>
      </c>
      <c r="U352" s="10">
        <f t="shared" si="58"/>
        <v>1.0294710626198975</v>
      </c>
      <c r="V352" s="10">
        <f t="shared" si="58"/>
        <v>1.0249690331219927</v>
      </c>
      <c r="W352" s="10">
        <f t="shared" si="58"/>
        <v>1.041897003216989</v>
      </c>
      <c r="X352" s="10">
        <f t="shared" si="58"/>
        <v>1.0364245869193078</v>
      </c>
      <c r="Y352" s="10">
        <f t="shared" si="58"/>
        <v>0.97841827782169555</v>
      </c>
      <c r="Z352" s="10">
        <f t="shared" si="58"/>
        <v>0.99186529340247009</v>
      </c>
      <c r="AA352" s="10">
        <f t="shared" si="58"/>
        <v>1.020522437925409</v>
      </c>
      <c r="AB352" s="10">
        <f t="shared" si="58"/>
        <v>1.0418503805865116</v>
      </c>
      <c r="AC352" s="10">
        <f t="shared" si="58"/>
        <v>1.0211283337903383</v>
      </c>
      <c r="AD352" s="10">
        <f t="shared" si="58"/>
        <v>1.0395111940338477</v>
      </c>
      <c r="AE352" s="10">
        <f t="shared" si="58"/>
        <v>1.0291461504920851</v>
      </c>
      <c r="AF352" s="10">
        <f t="shared" si="58"/>
        <v>1.0513568915707465</v>
      </c>
      <c r="AG352" s="10">
        <f t="shared" si="58"/>
        <v>1.05552744978279</v>
      </c>
      <c r="AH352" s="10">
        <f t="shared" si="58"/>
        <v>1.0231620730529392</v>
      </c>
      <c r="AI352" s="10">
        <f t="shared" si="58"/>
        <v>1.0041625897884374</v>
      </c>
      <c r="AJ352" s="10">
        <f t="shared" si="58"/>
        <v>0.98575700783569031</v>
      </c>
      <c r="AK352" s="10">
        <f t="shared" si="58"/>
        <v>1.0008883467665068</v>
      </c>
      <c r="AL352" s="10">
        <f t="shared" si="58"/>
        <v>1.0226155214400154</v>
      </c>
      <c r="AM352" s="10">
        <f t="shared" si="58"/>
        <v>1.036209337894578</v>
      </c>
      <c r="AN352" s="10">
        <f t="shared" si="58"/>
        <v>1.0223555327198748</v>
      </c>
      <c r="AO352" s="10">
        <f t="shared" si="58"/>
        <v>1.0228795043245518</v>
      </c>
      <c r="AP352" s="10">
        <f t="shared" si="58"/>
        <v>1.0286191273366994</v>
      </c>
      <c r="AQ352" s="10">
        <f t="shared" si="58"/>
        <v>1.0289051287088353</v>
      </c>
      <c r="AR352" s="10">
        <f t="shared" si="58"/>
        <v>1.0293956885488638</v>
      </c>
      <c r="AS352" s="10">
        <f t="shared" si="58"/>
        <v>1.0337494220802566</v>
      </c>
      <c r="AT352" s="10">
        <f t="shared" si="58"/>
        <v>1.0233139676773377</v>
      </c>
      <c r="AU352" s="10">
        <f t="shared" si="58"/>
        <v>1.0196467902260518</v>
      </c>
      <c r="AV352" s="10">
        <f t="shared" si="58"/>
        <v>1.0298557749822166</v>
      </c>
      <c r="AW352" s="10">
        <f t="shared" si="58"/>
        <v>1.0194620809592181</v>
      </c>
      <c r="AX352" s="10">
        <f t="shared" si="58"/>
        <v>1.0226749943338029</v>
      </c>
      <c r="AY352" s="10">
        <f t="shared" si="58"/>
        <v>1.0175232387863475</v>
      </c>
      <c r="AZ352" s="10">
        <f t="shared" si="58"/>
        <v>1.0176035273472943</v>
      </c>
      <c r="BA352" s="10">
        <f t="shared" si="58"/>
        <v>0.98593768104315216</v>
      </c>
      <c r="BB352" s="10">
        <f t="shared" si="58"/>
        <v>0.94951336091035055</v>
      </c>
      <c r="BC352" s="10">
        <f t="shared" si="58"/>
        <v>1.0111938353269587</v>
      </c>
      <c r="BD352" s="10">
        <f t="shared" si="58"/>
        <v>1.0071868163536186</v>
      </c>
      <c r="BE352" s="10">
        <f t="shared" si="58"/>
        <v>1.0061101652347373</v>
      </c>
      <c r="BF352" s="10">
        <f t="shared" si="58"/>
        <v>1.0123102840989606</v>
      </c>
      <c r="BG352" s="10">
        <f t="shared" si="58"/>
        <v>1.0229692029727868</v>
      </c>
      <c r="BH352" s="10">
        <f t="shared" si="58"/>
        <v>1.0138503837338535</v>
      </c>
      <c r="BI352" s="10">
        <f t="shared" si="58"/>
        <v>1.0101750350397716</v>
      </c>
      <c r="BK352" s="7">
        <f t="shared" si="40"/>
        <v>1.810447652256264E-2</v>
      </c>
      <c r="BL352" s="7">
        <f t="shared" si="41"/>
        <v>2.4688915101806375E-2</v>
      </c>
      <c r="BM352" s="7">
        <f t="shared" si="42"/>
        <v>3.0389105580368447E-2</v>
      </c>
      <c r="BN352" s="7">
        <f t="shared" si="43"/>
        <v>2.4980456274267704E-2</v>
      </c>
      <c r="BO352" s="7">
        <f t="shared" si="44"/>
        <v>3.270357851319794E-3</v>
      </c>
      <c r="BP352" s="7">
        <f t="shared" si="45"/>
        <v>2.6098564212443831E-2</v>
      </c>
      <c r="BQ352" s="7">
        <f t="shared" si="46"/>
        <v>6.4081096700754347E-3</v>
      </c>
      <c r="BR352" s="7">
        <f t="shared" si="47"/>
        <v>1.212218493980366E-2</v>
      </c>
      <c r="BS352" s="7">
        <f t="shared" si="48"/>
        <v>1.5413472477458612E-2</v>
      </c>
      <c r="BT352" s="7">
        <f t="shared" si="49"/>
        <v>3.9329803239442906E-3</v>
      </c>
      <c r="BV352" s="7">
        <f t="shared" si="50"/>
        <v>8.8372110809813442E-3</v>
      </c>
      <c r="BX352" s="231">
        <f t="shared" si="27"/>
        <v>2.3994522164459964E-2</v>
      </c>
      <c r="BZ352" s="7">
        <f t="shared" si="51"/>
        <v>5.4582612503471628E-2</v>
      </c>
      <c r="CA352" s="7">
        <f t="shared" si="52"/>
        <v>-9.2603509040276588E-3</v>
      </c>
      <c r="CB352" s="7">
        <f t="shared" si="53"/>
        <v>4.7690631613583667E-2</v>
      </c>
    </row>
    <row r="353" spans="1:80" ht="15">
      <c r="A353" s="226" t="s">
        <v>226</v>
      </c>
      <c r="E353" s="10">
        <v>1</v>
      </c>
      <c r="F353" s="10">
        <f t="shared" si="56"/>
        <v>1</v>
      </c>
      <c r="G353" s="10">
        <f t="shared" si="56"/>
        <v>1</v>
      </c>
      <c r="H353" s="10">
        <f t="shared" si="56"/>
        <v>1</v>
      </c>
      <c r="I353" s="10">
        <f t="shared" si="56"/>
        <v>1</v>
      </c>
      <c r="J353" s="10">
        <f t="shared" si="56"/>
        <v>1</v>
      </c>
      <c r="K353" s="10">
        <f t="shared" si="56"/>
        <v>1.0631298855063154</v>
      </c>
      <c r="L353" s="10">
        <f t="shared" si="56"/>
        <v>1.0521290957842795</v>
      </c>
      <c r="M353" s="10">
        <f t="shared" si="56"/>
        <v>1.0351314499109467</v>
      </c>
      <c r="N353" s="10">
        <f t="shared" si="56"/>
        <v>1.0380234655141758</v>
      </c>
      <c r="O353" s="10">
        <f t="shared" si="56"/>
        <v>1.1097508432697485</v>
      </c>
      <c r="P353" s="10">
        <f t="shared" si="56"/>
        <v>1.0141004317586499</v>
      </c>
      <c r="Q353" s="10">
        <f t="shared" si="56"/>
        <v>1.0180246490387399</v>
      </c>
      <c r="R353" s="10">
        <f t="shared" si="56"/>
        <v>1.0554907651863159</v>
      </c>
      <c r="S353" s="10">
        <v>1</v>
      </c>
      <c r="T353" s="10">
        <f t="shared" si="58"/>
        <v>1.0659137952628222</v>
      </c>
      <c r="U353" s="10">
        <f t="shared" si="58"/>
        <v>1.0533525675358606</v>
      </c>
      <c r="V353" s="10">
        <f t="shared" si="58"/>
        <v>1.0617039395685051</v>
      </c>
      <c r="W353" s="10">
        <f t="shared" si="58"/>
        <v>1.06803758597</v>
      </c>
      <c r="X353" s="10">
        <f t="shared" si="58"/>
        <v>1.0658267593351169</v>
      </c>
      <c r="Y353" s="10">
        <f t="shared" si="58"/>
        <v>1.0369849695584663</v>
      </c>
      <c r="Z353" s="10">
        <f t="shared" si="58"/>
        <v>1.0440743005164808</v>
      </c>
      <c r="AA353" s="10">
        <f t="shared" si="58"/>
        <v>1.0114157135687949</v>
      </c>
      <c r="AB353" s="10">
        <f t="shared" si="58"/>
        <v>1.033892538687845</v>
      </c>
      <c r="AC353" s="10">
        <f t="shared" si="58"/>
        <v>1.0453053638566081</v>
      </c>
      <c r="AD353" s="10">
        <f t="shared" si="58"/>
        <v>1.0402567494067305</v>
      </c>
      <c r="AE353" s="10">
        <f t="shared" si="58"/>
        <v>0.91012755030402803</v>
      </c>
      <c r="AF353" s="10">
        <f t="shared" si="58"/>
        <v>1.0044932446076509</v>
      </c>
      <c r="AG353" s="10">
        <f t="shared" si="58"/>
        <v>1.0451558013411597</v>
      </c>
      <c r="AH353" s="10">
        <f t="shared" si="58"/>
        <v>0.92561352877847236</v>
      </c>
      <c r="AI353" s="10">
        <f t="shared" si="58"/>
        <v>0.85234842676851508</v>
      </c>
      <c r="AJ353" s="10">
        <f t="shared" si="58"/>
        <v>0.78346904875088019</v>
      </c>
      <c r="AK353" s="10">
        <f t="shared" si="58"/>
        <v>0.54674892878435633</v>
      </c>
      <c r="AL353" s="10">
        <f t="shared" si="58"/>
        <v>0.70158710438466398</v>
      </c>
      <c r="AM353" s="10">
        <f t="shared" si="58"/>
        <v>0.90512299040516364</v>
      </c>
      <c r="AN353" s="10">
        <f t="shared" si="58"/>
        <v>1.0536547037859789</v>
      </c>
      <c r="AO353" s="10">
        <f t="shared" si="58"/>
        <v>1.1404016653388274</v>
      </c>
      <c r="AP353" s="10">
        <f t="shared" si="58"/>
        <v>1.1257987103032516</v>
      </c>
      <c r="AQ353" s="10">
        <f t="shared" si="58"/>
        <v>1.0412278661066008</v>
      </c>
      <c r="AR353" s="10">
        <f t="shared" si="58"/>
        <v>1.0367326547291571</v>
      </c>
      <c r="AS353" s="10">
        <f t="shared" si="58"/>
        <v>1.0262662490216266</v>
      </c>
      <c r="AT353" s="10">
        <f t="shared" si="58"/>
        <v>1.0556764754047847</v>
      </c>
      <c r="AU353" s="10">
        <f t="shared" si="58"/>
        <v>1.0618555046472251</v>
      </c>
      <c r="AV353" s="10">
        <f t="shared" si="58"/>
        <v>1.1250410391354777</v>
      </c>
      <c r="AW353" s="10">
        <f t="shared" si="58"/>
        <v>1.0725379866939668</v>
      </c>
      <c r="AX353" s="10">
        <f t="shared" si="58"/>
        <v>1.1103829957366527</v>
      </c>
      <c r="AY353" s="10">
        <f t="shared" si="58"/>
        <v>1.1081139450746782</v>
      </c>
      <c r="AZ353" s="10">
        <f t="shared" si="58"/>
        <v>1.1383017724236031</v>
      </c>
      <c r="BA353" s="10">
        <f t="shared" si="58"/>
        <v>1.0363422868651262</v>
      </c>
      <c r="BB353" s="10">
        <f t="shared" si="58"/>
        <v>0.97609374457969555</v>
      </c>
      <c r="BC353" s="10">
        <f t="shared" si="58"/>
        <v>1.0765669528245227</v>
      </c>
      <c r="BD353" s="10">
        <f t="shared" si="58"/>
        <v>1.0863269681593313</v>
      </c>
      <c r="BE353" s="10">
        <f t="shared" si="58"/>
        <v>1.0774068509036829</v>
      </c>
      <c r="BF353" s="10">
        <f t="shared" si="58"/>
        <v>1.0472866587968335</v>
      </c>
      <c r="BG353" s="10">
        <f t="shared" si="58"/>
        <v>1.059988463504389</v>
      </c>
      <c r="BH353" s="10">
        <f t="shared" si="58"/>
        <v>1.0315432651346368</v>
      </c>
      <c r="BI353" s="10">
        <f t="shared" si="58"/>
        <v>1.0268323865431344</v>
      </c>
      <c r="BK353" s="7">
        <f t="shared" si="40"/>
        <v>0</v>
      </c>
      <c r="BL353" s="7">
        <f t="shared" si="41"/>
        <v>3.1121095506530638E-2</v>
      </c>
      <c r="BM353" s="7">
        <f t="shared" si="42"/>
        <v>5.0773619379292256E-2</v>
      </c>
      <c r="BN353" s="7">
        <f t="shared" si="43"/>
        <v>8.544974591643939E-3</v>
      </c>
      <c r="BO353" s="7">
        <f t="shared" si="44"/>
        <v>-0.28857825308118534</v>
      </c>
      <c r="BP353" s="7">
        <f t="shared" si="45"/>
        <v>6.6990915244661053E-2</v>
      </c>
      <c r="BQ353" s="7">
        <f t="shared" si="46"/>
        <v>7.923602690623599E-2</v>
      </c>
      <c r="BR353" s="7">
        <f t="shared" si="47"/>
        <v>6.7644705957129458E-2</v>
      </c>
      <c r="BS353" s="7">
        <f t="shared" si="48"/>
        <v>9.7909350064522283E-2</v>
      </c>
      <c r="BT353" s="7">
        <f t="shared" si="49"/>
        <v>4.7196839719435335E-2</v>
      </c>
      <c r="BV353" s="7">
        <f t="shared" si="50"/>
        <v>6.8637454919845409E-2</v>
      </c>
      <c r="BX353" s="231">
        <f t="shared" si="27"/>
        <v>4.1186806974044643E-2</v>
      </c>
      <c r="BZ353" s="7">
        <f t="shared" si="51"/>
        <v>9.1783442490770417E-2</v>
      </c>
      <c r="CA353" s="7">
        <f t="shared" si="52"/>
        <v>-0.63488729221321116</v>
      </c>
      <c r="CB353" s="7">
        <f t="shared" si="53"/>
        <v>0.12276313501600611</v>
      </c>
    </row>
    <row r="354" spans="1:80" ht="15">
      <c r="A354" s="226" t="s">
        <v>228</v>
      </c>
      <c r="E354" s="10">
        <v>1</v>
      </c>
      <c r="F354" s="10">
        <f t="shared" si="56"/>
        <v>1.0020242742989862</v>
      </c>
      <c r="G354" s="10">
        <f t="shared" si="56"/>
        <v>1.0089241831255247</v>
      </c>
      <c r="H354" s="10">
        <f t="shared" si="56"/>
        <v>1.0129001975819263</v>
      </c>
      <c r="I354" s="10">
        <f t="shared" si="56"/>
        <v>0.99354473546501199</v>
      </c>
      <c r="J354" s="10">
        <f t="shared" si="56"/>
        <v>0.98775662296879629</v>
      </c>
      <c r="K354" s="10">
        <f t="shared" si="56"/>
        <v>0.93552387764036071</v>
      </c>
      <c r="L354" s="10">
        <f t="shared" si="56"/>
        <v>1.0094601627150079</v>
      </c>
      <c r="M354" s="10">
        <f t="shared" si="56"/>
        <v>0.98371792240363254</v>
      </c>
      <c r="N354" s="10">
        <f t="shared" si="56"/>
        <v>1.0378026351651577</v>
      </c>
      <c r="O354" s="10">
        <f t="shared" si="56"/>
        <v>1.0717551417245383</v>
      </c>
      <c r="P354" s="10">
        <f t="shared" si="56"/>
        <v>1.0247119740644528</v>
      </c>
      <c r="Q354" s="10">
        <f t="shared" si="56"/>
        <v>0.94760958782607219</v>
      </c>
      <c r="R354" s="10">
        <f t="shared" si="56"/>
        <v>0.99951715130131713</v>
      </c>
      <c r="S354" s="10">
        <v>1</v>
      </c>
      <c r="T354" s="10">
        <f t="shared" si="58"/>
        <v>0.85545314495135683</v>
      </c>
      <c r="U354" s="10">
        <f t="shared" si="58"/>
        <v>0.94621308470058707</v>
      </c>
      <c r="V354" s="10">
        <f t="shared" si="58"/>
        <v>1.0060379947974667</v>
      </c>
      <c r="W354" s="10">
        <f t="shared" ref="W354:BI354" si="59">1+W86/100</f>
        <v>1.0675145667648545</v>
      </c>
      <c r="X354" s="10">
        <f t="shared" si="59"/>
        <v>0.95671526523517736</v>
      </c>
      <c r="Y354" s="10">
        <f t="shared" si="59"/>
        <v>0.98134763092794552</v>
      </c>
      <c r="Z354" s="10">
        <f t="shared" si="59"/>
        <v>0.93757834781452365</v>
      </c>
      <c r="AA354" s="10">
        <f t="shared" si="59"/>
        <v>0.90074559686838174</v>
      </c>
      <c r="AB354" s="10">
        <f t="shared" si="59"/>
        <v>0.92170691756166134</v>
      </c>
      <c r="AC354" s="10">
        <f t="shared" si="59"/>
        <v>1.0497602416057918</v>
      </c>
      <c r="AD354" s="10">
        <f t="shared" si="59"/>
        <v>1.0174396878721459</v>
      </c>
      <c r="AE354" s="10">
        <f t="shared" si="59"/>
        <v>1.0208381378148073</v>
      </c>
      <c r="AF354" s="10">
        <f t="shared" si="59"/>
        <v>1.0186351291458133</v>
      </c>
      <c r="AG354" s="10">
        <f t="shared" si="59"/>
        <v>1.0278578259019362</v>
      </c>
      <c r="AH354" s="10">
        <f t="shared" si="59"/>
        <v>1.0228291811257528</v>
      </c>
      <c r="AI354" s="10">
        <f t="shared" si="59"/>
        <v>1.0054301566411232</v>
      </c>
      <c r="AJ354" s="10">
        <f t="shared" si="59"/>
        <v>1.0240290532309519</v>
      </c>
      <c r="AK354" s="10">
        <f t="shared" si="59"/>
        <v>1.0102888841107254</v>
      </c>
      <c r="AL354" s="10">
        <f t="shared" si="59"/>
        <v>1.0199679403650634</v>
      </c>
      <c r="AM354" s="10">
        <f t="shared" si="59"/>
        <v>1.0055627203372846</v>
      </c>
      <c r="AN354" s="10">
        <f t="shared" si="59"/>
        <v>1.0143953139748669</v>
      </c>
      <c r="AO354" s="10">
        <f t="shared" si="59"/>
        <v>1.0201478449108721</v>
      </c>
      <c r="AP354" s="10">
        <f t="shared" si="59"/>
        <v>1.0169213893195175</v>
      </c>
      <c r="AQ354" s="10">
        <f t="shared" si="59"/>
        <v>1.0221773131472069</v>
      </c>
      <c r="AR354" s="10">
        <f t="shared" si="59"/>
        <v>1.0190764461143009</v>
      </c>
      <c r="AS354" s="10">
        <f t="shared" si="59"/>
        <v>1.0117495359613471</v>
      </c>
      <c r="AT354" s="10">
        <f t="shared" si="59"/>
        <v>1.014144427301451</v>
      </c>
      <c r="AU354" s="10">
        <f t="shared" si="59"/>
        <v>1.0186230398198806</v>
      </c>
      <c r="AV354" s="10">
        <f t="shared" si="59"/>
        <v>1.0251293891038673</v>
      </c>
      <c r="AW354" s="10">
        <f t="shared" si="59"/>
        <v>1.0288406714628335</v>
      </c>
      <c r="AX354" s="10">
        <f t="shared" si="59"/>
        <v>1.0316931189460046</v>
      </c>
      <c r="AY354" s="10">
        <f t="shared" si="59"/>
        <v>1.0365051415237194</v>
      </c>
      <c r="AZ354" s="10">
        <f t="shared" si="59"/>
        <v>1.0164951584289481</v>
      </c>
      <c r="BA354" s="10">
        <f t="shared" si="59"/>
        <v>1.0634627511245749</v>
      </c>
      <c r="BB354" s="10">
        <f t="shared" si="59"/>
        <v>1.021912984428091</v>
      </c>
      <c r="BC354" s="10">
        <f t="shared" si="59"/>
        <v>1.0522218561491716</v>
      </c>
      <c r="BD354" s="10">
        <f t="shared" si="59"/>
        <v>1.112781696542736</v>
      </c>
      <c r="BE354" s="10">
        <f t="shared" si="59"/>
        <v>1.0669641935953746</v>
      </c>
      <c r="BF354" s="10">
        <f t="shared" si="59"/>
        <v>1.0481485448079255</v>
      </c>
      <c r="BG354" s="10">
        <f t="shared" si="59"/>
        <v>1.0160895001659085</v>
      </c>
      <c r="BH354" s="10">
        <f t="shared" si="59"/>
        <v>1.0157912720442426</v>
      </c>
      <c r="BI354" s="10">
        <f t="shared" si="59"/>
        <v>1.0128562756023765</v>
      </c>
      <c r="BK354" s="7">
        <f t="shared" si="40"/>
        <v>7.9395271848163862E-3</v>
      </c>
      <c r="BL354" s="7">
        <f t="shared" si="41"/>
        <v>-9.1806825867793984E-3</v>
      </c>
      <c r="BM354" s="7">
        <f t="shared" si="42"/>
        <v>-1.4384974296420938E-2</v>
      </c>
      <c r="BN354" s="7">
        <f t="shared" si="43"/>
        <v>-1.1370437072880213E-2</v>
      </c>
      <c r="BO354" s="7">
        <f t="shared" si="44"/>
        <v>1.4901911244294075E-2</v>
      </c>
      <c r="BP354" s="7">
        <f t="shared" si="45"/>
        <v>1.7149128900158628E-2</v>
      </c>
      <c r="BQ354" s="7">
        <f t="shared" si="46"/>
        <v>3.4426658973018887E-2</v>
      </c>
      <c r="BR354" s="7">
        <f t="shared" si="47"/>
        <v>6.0421817547253287E-2</v>
      </c>
      <c r="BS354" s="7">
        <f t="shared" si="48"/>
        <v>3.358468774521306E-2</v>
      </c>
      <c r="BT354" s="7">
        <f t="shared" si="49"/>
        <v>4.2854019174832114E-2</v>
      </c>
      <c r="BV354" s="7">
        <f t="shared" si="50"/>
        <v>3.88713127778193E-2</v>
      </c>
      <c r="BX354" s="231">
        <f t="shared" si="27"/>
        <v>-1.9848701590705287E-2</v>
      </c>
      <c r="BZ354" s="7">
        <f t="shared" si="51"/>
        <v>-0.22160047168531927</v>
      </c>
      <c r="CA354" s="7">
        <f t="shared" si="52"/>
        <v>4.0183020411418413E-2</v>
      </c>
      <c r="CB354" s="7">
        <f t="shared" si="53"/>
        <v>4.5404255921832171E-2</v>
      </c>
    </row>
    <row r="355" spans="1:80" ht="15">
      <c r="A355" s="226" t="s">
        <v>230</v>
      </c>
      <c r="E355" s="10">
        <v>1</v>
      </c>
      <c r="F355" s="10">
        <f t="shared" si="56"/>
        <v>1</v>
      </c>
      <c r="G355" s="10">
        <f t="shared" si="56"/>
        <v>1</v>
      </c>
      <c r="H355" s="10">
        <f t="shared" si="56"/>
        <v>1</v>
      </c>
      <c r="I355" s="10">
        <f t="shared" si="56"/>
        <v>1</v>
      </c>
      <c r="J355" s="10">
        <f t="shared" si="56"/>
        <v>1</v>
      </c>
      <c r="K355" s="10">
        <f t="shared" si="56"/>
        <v>1</v>
      </c>
      <c r="L355" s="10">
        <f t="shared" si="56"/>
        <v>1</v>
      </c>
      <c r="M355" s="10">
        <f t="shared" si="56"/>
        <v>1</v>
      </c>
      <c r="N355" s="10">
        <f t="shared" si="56"/>
        <v>1</v>
      </c>
      <c r="O355" s="10">
        <f t="shared" si="56"/>
        <v>1</v>
      </c>
      <c r="P355" s="10">
        <f t="shared" si="56"/>
        <v>1</v>
      </c>
      <c r="Q355" s="10">
        <f t="shared" si="56"/>
        <v>1</v>
      </c>
      <c r="R355" s="10">
        <f t="shared" si="56"/>
        <v>1</v>
      </c>
      <c r="S355" s="10">
        <v>1</v>
      </c>
      <c r="T355" s="10">
        <f t="shared" ref="T355:BI361" si="60">1+T87/100</f>
        <v>1</v>
      </c>
      <c r="U355" s="10">
        <f t="shared" si="60"/>
        <v>1</v>
      </c>
      <c r="V355" s="10">
        <f t="shared" si="60"/>
        <v>1</v>
      </c>
      <c r="W355" s="10">
        <f t="shared" si="60"/>
        <v>1</v>
      </c>
      <c r="X355" s="10">
        <f t="shared" si="60"/>
        <v>1</v>
      </c>
      <c r="Y355" s="10">
        <f t="shared" si="60"/>
        <v>1</v>
      </c>
      <c r="Z355" s="10">
        <f t="shared" si="60"/>
        <v>1</v>
      </c>
      <c r="AA355" s="10">
        <f t="shared" si="60"/>
        <v>1</v>
      </c>
      <c r="AB355" s="10">
        <f t="shared" si="60"/>
        <v>1</v>
      </c>
      <c r="AC355" s="10">
        <f t="shared" si="60"/>
        <v>1</v>
      </c>
      <c r="AD355" s="10">
        <f t="shared" si="60"/>
        <v>1</v>
      </c>
      <c r="AE355" s="10">
        <f t="shared" si="60"/>
        <v>1</v>
      </c>
      <c r="AF355" s="10">
        <f t="shared" si="60"/>
        <v>1</v>
      </c>
      <c r="AG355" s="10">
        <f t="shared" si="60"/>
        <v>1</v>
      </c>
      <c r="AH355" s="10">
        <f t="shared" si="60"/>
        <v>1</v>
      </c>
      <c r="AI355" s="10">
        <f t="shared" si="60"/>
        <v>1</v>
      </c>
      <c r="AJ355" s="10">
        <f t="shared" si="60"/>
        <v>1</v>
      </c>
      <c r="AK355" s="10">
        <f t="shared" si="60"/>
        <v>1</v>
      </c>
      <c r="AL355" s="10">
        <f t="shared" si="60"/>
        <v>1</v>
      </c>
      <c r="AM355" s="10">
        <f t="shared" si="60"/>
        <v>1</v>
      </c>
      <c r="AN355" s="10">
        <f t="shared" si="60"/>
        <v>1</v>
      </c>
      <c r="AO355" s="10">
        <f t="shared" si="60"/>
        <v>1</v>
      </c>
      <c r="AP355" s="10">
        <f t="shared" si="60"/>
        <v>1</v>
      </c>
      <c r="AQ355" s="10">
        <f t="shared" si="60"/>
        <v>1</v>
      </c>
      <c r="AR355" s="10">
        <f t="shared" si="60"/>
        <v>1</v>
      </c>
      <c r="AS355" s="10">
        <f t="shared" si="60"/>
        <v>1</v>
      </c>
      <c r="AT355" s="10">
        <f t="shared" si="60"/>
        <v>1</v>
      </c>
      <c r="AU355" s="10">
        <f t="shared" si="60"/>
        <v>1</v>
      </c>
      <c r="AV355" s="10">
        <f t="shared" si="60"/>
        <v>1</v>
      </c>
      <c r="AW355" s="10">
        <f t="shared" si="60"/>
        <v>1</v>
      </c>
      <c r="AX355" s="10">
        <f t="shared" si="60"/>
        <v>1</v>
      </c>
      <c r="AY355" s="10">
        <f t="shared" si="60"/>
        <v>1</v>
      </c>
      <c r="AZ355" s="10">
        <f t="shared" si="60"/>
        <v>1</v>
      </c>
      <c r="BA355" s="10">
        <f t="shared" si="60"/>
        <v>1</v>
      </c>
      <c r="BB355" s="10">
        <f t="shared" si="60"/>
        <v>1</v>
      </c>
      <c r="BC355" s="10">
        <f t="shared" si="60"/>
        <v>1</v>
      </c>
      <c r="BD355" s="10">
        <f t="shared" si="60"/>
        <v>1</v>
      </c>
      <c r="BE355" s="10">
        <f t="shared" si="60"/>
        <v>1</v>
      </c>
      <c r="BF355" s="10">
        <f t="shared" si="60"/>
        <v>1</v>
      </c>
      <c r="BG355" s="10">
        <f t="shared" si="60"/>
        <v>1</v>
      </c>
      <c r="BH355" s="10">
        <f t="shared" si="60"/>
        <v>1</v>
      </c>
      <c r="BI355" s="10">
        <f t="shared" si="60"/>
        <v>1</v>
      </c>
      <c r="BK355" s="7">
        <f t="shared" si="40"/>
        <v>0</v>
      </c>
      <c r="BL355" s="7">
        <f t="shared" si="41"/>
        <v>0</v>
      </c>
      <c r="BM355" s="7">
        <f t="shared" si="42"/>
        <v>0</v>
      </c>
      <c r="BN355" s="7">
        <f t="shared" si="43"/>
        <v>0</v>
      </c>
      <c r="BO355" s="7">
        <f t="shared" si="44"/>
        <v>0</v>
      </c>
      <c r="BP355" s="7">
        <f t="shared" si="45"/>
        <v>0</v>
      </c>
      <c r="BQ355" s="7">
        <f t="shared" si="46"/>
        <v>0</v>
      </c>
      <c r="BR355" s="7">
        <f t="shared" si="47"/>
        <v>0</v>
      </c>
      <c r="BS355" s="7">
        <f t="shared" si="48"/>
        <v>0</v>
      </c>
      <c r="BT355" s="7">
        <f t="shared" si="49"/>
        <v>0</v>
      </c>
      <c r="BV355" s="7">
        <f t="shared" si="50"/>
        <v>0</v>
      </c>
      <c r="BX355" s="231">
        <f t="shared" si="27"/>
        <v>0</v>
      </c>
      <c r="BZ355" s="7">
        <f t="shared" si="51"/>
        <v>0</v>
      </c>
      <c r="CA355" s="7">
        <f t="shared" si="52"/>
        <v>0</v>
      </c>
      <c r="CB355" s="7">
        <f t="shared" si="53"/>
        <v>0</v>
      </c>
    </row>
    <row r="356" spans="1:80" ht="15">
      <c r="A356" s="226" t="s">
        <v>232</v>
      </c>
      <c r="E356" s="10">
        <v>1</v>
      </c>
      <c r="F356" s="10">
        <f t="shared" si="56"/>
        <v>1</v>
      </c>
      <c r="G356" s="10">
        <f t="shared" si="56"/>
        <v>1</v>
      </c>
      <c r="H356" s="10">
        <f t="shared" si="56"/>
        <v>1</v>
      </c>
      <c r="I356" s="10">
        <f t="shared" si="56"/>
        <v>1</v>
      </c>
      <c r="J356" s="10">
        <f t="shared" si="56"/>
        <v>1</v>
      </c>
      <c r="K356" s="10">
        <f t="shared" si="56"/>
        <v>1</v>
      </c>
      <c r="L356" s="10">
        <f t="shared" si="56"/>
        <v>1</v>
      </c>
      <c r="M356" s="10">
        <f t="shared" si="56"/>
        <v>1</v>
      </c>
      <c r="N356" s="10">
        <f t="shared" si="56"/>
        <v>1</v>
      </c>
      <c r="O356" s="10">
        <f t="shared" si="56"/>
        <v>1</v>
      </c>
      <c r="P356" s="10">
        <f t="shared" si="56"/>
        <v>1</v>
      </c>
      <c r="Q356" s="10">
        <f t="shared" si="56"/>
        <v>1</v>
      </c>
      <c r="R356" s="10">
        <f t="shared" si="56"/>
        <v>1</v>
      </c>
      <c r="S356" s="10">
        <v>1</v>
      </c>
      <c r="T356" s="10">
        <f t="shared" si="60"/>
        <v>1</v>
      </c>
      <c r="U356" s="10">
        <f t="shared" si="60"/>
        <v>1</v>
      </c>
      <c r="V356" s="10">
        <f t="shared" si="60"/>
        <v>1</v>
      </c>
      <c r="W356" s="10">
        <f t="shared" si="60"/>
        <v>1</v>
      </c>
      <c r="X356" s="10">
        <f t="shared" si="60"/>
        <v>1</v>
      </c>
      <c r="Y356" s="10">
        <f t="shared" si="60"/>
        <v>1</v>
      </c>
      <c r="Z356" s="10">
        <f t="shared" si="60"/>
        <v>1</v>
      </c>
      <c r="AA356" s="10">
        <f t="shared" si="60"/>
        <v>1</v>
      </c>
      <c r="AB356" s="10">
        <f t="shared" si="60"/>
        <v>1</v>
      </c>
      <c r="AC356" s="10">
        <f t="shared" si="60"/>
        <v>1</v>
      </c>
      <c r="AD356" s="10">
        <f t="shared" si="60"/>
        <v>1</v>
      </c>
      <c r="AE356" s="10">
        <f t="shared" si="60"/>
        <v>1</v>
      </c>
      <c r="AF356" s="10">
        <f t="shared" si="60"/>
        <v>1.0038825919811554</v>
      </c>
      <c r="AG356" s="10">
        <f t="shared" si="60"/>
        <v>1.0298964456268258</v>
      </c>
      <c r="AH356" s="10">
        <f t="shared" si="60"/>
        <v>1.0011469013224272</v>
      </c>
      <c r="AI356" s="10">
        <f t="shared" si="60"/>
        <v>0.99653781480286174</v>
      </c>
      <c r="AJ356" s="10">
        <f t="shared" si="60"/>
        <v>0.97249033433044818</v>
      </c>
      <c r="AK356" s="10">
        <f t="shared" si="60"/>
        <v>0.97395882877249396</v>
      </c>
      <c r="AL356" s="10">
        <f t="shared" si="60"/>
        <v>0.9911391385226348</v>
      </c>
      <c r="AM356" s="10">
        <f t="shared" si="60"/>
        <v>0.98718667776522873</v>
      </c>
      <c r="AN356" s="10">
        <f t="shared" si="60"/>
        <v>1.0026342039110758</v>
      </c>
      <c r="AO356" s="10">
        <f t="shared" si="60"/>
        <v>1.0110419574884522</v>
      </c>
      <c r="AP356" s="10">
        <f t="shared" si="60"/>
        <v>1.0259008043347586</v>
      </c>
      <c r="AQ356" s="10">
        <f t="shared" si="60"/>
        <v>1.0162921972368204</v>
      </c>
      <c r="AR356" s="10">
        <f t="shared" si="60"/>
        <v>1.0200691773385961</v>
      </c>
      <c r="AS356" s="10">
        <f t="shared" si="60"/>
        <v>1.0070195556587676</v>
      </c>
      <c r="AT356" s="10">
        <f t="shared" si="60"/>
        <v>1.0177964171260268</v>
      </c>
      <c r="AU356" s="10">
        <f t="shared" si="60"/>
        <v>1.0325169175490663</v>
      </c>
      <c r="AV356" s="10">
        <f t="shared" si="60"/>
        <v>0.99372556939617995</v>
      </c>
      <c r="AW356" s="10">
        <f t="shared" si="60"/>
        <v>1.0039493635854062</v>
      </c>
      <c r="AX356" s="10">
        <f t="shared" si="60"/>
        <v>1.0098072862290759</v>
      </c>
      <c r="AY356" s="10">
        <f t="shared" si="60"/>
        <v>1.0040473865534021</v>
      </c>
      <c r="AZ356" s="10">
        <f t="shared" si="60"/>
        <v>0.99587837880090158</v>
      </c>
      <c r="BA356" s="10">
        <f t="shared" si="60"/>
        <v>1.026353761070995</v>
      </c>
      <c r="BB356" s="10">
        <f t="shared" si="60"/>
        <v>0.97515217626655282</v>
      </c>
      <c r="BC356" s="10">
        <f t="shared" si="60"/>
        <v>0.99691974991754462</v>
      </c>
      <c r="BD356" s="10">
        <f t="shared" si="60"/>
        <v>1.0163947049093218</v>
      </c>
      <c r="BE356" s="10">
        <f t="shared" si="60"/>
        <v>1.0167478599606559</v>
      </c>
      <c r="BF356" s="10">
        <f t="shared" si="60"/>
        <v>1.0003751274588075</v>
      </c>
      <c r="BG356" s="10">
        <f t="shared" si="60"/>
        <v>0.98113188500494974</v>
      </c>
      <c r="BH356" s="10">
        <f t="shared" si="60"/>
        <v>0.97732139200016421</v>
      </c>
      <c r="BI356" s="10">
        <f t="shared" si="60"/>
        <v>1.0261673610029345</v>
      </c>
      <c r="BK356" s="7">
        <f t="shared" si="40"/>
        <v>0</v>
      </c>
      <c r="BL356" s="7">
        <f t="shared" si="41"/>
        <v>0</v>
      </c>
      <c r="BM356" s="7">
        <f t="shared" si="42"/>
        <v>0</v>
      </c>
      <c r="BN356" s="7">
        <f t="shared" si="43"/>
        <v>3.4539087707343707E-3</v>
      </c>
      <c r="BO356" s="7">
        <f t="shared" si="44"/>
        <v>-1.6524432098877551E-2</v>
      </c>
      <c r="BP356" s="7">
        <f t="shared" si="45"/>
        <v>1.661768402922803E-2</v>
      </c>
      <c r="BQ356" s="7">
        <f t="shared" si="46"/>
        <v>6.3541579594716957E-4</v>
      </c>
      <c r="BR356" s="7">
        <f t="shared" si="47"/>
        <v>3.5557045303629131E-3</v>
      </c>
      <c r="BS356" s="7">
        <f t="shared" si="48"/>
        <v>5.5701991559480302E-3</v>
      </c>
      <c r="BT356" s="7">
        <f t="shared" si="49"/>
        <v>-1.3937807332835561E-3</v>
      </c>
      <c r="BV356" s="7">
        <f t="shared" si="50"/>
        <v>1.584857003618767E-3</v>
      </c>
      <c r="BX356" s="231">
        <f t="shared" si="27"/>
        <v>0</v>
      </c>
      <c r="BZ356" s="7">
        <f t="shared" si="51"/>
        <v>0</v>
      </c>
      <c r="CA356" s="7">
        <f t="shared" si="52"/>
        <v>-5.6113715519067409E-2</v>
      </c>
      <c r="CB356" s="7">
        <f t="shared" si="53"/>
        <v>-1.602743042599819E-2</v>
      </c>
    </row>
    <row r="357" spans="1:80" ht="15">
      <c r="A357" s="226" t="s">
        <v>234</v>
      </c>
      <c r="E357" s="10">
        <v>1</v>
      </c>
      <c r="F357" s="10">
        <f t="shared" si="56"/>
        <v>1</v>
      </c>
      <c r="G357" s="10">
        <f t="shared" si="56"/>
        <v>1</v>
      </c>
      <c r="H357" s="10">
        <f t="shared" si="56"/>
        <v>1</v>
      </c>
      <c r="I357" s="10">
        <f t="shared" si="56"/>
        <v>1</v>
      </c>
      <c r="J357" s="10">
        <f t="shared" si="56"/>
        <v>1</v>
      </c>
      <c r="K357" s="10">
        <f t="shared" si="56"/>
        <v>1</v>
      </c>
      <c r="L357" s="10">
        <f t="shared" si="56"/>
        <v>0.98040298891047939</v>
      </c>
      <c r="M357" s="10">
        <f t="shared" si="56"/>
        <v>1.0721445322948044</v>
      </c>
      <c r="N357" s="10">
        <f t="shared" si="56"/>
        <v>1.0001730008284448</v>
      </c>
      <c r="O357" s="10">
        <f t="shared" si="56"/>
        <v>1.0342764463168073</v>
      </c>
      <c r="P357" s="10">
        <f t="shared" si="56"/>
        <v>0.97130849579024936</v>
      </c>
      <c r="Q357" s="10">
        <f t="shared" si="56"/>
        <v>0.97211464367777589</v>
      </c>
      <c r="R357" s="10">
        <f t="shared" si="56"/>
        <v>1.0583316898577397</v>
      </c>
      <c r="S357" s="10">
        <v>1</v>
      </c>
      <c r="T357" s="10">
        <f t="shared" si="60"/>
        <v>1.0903760938683749</v>
      </c>
      <c r="U357" s="10">
        <f t="shared" si="60"/>
        <v>1.0428144045520125</v>
      </c>
      <c r="V357" s="10">
        <f t="shared" si="60"/>
        <v>1.0055130514969171</v>
      </c>
      <c r="W357" s="10">
        <f t="shared" si="60"/>
        <v>1.0331810425280787</v>
      </c>
      <c r="X357" s="10">
        <f t="shared" si="60"/>
        <v>0.95750228442786034</v>
      </c>
      <c r="Y357" s="10">
        <f t="shared" si="60"/>
        <v>1.0289191036123464</v>
      </c>
      <c r="Z357" s="10">
        <f t="shared" si="60"/>
        <v>0.99845621137153184</v>
      </c>
      <c r="AA357" s="10">
        <f t="shared" si="60"/>
        <v>0.95745085091793736</v>
      </c>
      <c r="AB357" s="10">
        <f t="shared" si="60"/>
        <v>1.0676108162671558</v>
      </c>
      <c r="AC357" s="10">
        <f t="shared" si="60"/>
        <v>0.99420156720249653</v>
      </c>
      <c r="AD357" s="10">
        <f t="shared" si="60"/>
        <v>0.94988796547360521</v>
      </c>
      <c r="AE357" s="10">
        <f t="shared" si="60"/>
        <v>0.99407448480473959</v>
      </c>
      <c r="AF357" s="10">
        <f t="shared" si="60"/>
        <v>0.97671835063603696</v>
      </c>
      <c r="AG357" s="10">
        <f t="shared" si="60"/>
        <v>0.99652960619373365</v>
      </c>
      <c r="AH357" s="10">
        <f t="shared" si="60"/>
        <v>1.013182819534113</v>
      </c>
      <c r="AI357" s="10">
        <f t="shared" si="60"/>
        <v>0.99529742158834056</v>
      </c>
      <c r="AJ357" s="10">
        <f t="shared" si="60"/>
        <v>0.99557720221124768</v>
      </c>
      <c r="AK357" s="10">
        <f t="shared" si="60"/>
        <v>1.0018938255419585</v>
      </c>
      <c r="AL357" s="10">
        <f t="shared" si="60"/>
        <v>1.0008628843180229</v>
      </c>
      <c r="AM357" s="10">
        <f t="shared" si="60"/>
        <v>0.97404139229753439</v>
      </c>
      <c r="AN357" s="10">
        <f t="shared" si="60"/>
        <v>0.98100702913533611</v>
      </c>
      <c r="AO357" s="10">
        <f t="shared" si="60"/>
        <v>0.99382055616847165</v>
      </c>
      <c r="AP357" s="10">
        <f t="shared" si="60"/>
        <v>1.0197467596077927</v>
      </c>
      <c r="AQ357" s="10">
        <f t="shared" si="60"/>
        <v>1.0057805529129416</v>
      </c>
      <c r="AR357" s="10">
        <f t="shared" si="60"/>
        <v>1.0333141557465935</v>
      </c>
      <c r="AS357" s="10">
        <f t="shared" si="60"/>
        <v>1.0238050451857732</v>
      </c>
      <c r="AT357" s="10">
        <f t="shared" si="60"/>
        <v>1.0258135253620697</v>
      </c>
      <c r="AU357" s="10">
        <f t="shared" si="60"/>
        <v>0.93735832993061552</v>
      </c>
      <c r="AV357" s="10">
        <f t="shared" si="60"/>
        <v>1.0348876702413867</v>
      </c>
      <c r="AW357" s="10">
        <f t="shared" si="60"/>
        <v>1.0365312901877373</v>
      </c>
      <c r="AX357" s="10">
        <f t="shared" si="60"/>
        <v>0.95928482053157349</v>
      </c>
      <c r="AY357" s="10">
        <f t="shared" si="60"/>
        <v>0.97948874821745191</v>
      </c>
      <c r="AZ357" s="10">
        <f t="shared" si="60"/>
        <v>1.0039271589700887</v>
      </c>
      <c r="BA357" s="10">
        <f t="shared" si="60"/>
        <v>1.0244287270145433</v>
      </c>
      <c r="BB357" s="10">
        <f t="shared" si="60"/>
        <v>1.0313926068454007</v>
      </c>
      <c r="BC357" s="10">
        <f t="shared" si="60"/>
        <v>1.032140353110518</v>
      </c>
      <c r="BD357" s="10">
        <f t="shared" si="60"/>
        <v>0.92701315421322406</v>
      </c>
      <c r="BE357" s="10">
        <f t="shared" si="60"/>
        <v>1.0258660310099017</v>
      </c>
      <c r="BF357" s="10">
        <f t="shared" si="60"/>
        <v>1.015574981006315</v>
      </c>
      <c r="BG357" s="10">
        <f t="shared" si="60"/>
        <v>0.97798935279645927</v>
      </c>
      <c r="BH357" s="10">
        <f t="shared" si="60"/>
        <v>1.0155267685843989</v>
      </c>
      <c r="BI357" s="10">
        <f t="shared" si="60"/>
        <v>0.98589025922641271</v>
      </c>
      <c r="BK357" s="7">
        <f t="shared" si="40"/>
        <v>0</v>
      </c>
      <c r="BL357" s="7">
        <f t="shared" si="41"/>
        <v>8.375258817864939E-3</v>
      </c>
      <c r="BM357" s="7">
        <f t="shared" si="42"/>
        <v>1.5738797009772876E-2</v>
      </c>
      <c r="BN357" s="7">
        <f t="shared" si="43"/>
        <v>-2.8160416841090941E-3</v>
      </c>
      <c r="BO357" s="7">
        <f t="shared" si="44"/>
        <v>-1.5966566981417962E-3</v>
      </c>
      <c r="BP357" s="7">
        <f t="shared" si="45"/>
        <v>2.1319796708825223E-3</v>
      </c>
      <c r="BQ357" s="7">
        <f t="shared" si="46"/>
        <v>1.2386096319140671E-2</v>
      </c>
      <c r="BR357" s="7">
        <f t="shared" si="47"/>
        <v>-1.4161745360346201E-2</v>
      </c>
      <c r="BS357" s="7">
        <f t="shared" si="48"/>
        <v>6.0072274947793325E-3</v>
      </c>
      <c r="BT357" s="7">
        <f t="shared" si="49"/>
        <v>8.3658805084052545E-4</v>
      </c>
      <c r="BV357" s="7">
        <f t="shared" si="50"/>
        <v>3.0493142068197532E-3</v>
      </c>
      <c r="BX357" s="231">
        <f t="shared" si="27"/>
        <v>1.1941955741038957E-2</v>
      </c>
      <c r="BZ357" s="7">
        <f t="shared" si="51"/>
        <v>2.0606847083323165E-2</v>
      </c>
      <c r="CA357" s="7">
        <f t="shared" si="52"/>
        <v>-7.2279945867493867E-3</v>
      </c>
      <c r="CB357" s="7">
        <f t="shared" si="53"/>
        <v>-2.083906570819738E-2</v>
      </c>
    </row>
    <row r="358" spans="1:80" ht="15">
      <c r="A358" s="226" t="s">
        <v>236</v>
      </c>
      <c r="E358" s="10">
        <v>1</v>
      </c>
      <c r="F358" s="10">
        <f t="shared" ref="F358:R373" si="61">1+F90/100</f>
        <v>1</v>
      </c>
      <c r="G358" s="10">
        <f t="shared" si="61"/>
        <v>1</v>
      </c>
      <c r="H358" s="10">
        <f t="shared" si="61"/>
        <v>1</v>
      </c>
      <c r="I358" s="10">
        <f t="shared" si="61"/>
        <v>1</v>
      </c>
      <c r="J358" s="10">
        <f t="shared" si="61"/>
        <v>1</v>
      </c>
      <c r="K358" s="10">
        <f t="shared" si="61"/>
        <v>1</v>
      </c>
      <c r="L358" s="10">
        <f t="shared" si="61"/>
        <v>1</v>
      </c>
      <c r="M358" s="10">
        <f t="shared" si="61"/>
        <v>1</v>
      </c>
      <c r="N358" s="10">
        <f t="shared" si="61"/>
        <v>1</v>
      </c>
      <c r="O358" s="10">
        <f t="shared" si="61"/>
        <v>1</v>
      </c>
      <c r="P358" s="10">
        <f t="shared" si="61"/>
        <v>0.94179969276842934</v>
      </c>
      <c r="Q358" s="10">
        <f t="shared" si="61"/>
        <v>1.0418937675912403</v>
      </c>
      <c r="R358" s="10">
        <f t="shared" si="61"/>
        <v>0.99132562549493908</v>
      </c>
      <c r="S358" s="10">
        <v>1</v>
      </c>
      <c r="T358" s="10">
        <f t="shared" si="60"/>
        <v>1.0652603547310222</v>
      </c>
      <c r="U358" s="10">
        <f t="shared" si="60"/>
        <v>1.0418249895594554</v>
      </c>
      <c r="V358" s="10">
        <f t="shared" si="60"/>
        <v>0.92523389282760349</v>
      </c>
      <c r="W358" s="10">
        <f t="shared" si="60"/>
        <v>1.1287626064068614</v>
      </c>
      <c r="X358" s="10">
        <f t="shared" si="60"/>
        <v>1.0148357001236392</v>
      </c>
      <c r="Y358" s="10">
        <f t="shared" si="60"/>
        <v>0.83166631980575856</v>
      </c>
      <c r="Z358" s="10">
        <f t="shared" si="60"/>
        <v>1.1618677014580985</v>
      </c>
      <c r="AA358" s="10">
        <f t="shared" si="60"/>
        <v>1.0192741440690125</v>
      </c>
      <c r="AB358" s="10">
        <f t="shared" si="60"/>
        <v>0.94176244598634762</v>
      </c>
      <c r="AC358" s="10">
        <f t="shared" si="60"/>
        <v>1.06277198377203</v>
      </c>
      <c r="AD358" s="10">
        <f t="shared" si="60"/>
        <v>1.015451597772304</v>
      </c>
      <c r="AE358" s="10">
        <f t="shared" si="60"/>
        <v>0.96825422585316445</v>
      </c>
      <c r="AF358" s="10">
        <f t="shared" si="60"/>
        <v>1.0050191487315625</v>
      </c>
      <c r="AG358" s="10">
        <f t="shared" si="60"/>
        <v>1.0220363015071035</v>
      </c>
      <c r="AH358" s="10">
        <f t="shared" si="60"/>
        <v>1.0365518777641043</v>
      </c>
      <c r="AI358" s="10">
        <f t="shared" si="60"/>
        <v>1.0360964553933483</v>
      </c>
      <c r="AJ358" s="10">
        <f t="shared" si="60"/>
        <v>1.025792943417952</v>
      </c>
      <c r="AK358" s="10">
        <f t="shared" si="60"/>
        <v>0.98660491597778588</v>
      </c>
      <c r="AL358" s="10">
        <f t="shared" si="60"/>
        <v>0.99683051786026111</v>
      </c>
      <c r="AM358" s="10">
        <f t="shared" si="60"/>
        <v>1.0088566188605606</v>
      </c>
      <c r="AN358" s="10">
        <f t="shared" si="60"/>
        <v>1.0223501120279566</v>
      </c>
      <c r="AO358" s="10">
        <f t="shared" si="60"/>
        <v>1.0948770140956541</v>
      </c>
      <c r="AP358" s="10">
        <f t="shared" si="60"/>
        <v>1.0463428403350945</v>
      </c>
      <c r="AQ358" s="10">
        <f t="shared" si="60"/>
        <v>0.70690336577027746</v>
      </c>
      <c r="AR358" s="10">
        <f t="shared" si="60"/>
        <v>0.99297717485203729</v>
      </c>
      <c r="AS358" s="10">
        <f t="shared" si="60"/>
        <v>1.035244782864202</v>
      </c>
      <c r="AT358" s="10">
        <f t="shared" si="60"/>
        <v>1.0023117132645827</v>
      </c>
      <c r="AU358" s="10">
        <f t="shared" si="60"/>
        <v>0.97023768162563107</v>
      </c>
      <c r="AV358" s="10">
        <f t="shared" si="60"/>
        <v>0.9846161373393657</v>
      </c>
      <c r="AW358" s="10">
        <f t="shared" si="60"/>
        <v>1.005436165073567</v>
      </c>
      <c r="AX358" s="10">
        <f t="shared" si="60"/>
        <v>1.0196293525019251</v>
      </c>
      <c r="AY358" s="10">
        <f t="shared" si="60"/>
        <v>1.0000445309004478</v>
      </c>
      <c r="AZ358" s="10">
        <f t="shared" si="60"/>
        <v>1.0082904997300703</v>
      </c>
      <c r="BA358" s="10">
        <f t="shared" si="60"/>
        <v>1.0077620266183263</v>
      </c>
      <c r="BB358" s="10">
        <f t="shared" si="60"/>
        <v>1.0081938100403491</v>
      </c>
      <c r="BC358" s="10">
        <f t="shared" si="60"/>
        <v>1.0185225664418507</v>
      </c>
      <c r="BD358" s="10">
        <f t="shared" si="60"/>
        <v>1.0657543591152476</v>
      </c>
      <c r="BE358" s="10">
        <f t="shared" si="60"/>
        <v>0.95685124062919868</v>
      </c>
      <c r="BF358" s="10">
        <f t="shared" si="60"/>
        <v>0.98220702542238725</v>
      </c>
      <c r="BG358" s="10">
        <f t="shared" si="60"/>
        <v>0.99911867050182268</v>
      </c>
      <c r="BH358" s="10">
        <f t="shared" si="60"/>
        <v>1.021461497858009</v>
      </c>
      <c r="BI358" s="10">
        <f t="shared" si="60"/>
        <v>1.0294722242210839</v>
      </c>
      <c r="BK358" s="7">
        <f t="shared" si="40"/>
        <v>0</v>
      </c>
      <c r="BL358" s="7">
        <f t="shared" si="41"/>
        <v>0</v>
      </c>
      <c r="BM358" s="7">
        <f t="shared" si="42"/>
        <v>1.3560958533693102E-2</v>
      </c>
      <c r="BN358" s="7">
        <f t="shared" si="43"/>
        <v>3.1499585954990472E-3</v>
      </c>
      <c r="BO358" s="7">
        <f t="shared" si="44"/>
        <v>1.1127969565784879E-2</v>
      </c>
      <c r="BP358" s="7">
        <f t="shared" si="45"/>
        <v>-2.336386730396256E-2</v>
      </c>
      <c r="BQ358" s="7">
        <f t="shared" si="46"/>
        <v>6.5090482606371403E-3</v>
      </c>
      <c r="BR358" s="7">
        <f t="shared" si="47"/>
        <v>1.8517540064411087E-4</v>
      </c>
      <c r="BS358" s="7">
        <f t="shared" si="48"/>
        <v>4.2406513984545313E-3</v>
      </c>
      <c r="BT358" s="7">
        <f t="shared" si="49"/>
        <v>9.7389780586984998E-3</v>
      </c>
      <c r="BV358" s="7">
        <f t="shared" si="50"/>
        <v>7.3788757297521546E-3</v>
      </c>
      <c r="BX358" s="231">
        <f t="shared" si="27"/>
        <v>5.748471099021657E-3</v>
      </c>
      <c r="BZ358" s="7">
        <f t="shared" si="51"/>
        <v>0.1152932018017816</v>
      </c>
      <c r="CA358" s="7">
        <f t="shared" si="52"/>
        <v>4.8583863647072789E-2</v>
      </c>
      <c r="CB358" s="7">
        <f t="shared" si="53"/>
        <v>5.0639463809347474E-2</v>
      </c>
    </row>
    <row r="359" spans="1:80" ht="15">
      <c r="A359" s="226" t="s">
        <v>238</v>
      </c>
      <c r="E359" s="10">
        <v>1</v>
      </c>
      <c r="F359" s="10">
        <f t="shared" si="61"/>
        <v>1</v>
      </c>
      <c r="G359" s="10">
        <f t="shared" si="61"/>
        <v>1</v>
      </c>
      <c r="H359" s="10">
        <f t="shared" si="61"/>
        <v>1</v>
      </c>
      <c r="I359" s="10">
        <f t="shared" si="61"/>
        <v>1</v>
      </c>
      <c r="J359" s="10">
        <f t="shared" si="61"/>
        <v>1</v>
      </c>
      <c r="K359" s="10">
        <f t="shared" si="61"/>
        <v>1</v>
      </c>
      <c r="L359" s="10">
        <f t="shared" si="61"/>
        <v>1</v>
      </c>
      <c r="M359" s="10">
        <f t="shared" si="61"/>
        <v>1</v>
      </c>
      <c r="N359" s="10">
        <f t="shared" si="61"/>
        <v>1</v>
      </c>
      <c r="O359" s="10">
        <f t="shared" si="61"/>
        <v>1</v>
      </c>
      <c r="P359" s="10">
        <f t="shared" si="61"/>
        <v>1</v>
      </c>
      <c r="Q359" s="10">
        <f t="shared" si="61"/>
        <v>1</v>
      </c>
      <c r="R359" s="10">
        <f t="shared" si="61"/>
        <v>1</v>
      </c>
      <c r="S359" s="10">
        <v>1</v>
      </c>
      <c r="T359" s="10">
        <f t="shared" si="60"/>
        <v>1</v>
      </c>
      <c r="U359" s="10">
        <f t="shared" si="60"/>
        <v>1</v>
      </c>
      <c r="V359" s="10">
        <f t="shared" si="60"/>
        <v>1</v>
      </c>
      <c r="W359" s="10">
        <f t="shared" si="60"/>
        <v>1</v>
      </c>
      <c r="X359" s="10">
        <f t="shared" si="60"/>
        <v>1</v>
      </c>
      <c r="Y359" s="10">
        <f t="shared" si="60"/>
        <v>1</v>
      </c>
      <c r="Z359" s="10">
        <f t="shared" si="60"/>
        <v>0.99997324024165568</v>
      </c>
      <c r="AA359" s="10">
        <f t="shared" si="60"/>
        <v>0.94973422669480556</v>
      </c>
      <c r="AB359" s="10">
        <f t="shared" si="60"/>
        <v>0.97038111150921902</v>
      </c>
      <c r="AC359" s="10">
        <f t="shared" si="60"/>
        <v>0.93957023573912113</v>
      </c>
      <c r="AD359" s="10">
        <f t="shared" si="60"/>
        <v>1.0635855589583747</v>
      </c>
      <c r="AE359" s="10">
        <f t="shared" si="60"/>
        <v>0.93220572766726106</v>
      </c>
      <c r="AF359" s="10">
        <f t="shared" si="60"/>
        <v>1.0064950608348857</v>
      </c>
      <c r="AG359" s="10">
        <f t="shared" si="60"/>
        <v>0.99554370360411693</v>
      </c>
      <c r="AH359" s="10">
        <f t="shared" si="60"/>
        <v>0.95953691070316727</v>
      </c>
      <c r="AI359" s="10">
        <f t="shared" si="60"/>
        <v>0.95316605459300008</v>
      </c>
      <c r="AJ359" s="10">
        <f t="shared" si="60"/>
        <v>0.95882796714340468</v>
      </c>
      <c r="AK359" s="10">
        <f t="shared" si="60"/>
        <v>1.3044552956947373</v>
      </c>
      <c r="AL359" s="10">
        <f t="shared" si="60"/>
        <v>1.073851912360652</v>
      </c>
      <c r="AM359" s="10">
        <f t="shared" si="60"/>
        <v>1.1270994107309211</v>
      </c>
      <c r="AN359" s="10">
        <f t="shared" si="60"/>
        <v>1.1336016232779924</v>
      </c>
      <c r="AO359" s="10">
        <f t="shared" si="60"/>
        <v>1.6049917991687233</v>
      </c>
      <c r="AP359" s="10">
        <f t="shared" si="60"/>
        <v>2.4050114736214692</v>
      </c>
      <c r="AQ359" s="10">
        <f t="shared" si="60"/>
        <v>1.1896109212590056</v>
      </c>
      <c r="AR359" s="10">
        <f t="shared" si="60"/>
        <v>1.2070828565378311</v>
      </c>
      <c r="AS359" s="10">
        <f t="shared" si="60"/>
        <v>1.1352139008347961</v>
      </c>
      <c r="AT359" s="10">
        <f t="shared" si="60"/>
        <v>1.5688336476806883</v>
      </c>
      <c r="AU359" s="10">
        <f t="shared" si="60"/>
        <v>1.1468634277324747</v>
      </c>
      <c r="AV359" s="10">
        <f t="shared" si="60"/>
        <v>1.0932820887891135</v>
      </c>
      <c r="AW359" s="10">
        <f t="shared" si="60"/>
        <v>1.3224777241693355</v>
      </c>
      <c r="AX359" s="10">
        <f t="shared" si="60"/>
        <v>1.1173847005503765</v>
      </c>
      <c r="AY359" s="10">
        <f t="shared" si="60"/>
        <v>1.0296012972085697</v>
      </c>
      <c r="AZ359" s="10">
        <f t="shared" si="60"/>
        <v>1.1012357060960662</v>
      </c>
      <c r="BA359" s="10">
        <f t="shared" si="60"/>
        <v>1.124964956740413</v>
      </c>
      <c r="BB359" s="10">
        <f t="shared" si="60"/>
        <v>0.96807094822266304</v>
      </c>
      <c r="BC359" s="10">
        <f t="shared" si="60"/>
        <v>0.87054658096079318</v>
      </c>
      <c r="BD359" s="10">
        <f t="shared" si="60"/>
        <v>1.0189716265887339</v>
      </c>
      <c r="BE359" s="10">
        <f t="shared" si="60"/>
        <v>1.0369259695205397</v>
      </c>
      <c r="BF359" s="10">
        <f t="shared" si="60"/>
        <v>0.91872629935917371</v>
      </c>
      <c r="BG359" s="10">
        <f t="shared" si="60"/>
        <v>0.95289193584540011</v>
      </c>
      <c r="BH359" s="10">
        <f t="shared" si="60"/>
        <v>0.87317616599808034</v>
      </c>
      <c r="BI359" s="10">
        <f t="shared" si="60"/>
        <v>0.86906352712213986</v>
      </c>
      <c r="BK359" s="7">
        <f t="shared" si="40"/>
        <v>0</v>
      </c>
      <c r="BL359" s="7">
        <f t="shared" si="41"/>
        <v>0</v>
      </c>
      <c r="BM359" s="7">
        <f t="shared" si="42"/>
        <v>0</v>
      </c>
      <c r="BN359" s="7">
        <f t="shared" si="43"/>
        <v>-1.9002294694547728E-2</v>
      </c>
      <c r="BO359" s="7">
        <f t="shared" si="44"/>
        <v>6.3703807677039093E-2</v>
      </c>
      <c r="BP359" s="7">
        <f t="shared" si="45"/>
        <v>0.37576686127618841</v>
      </c>
      <c r="BQ359" s="7">
        <f t="shared" si="46"/>
        <v>7.1430142069640601E-2</v>
      </c>
      <c r="BR359" s="7">
        <f t="shared" si="47"/>
        <v>-1.9302855642682415E-2</v>
      </c>
      <c r="BS359" s="7">
        <f t="shared" si="48"/>
        <v>0.12806800019869957</v>
      </c>
      <c r="BT359" s="7">
        <f t="shared" si="49"/>
        <v>-6.3518871537369792E-2</v>
      </c>
      <c r="BV359" s="7">
        <f t="shared" si="50"/>
        <v>1.42456111898146E-2</v>
      </c>
      <c r="BX359" s="231">
        <f t="shared" si="27"/>
        <v>-6.8336364270922267E-3</v>
      </c>
      <c r="BZ359" s="7">
        <f t="shared" si="51"/>
        <v>-7.8420507366010583E-2</v>
      </c>
      <c r="CA359" s="7">
        <f t="shared" si="52"/>
        <v>0.19217074557513159</v>
      </c>
      <c r="CB359" s="7">
        <f t="shared" si="53"/>
        <v>-0.27690218663768562</v>
      </c>
    </row>
    <row r="360" spans="1:80" ht="15">
      <c r="A360" s="226" t="s">
        <v>240</v>
      </c>
      <c r="E360" s="10">
        <v>1</v>
      </c>
      <c r="F360" s="10">
        <f t="shared" si="61"/>
        <v>1.1027171539406044</v>
      </c>
      <c r="G360" s="10">
        <f t="shared" si="61"/>
        <v>1.0093040384261913</v>
      </c>
      <c r="H360" s="10">
        <f t="shared" si="61"/>
        <v>1.097283260219911</v>
      </c>
      <c r="I360" s="10">
        <f t="shared" si="61"/>
        <v>1.0786649280042473</v>
      </c>
      <c r="J360" s="10">
        <f t="shared" si="61"/>
        <v>1.0888213047180944</v>
      </c>
      <c r="K360" s="10">
        <f t="shared" si="61"/>
        <v>1.053189255954913</v>
      </c>
      <c r="L360" s="10">
        <f t="shared" si="61"/>
        <v>1.0462587282929341</v>
      </c>
      <c r="M360" s="10">
        <f t="shared" si="61"/>
        <v>1.0597247622900652</v>
      </c>
      <c r="N360" s="10">
        <f t="shared" si="61"/>
        <v>1.0949886660532113</v>
      </c>
      <c r="O360" s="10">
        <f t="shared" si="61"/>
        <v>1.0770520892552888</v>
      </c>
      <c r="P360" s="10">
        <f t="shared" si="61"/>
        <v>1.0737432710743726</v>
      </c>
      <c r="Q360" s="10">
        <f t="shared" si="61"/>
        <v>1.0944639154410796</v>
      </c>
      <c r="R360" s="10">
        <f t="shared" si="61"/>
        <v>1.0760260831522974</v>
      </c>
      <c r="S360" s="10">
        <v>1</v>
      </c>
      <c r="T360" s="10">
        <f t="shared" si="60"/>
        <v>1.0537305692763455</v>
      </c>
      <c r="U360" s="10">
        <f t="shared" si="60"/>
        <v>1.0520508220500635</v>
      </c>
      <c r="V360" s="10">
        <f t="shared" si="60"/>
        <v>1.0161030220719154</v>
      </c>
      <c r="W360" s="10">
        <f t="shared" si="60"/>
        <v>1.0586527212990959</v>
      </c>
      <c r="X360" s="10">
        <f t="shared" si="60"/>
        <v>1.020024576039098</v>
      </c>
      <c r="Y360" s="10">
        <f t="shared" si="60"/>
        <v>0.9969310070545444</v>
      </c>
      <c r="Z360" s="10">
        <f t="shared" si="60"/>
        <v>0.97567538949721322</v>
      </c>
      <c r="AA360" s="10">
        <f t="shared" si="60"/>
        <v>0.98259747554429711</v>
      </c>
      <c r="AB360" s="10">
        <f t="shared" si="60"/>
        <v>0.98347597829848399</v>
      </c>
      <c r="AC360" s="10">
        <f t="shared" si="60"/>
        <v>1.0150367163191818</v>
      </c>
      <c r="AD360" s="10">
        <f t="shared" si="60"/>
        <v>1.021122950082755</v>
      </c>
      <c r="AE360" s="10">
        <f t="shared" si="60"/>
        <v>1.0018573805517521</v>
      </c>
      <c r="AF360" s="10">
        <f t="shared" si="60"/>
        <v>0.97414876424052632</v>
      </c>
      <c r="AG360" s="10">
        <f t="shared" si="60"/>
        <v>1.0390977730843003</v>
      </c>
      <c r="AH360" s="10">
        <f t="shared" si="60"/>
        <v>1.0325972960845966</v>
      </c>
      <c r="AI360" s="10">
        <f t="shared" si="60"/>
        <v>0.98947767101653161</v>
      </c>
      <c r="AJ360" s="10">
        <f t="shared" si="60"/>
        <v>1.0186983444897626</v>
      </c>
      <c r="AK360" s="10">
        <f t="shared" si="60"/>
        <v>0.99933700650735802</v>
      </c>
      <c r="AL360" s="10">
        <f t="shared" si="60"/>
        <v>0.97822849511530241</v>
      </c>
      <c r="AM360" s="10">
        <f t="shared" si="60"/>
        <v>1.0149055895864252</v>
      </c>
      <c r="AN360" s="10">
        <f t="shared" si="60"/>
        <v>1.0162382519270206</v>
      </c>
      <c r="AO360" s="10">
        <f t="shared" si="60"/>
        <v>1.0240984303426868</v>
      </c>
      <c r="AP360" s="10">
        <f t="shared" si="60"/>
        <v>1.0397008194981687</v>
      </c>
      <c r="AQ360" s="10">
        <f t="shared" si="60"/>
        <v>1.033206994704901</v>
      </c>
      <c r="AR360" s="10">
        <f t="shared" si="60"/>
        <v>1.0267809970031523</v>
      </c>
      <c r="AS360" s="10">
        <f t="shared" si="60"/>
        <v>1.034955636151947</v>
      </c>
      <c r="AT360" s="10">
        <f t="shared" si="60"/>
        <v>1.0359165280151241</v>
      </c>
      <c r="AU360" s="10">
        <f t="shared" si="60"/>
        <v>1.0354262280612636</v>
      </c>
      <c r="AV360" s="10">
        <f t="shared" si="60"/>
        <v>1.0554236084913713</v>
      </c>
      <c r="AW360" s="10">
        <f t="shared" si="60"/>
        <v>1.0480137873327025</v>
      </c>
      <c r="AX360" s="10">
        <f t="shared" si="60"/>
        <v>1.0030456813164248</v>
      </c>
      <c r="AY360" s="10">
        <f t="shared" si="60"/>
        <v>1.053356018747444</v>
      </c>
      <c r="AZ360" s="10">
        <f t="shared" si="60"/>
        <v>1.0301098400309781</v>
      </c>
      <c r="BA360" s="10">
        <f t="shared" si="60"/>
        <v>0.99400610195632599</v>
      </c>
      <c r="BB360" s="10">
        <f t="shared" si="60"/>
        <v>0.95447882744552015</v>
      </c>
      <c r="BC360" s="10">
        <f t="shared" si="60"/>
        <v>0.94399222333038002</v>
      </c>
      <c r="BD360" s="10">
        <f t="shared" si="60"/>
        <v>0.91002044984058716</v>
      </c>
      <c r="BE360" s="10">
        <f t="shared" si="60"/>
        <v>0.93202139155692176</v>
      </c>
      <c r="BF360" s="10">
        <f t="shared" si="60"/>
        <v>0.9746274147779479</v>
      </c>
      <c r="BG360" s="10">
        <f t="shared" si="60"/>
        <v>1.0102354421250599</v>
      </c>
      <c r="BH360" s="10">
        <f t="shared" si="60"/>
        <v>1.0044044080566936</v>
      </c>
      <c r="BI360" s="10">
        <f t="shared" si="60"/>
        <v>1.0070174468307025</v>
      </c>
      <c r="BK360" s="7">
        <f t="shared" si="40"/>
        <v>6.8894801957917862E-2</v>
      </c>
      <c r="BL360" s="7">
        <f t="shared" si="41"/>
        <v>7.0118564067024991E-2</v>
      </c>
      <c r="BM360" s="7">
        <f t="shared" si="42"/>
        <v>5.177528291235256E-2</v>
      </c>
      <c r="BN360" s="7">
        <f t="shared" si="43"/>
        <v>2.0025407464892009E-3</v>
      </c>
      <c r="BO360" s="7">
        <f t="shared" si="44"/>
        <v>-3.6751338900752328E-3</v>
      </c>
      <c r="BP360" s="7">
        <f t="shared" si="45"/>
        <v>3.0764743333364875E-2</v>
      </c>
      <c r="BQ360" s="7">
        <f t="shared" si="46"/>
        <v>9.4553742257816875E-3</v>
      </c>
      <c r="BR360" s="7">
        <f t="shared" si="47"/>
        <v>-4.4051350375795328E-2</v>
      </c>
      <c r="BS360" s="7">
        <f t="shared" si="48"/>
        <v>3.0371205247177402E-2</v>
      </c>
      <c r="BT360" s="7">
        <f t="shared" si="49"/>
        <v>-3.3554602630975316E-2</v>
      </c>
      <c r="BV360" s="7">
        <f t="shared" si="50"/>
        <v>-6.6583792902294991E-3</v>
      </c>
      <c r="BX360" s="231">
        <f t="shared" si="27"/>
        <v>4.2021765557184398E-2</v>
      </c>
      <c r="BZ360" s="7">
        <f t="shared" si="51"/>
        <v>-5.7145341724757936E-2</v>
      </c>
      <c r="CA360" s="7">
        <f t="shared" si="52"/>
        <v>7.3109816804655114E-3</v>
      </c>
      <c r="CB360" s="7">
        <f t="shared" si="53"/>
        <v>2.1805428800443227E-2</v>
      </c>
    </row>
    <row r="361" spans="1:80" ht="15">
      <c r="A361" s="226" t="s">
        <v>242</v>
      </c>
      <c r="E361" s="10">
        <v>1</v>
      </c>
      <c r="F361" s="10">
        <f t="shared" si="61"/>
        <v>1</v>
      </c>
      <c r="G361" s="10">
        <f t="shared" si="61"/>
        <v>1</v>
      </c>
      <c r="H361" s="10">
        <f t="shared" si="61"/>
        <v>1</v>
      </c>
      <c r="I361" s="10">
        <f t="shared" si="61"/>
        <v>1</v>
      </c>
      <c r="J361" s="10">
        <f t="shared" si="61"/>
        <v>1</v>
      </c>
      <c r="K361" s="10">
        <f t="shared" si="61"/>
        <v>1</v>
      </c>
      <c r="L361" s="10">
        <f t="shared" si="61"/>
        <v>1</v>
      </c>
      <c r="M361" s="10">
        <f t="shared" si="61"/>
        <v>1</v>
      </c>
      <c r="N361" s="10">
        <f t="shared" si="61"/>
        <v>1</v>
      </c>
      <c r="O361" s="10">
        <f t="shared" si="61"/>
        <v>1</v>
      </c>
      <c r="P361" s="10">
        <f t="shared" si="61"/>
        <v>1</v>
      </c>
      <c r="Q361" s="10">
        <f t="shared" si="61"/>
        <v>1</v>
      </c>
      <c r="R361" s="10">
        <f t="shared" si="61"/>
        <v>1</v>
      </c>
      <c r="S361" s="10">
        <v>1</v>
      </c>
      <c r="T361" s="10">
        <f t="shared" si="60"/>
        <v>1</v>
      </c>
      <c r="U361" s="10">
        <f t="shared" si="60"/>
        <v>1</v>
      </c>
      <c r="V361" s="10">
        <f t="shared" si="60"/>
        <v>1</v>
      </c>
      <c r="W361" s="10">
        <f t="shared" ref="W361:BI361" si="62">1+W93/100</f>
        <v>1.0665531653105798</v>
      </c>
      <c r="X361" s="10">
        <f t="shared" si="62"/>
        <v>1.0620420904028289</v>
      </c>
      <c r="Y361" s="10">
        <f t="shared" si="62"/>
        <v>0.98976858001060208</v>
      </c>
      <c r="Z361" s="10">
        <f t="shared" si="62"/>
        <v>0.99777529019201272</v>
      </c>
      <c r="AA361" s="10">
        <f t="shared" si="62"/>
        <v>1.0130670661961465</v>
      </c>
      <c r="AB361" s="10">
        <f t="shared" si="62"/>
        <v>1.0050799633042669</v>
      </c>
      <c r="AC361" s="10">
        <f t="shared" si="62"/>
        <v>1.0098659206300302</v>
      </c>
      <c r="AD361" s="10">
        <f t="shared" si="62"/>
        <v>1.0442352303342888</v>
      </c>
      <c r="AE361" s="10">
        <f t="shared" si="62"/>
        <v>1.0694058615621747</v>
      </c>
      <c r="AF361" s="10">
        <f t="shared" si="62"/>
        <v>1.0993503155567774</v>
      </c>
      <c r="AG361" s="10">
        <f t="shared" si="62"/>
        <v>1.0435071443893527</v>
      </c>
      <c r="AH361" s="10">
        <f t="shared" si="62"/>
        <v>1.0504569280592539</v>
      </c>
      <c r="AI361" s="10">
        <f t="shared" si="62"/>
        <v>1.0464565605944183</v>
      </c>
      <c r="AJ361" s="10">
        <f t="shared" si="62"/>
        <v>1.0120580651860649</v>
      </c>
      <c r="AK361" s="10">
        <f t="shared" si="62"/>
        <v>0.98389916029037439</v>
      </c>
      <c r="AL361" s="10">
        <f t="shared" si="62"/>
        <v>0.9693715378071075</v>
      </c>
      <c r="AM361" s="10">
        <f t="shared" si="62"/>
        <v>1.0056823074959336</v>
      </c>
      <c r="AN361" s="10">
        <f t="shared" si="62"/>
        <v>1.012635837164809</v>
      </c>
      <c r="AO361" s="10">
        <f t="shared" si="62"/>
        <v>1.0387768306640481</v>
      </c>
      <c r="AP361" s="10">
        <f t="shared" si="62"/>
        <v>1.0467694895252313</v>
      </c>
      <c r="AQ361" s="10">
        <f t="shared" si="62"/>
        <v>1.1153673068147316</v>
      </c>
      <c r="AR361" s="10">
        <f t="shared" si="62"/>
        <v>1.0676824733984758</v>
      </c>
      <c r="AS361" s="10">
        <f t="shared" si="62"/>
        <v>1.0470525960116079</v>
      </c>
      <c r="AT361" s="10">
        <f t="shared" si="62"/>
        <v>0.97754845916621813</v>
      </c>
      <c r="AU361" s="10">
        <f t="shared" si="62"/>
        <v>1.0318303588795563</v>
      </c>
      <c r="AV361" s="10">
        <f t="shared" si="62"/>
        <v>1.0916993101129273</v>
      </c>
      <c r="AW361" s="10">
        <f t="shared" si="62"/>
        <v>0.99080592209815421</v>
      </c>
      <c r="AX361" s="10">
        <f t="shared" si="62"/>
        <v>1.1295068086543223</v>
      </c>
      <c r="AY361" s="10">
        <f t="shared" si="62"/>
        <v>0.95694137057641071</v>
      </c>
      <c r="AZ361" s="10">
        <f t="shared" si="62"/>
        <v>1.0581548737562627</v>
      </c>
      <c r="BA361" s="10">
        <f t="shared" si="62"/>
        <v>1.0061491765234669</v>
      </c>
      <c r="BB361" s="10">
        <f t="shared" si="62"/>
        <v>0.93058376564842649</v>
      </c>
      <c r="BC361" s="10">
        <f t="shared" si="62"/>
        <v>0.99126617632096437</v>
      </c>
      <c r="BD361" s="10">
        <f t="shared" si="62"/>
        <v>1.0038315129420705</v>
      </c>
      <c r="BE361" s="10">
        <f t="shared" si="62"/>
        <v>0.98464248152131428</v>
      </c>
      <c r="BF361" s="10">
        <f t="shared" si="62"/>
        <v>1.0193867426376746</v>
      </c>
      <c r="BG361" s="10">
        <f t="shared" si="62"/>
        <v>1.0690154364452753</v>
      </c>
      <c r="BH361" s="10">
        <f t="shared" si="62"/>
        <v>1.0576828627513601</v>
      </c>
      <c r="BI361" s="10">
        <f t="shared" si="62"/>
        <v>1.0138592073582602</v>
      </c>
      <c r="BK361" s="7">
        <f t="shared" si="40"/>
        <v>0</v>
      </c>
      <c r="BL361" s="7">
        <f t="shared" si="41"/>
        <v>0</v>
      </c>
      <c r="BM361" s="7">
        <f t="shared" si="42"/>
        <v>1.2540547705929939E-2</v>
      </c>
      <c r="BN361" s="7">
        <f t="shared" si="43"/>
        <v>3.1720267317985273E-2</v>
      </c>
      <c r="BO361" s="7">
        <f t="shared" si="44"/>
        <v>2.5172919498028801E-3</v>
      </c>
      <c r="BP361" s="7">
        <f t="shared" si="45"/>
        <v>4.1538229467495746E-2</v>
      </c>
      <c r="BQ361" s="7">
        <f t="shared" si="46"/>
        <v>1.7426155717189307E-2</v>
      </c>
      <c r="BR361" s="7">
        <f t="shared" si="47"/>
        <v>1.8745229274812036E-2</v>
      </c>
      <c r="BS361" s="7">
        <f t="shared" si="48"/>
        <v>3.7161142973338279E-2</v>
      </c>
      <c r="BT361" s="7">
        <f t="shared" si="49"/>
        <v>7.9585046664405468E-3</v>
      </c>
      <c r="BV361" s="7">
        <f t="shared" si="50"/>
        <v>2.0371865330540917E-2</v>
      </c>
      <c r="BX361" s="231">
        <f t="shared" si="27"/>
        <v>6.6880494410219704E-3</v>
      </c>
      <c r="BZ361" s="7">
        <f t="shared" si="51"/>
        <v>1.5948180357962194E-2</v>
      </c>
      <c r="CA361" s="7">
        <f t="shared" si="52"/>
        <v>4.2022808388680666E-2</v>
      </c>
      <c r="CB361" s="7">
        <f t="shared" si="53"/>
        <v>0.14634962611824776</v>
      </c>
    </row>
    <row r="362" spans="1:80" ht="15">
      <c r="A362" s="226" t="s">
        <v>244</v>
      </c>
      <c r="E362" s="10">
        <v>1</v>
      </c>
      <c r="F362" s="10">
        <f t="shared" si="61"/>
        <v>1</v>
      </c>
      <c r="G362" s="10">
        <f t="shared" si="61"/>
        <v>1</v>
      </c>
      <c r="H362" s="10">
        <f t="shared" si="61"/>
        <v>1</v>
      </c>
      <c r="I362" s="10">
        <f t="shared" si="61"/>
        <v>1</v>
      </c>
      <c r="J362" s="10">
        <f t="shared" si="61"/>
        <v>1</v>
      </c>
      <c r="K362" s="10">
        <f t="shared" si="61"/>
        <v>1</v>
      </c>
      <c r="L362" s="10">
        <f t="shared" si="61"/>
        <v>1</v>
      </c>
      <c r="M362" s="10">
        <f t="shared" si="61"/>
        <v>1</v>
      </c>
      <c r="N362" s="10">
        <f t="shared" si="61"/>
        <v>1</v>
      </c>
      <c r="O362" s="10">
        <f t="shared" si="61"/>
        <v>1</v>
      </c>
      <c r="P362" s="10">
        <f t="shared" si="61"/>
        <v>1.1114456573397473</v>
      </c>
      <c r="Q362" s="10">
        <f t="shared" si="61"/>
        <v>1.0375915760106702</v>
      </c>
      <c r="R362" s="10">
        <f t="shared" si="61"/>
        <v>1.0528020886268843</v>
      </c>
      <c r="S362" s="10">
        <v>1</v>
      </c>
      <c r="T362" s="10">
        <f t="shared" ref="T362:BI368" si="63">1+T94/100</f>
        <v>1.0044332433395868</v>
      </c>
      <c r="U362" s="10">
        <f t="shared" si="63"/>
        <v>1.0574601090478519</v>
      </c>
      <c r="V362" s="10">
        <f t="shared" si="63"/>
        <v>1.0948317954371125</v>
      </c>
      <c r="W362" s="10">
        <f t="shared" si="63"/>
        <v>1.0644767946976985</v>
      </c>
      <c r="X362" s="10">
        <f t="shared" si="63"/>
        <v>1.0401494747964832</v>
      </c>
      <c r="Y362" s="10">
        <f t="shared" si="63"/>
        <v>1.0737708985878744</v>
      </c>
      <c r="Z362" s="10">
        <f t="shared" si="63"/>
        <v>0.99086216353882917</v>
      </c>
      <c r="AA362" s="10">
        <f t="shared" si="63"/>
        <v>0.94652374702257869</v>
      </c>
      <c r="AB362" s="10">
        <f t="shared" si="63"/>
        <v>1.0226577079453276</v>
      </c>
      <c r="AC362" s="10">
        <f t="shared" si="63"/>
        <v>0.93740835543747503</v>
      </c>
      <c r="AD362" s="10">
        <f t="shared" si="63"/>
        <v>1.0268217380573663</v>
      </c>
      <c r="AE362" s="10">
        <f t="shared" si="63"/>
        <v>1.0649677701063451</v>
      </c>
      <c r="AF362" s="10">
        <f t="shared" si="63"/>
        <v>1.0434564061590734</v>
      </c>
      <c r="AG362" s="10">
        <f t="shared" si="63"/>
        <v>1.0425465947962715</v>
      </c>
      <c r="AH362" s="10">
        <f t="shared" si="63"/>
        <v>1.0569517300716074</v>
      </c>
      <c r="AI362" s="10">
        <f t="shared" si="63"/>
        <v>0.87804133560589315</v>
      </c>
      <c r="AJ362" s="10">
        <f t="shared" si="63"/>
        <v>1.0006651078480944</v>
      </c>
      <c r="AK362" s="10">
        <f t="shared" si="63"/>
        <v>0.95231477364265715</v>
      </c>
      <c r="AL362" s="10">
        <f t="shared" si="63"/>
        <v>0.9514411722971452</v>
      </c>
      <c r="AM362" s="10">
        <f t="shared" si="63"/>
        <v>1.053518056018238</v>
      </c>
      <c r="AN362" s="10">
        <f t="shared" si="63"/>
        <v>1.0317099748253273</v>
      </c>
      <c r="AO362" s="10">
        <f t="shared" si="63"/>
        <v>1.0134800934096551</v>
      </c>
      <c r="AP362" s="10">
        <f t="shared" si="63"/>
        <v>1.0128773228956229</v>
      </c>
      <c r="AQ362" s="10">
        <f t="shared" si="63"/>
        <v>1.0756589966600925</v>
      </c>
      <c r="AR362" s="10">
        <f t="shared" si="63"/>
        <v>1.01377884830684</v>
      </c>
      <c r="AS362" s="10">
        <f t="shared" si="63"/>
        <v>1.0691102414933218</v>
      </c>
      <c r="AT362" s="10">
        <f t="shared" si="63"/>
        <v>1.0099946391218897</v>
      </c>
      <c r="AU362" s="10">
        <f t="shared" si="63"/>
        <v>0.98575741050466315</v>
      </c>
      <c r="AV362" s="10">
        <f t="shared" si="63"/>
        <v>0.99346600305187294</v>
      </c>
      <c r="AW362" s="10">
        <f t="shared" si="63"/>
        <v>1.0645961220247038</v>
      </c>
      <c r="AX362" s="10">
        <f t="shared" si="63"/>
        <v>1.0270041832057104</v>
      </c>
      <c r="AY362" s="10">
        <f t="shared" si="63"/>
        <v>1.0741090322229707</v>
      </c>
      <c r="AZ362" s="10">
        <f t="shared" si="63"/>
        <v>1.0098752917929681</v>
      </c>
      <c r="BA362" s="10">
        <f t="shared" si="63"/>
        <v>1.0401735750030474</v>
      </c>
      <c r="BB362" s="10">
        <f t="shared" si="63"/>
        <v>1.0150049161100705</v>
      </c>
      <c r="BC362" s="10">
        <f t="shared" si="63"/>
        <v>1.016606062940957</v>
      </c>
      <c r="BD362" s="10">
        <f t="shared" si="63"/>
        <v>1.0151843435300185</v>
      </c>
      <c r="BE362" s="10">
        <f t="shared" si="63"/>
        <v>1.0166208145738584</v>
      </c>
      <c r="BF362" s="10">
        <f t="shared" si="63"/>
        <v>0.97599682666669652</v>
      </c>
      <c r="BG362" s="10">
        <f t="shared" si="63"/>
        <v>0.99515477044578116</v>
      </c>
      <c r="BH362" s="10">
        <f t="shared" si="63"/>
        <v>1.019829280327941</v>
      </c>
      <c r="BI362" s="10">
        <f t="shared" si="63"/>
        <v>1</v>
      </c>
      <c r="BK362" s="7">
        <f t="shared" si="40"/>
        <v>0</v>
      </c>
      <c r="BL362" s="7">
        <f t="shared" si="41"/>
        <v>0</v>
      </c>
      <c r="BM362" s="7">
        <f t="shared" si="42"/>
        <v>4.5689105499039151E-2</v>
      </c>
      <c r="BN362" s="7">
        <f t="shared" si="43"/>
        <v>1.9570347306818503E-2</v>
      </c>
      <c r="BO362" s="7">
        <f t="shared" si="44"/>
        <v>-5.541391126467532E-2</v>
      </c>
      <c r="BP362" s="7">
        <f t="shared" si="45"/>
        <v>2.6141834527538377E-2</v>
      </c>
      <c r="BQ362" s="7">
        <f t="shared" si="46"/>
        <v>2.9779185620010695E-2</v>
      </c>
      <c r="BR362" s="7">
        <f t="shared" si="47"/>
        <v>6.0054677749055152E-4</v>
      </c>
      <c r="BS362" s="7">
        <f t="shared" si="48"/>
        <v>3.4479778448030851E-2</v>
      </c>
      <c r="BT362" s="7">
        <f t="shared" si="49"/>
        <v>6.6973089702784261E-3</v>
      </c>
      <c r="BV362" s="7">
        <f t="shared" si="50"/>
        <v>1.8511529811211958E-2</v>
      </c>
      <c r="BX362" s="231">
        <f t="shared" si="27"/>
        <v>1.9791745449572185E-2</v>
      </c>
      <c r="BZ362" s="7">
        <f t="shared" si="51"/>
        <v>-4.0875344137410452E-2</v>
      </c>
      <c r="CA362" s="7">
        <f t="shared" si="52"/>
        <v>-0.16327211984976453</v>
      </c>
      <c r="CB362" s="7">
        <f t="shared" si="53"/>
        <v>1.4887973358638229E-2</v>
      </c>
    </row>
    <row r="363" spans="1:80" ht="15">
      <c r="A363" s="226" t="s">
        <v>246</v>
      </c>
      <c r="E363" s="10">
        <v>1</v>
      </c>
      <c r="F363" s="10">
        <f t="shared" si="61"/>
        <v>1.0128233161070463</v>
      </c>
      <c r="G363" s="10">
        <f t="shared" si="61"/>
        <v>1.0056541989453467</v>
      </c>
      <c r="H363" s="10">
        <f t="shared" si="61"/>
        <v>1.0641223625236607</v>
      </c>
      <c r="I363" s="10">
        <f t="shared" si="61"/>
        <v>1.0164631586524309</v>
      </c>
      <c r="J363" s="10">
        <f t="shared" si="61"/>
        <v>1.0137912030522558</v>
      </c>
      <c r="K363" s="10">
        <f t="shared" si="61"/>
        <v>1.0249317764485437</v>
      </c>
      <c r="L363" s="10">
        <f t="shared" si="61"/>
        <v>1.0113733970775924</v>
      </c>
      <c r="M363" s="10">
        <f t="shared" si="61"/>
        <v>1.0567388250019687</v>
      </c>
      <c r="N363" s="10">
        <f t="shared" si="61"/>
        <v>1.017877441270493</v>
      </c>
      <c r="O363" s="10">
        <f t="shared" si="61"/>
        <v>1.0276931382465206</v>
      </c>
      <c r="P363" s="10">
        <f t="shared" si="61"/>
        <v>1.0268522798413489</v>
      </c>
      <c r="Q363" s="10">
        <f t="shared" si="61"/>
        <v>1.0442305173570383</v>
      </c>
      <c r="R363" s="10">
        <f t="shared" si="61"/>
        <v>1.0393222158495126</v>
      </c>
      <c r="S363" s="10">
        <v>1</v>
      </c>
      <c r="T363" s="10">
        <f t="shared" si="63"/>
        <v>0.99335038897922889</v>
      </c>
      <c r="U363" s="10">
        <f t="shared" si="63"/>
        <v>1.0469435567320056</v>
      </c>
      <c r="V363" s="10">
        <f t="shared" si="63"/>
        <v>1.0515918053756736</v>
      </c>
      <c r="W363" s="10">
        <f t="shared" si="63"/>
        <v>1.0244684380334734</v>
      </c>
      <c r="X363" s="10">
        <f t="shared" si="63"/>
        <v>1.0217540754442442</v>
      </c>
      <c r="Y363" s="10">
        <f t="shared" si="63"/>
        <v>1.0123396727156639</v>
      </c>
      <c r="Z363" s="10">
        <f t="shared" si="63"/>
        <v>0.98179662000316825</v>
      </c>
      <c r="AA363" s="10">
        <f t="shared" si="63"/>
        <v>0.94096468221912288</v>
      </c>
      <c r="AB363" s="10">
        <f t="shared" si="63"/>
        <v>0.95036083663901794</v>
      </c>
      <c r="AC363" s="10">
        <f t="shared" si="63"/>
        <v>0.98054845371575072</v>
      </c>
      <c r="AD363" s="10">
        <f t="shared" si="63"/>
        <v>0.9701250349592081</v>
      </c>
      <c r="AE363" s="10">
        <f t="shared" si="63"/>
        <v>0.97786877695852692</v>
      </c>
      <c r="AF363" s="10">
        <f t="shared" si="63"/>
        <v>1.0114084367177165</v>
      </c>
      <c r="AG363" s="10">
        <f t="shared" si="63"/>
        <v>1.0150183087991058</v>
      </c>
      <c r="AH363" s="10">
        <f t="shared" si="63"/>
        <v>1.0155501883197406</v>
      </c>
      <c r="AI363" s="10">
        <f t="shared" si="63"/>
        <v>1.0072808458839744</v>
      </c>
      <c r="AJ363" s="10">
        <f t="shared" si="63"/>
        <v>1.012594423964845</v>
      </c>
      <c r="AK363" s="10">
        <f t="shared" si="63"/>
        <v>1.0240570298363234</v>
      </c>
      <c r="AL363" s="10">
        <f t="shared" si="63"/>
        <v>1.0152051534891815</v>
      </c>
      <c r="AM363" s="10">
        <f t="shared" si="63"/>
        <v>1.0164462501936118</v>
      </c>
      <c r="AN363" s="10">
        <f t="shared" si="63"/>
        <v>1.0256702917776634</v>
      </c>
      <c r="AO363" s="10">
        <f t="shared" si="63"/>
        <v>1.0065443156604239</v>
      </c>
      <c r="AP363" s="10">
        <f t="shared" si="63"/>
        <v>1.0205435293042375</v>
      </c>
      <c r="AQ363" s="10">
        <f t="shared" si="63"/>
        <v>1.0267490013330804</v>
      </c>
      <c r="AR363" s="10">
        <f t="shared" si="63"/>
        <v>1.0153339414551237</v>
      </c>
      <c r="AS363" s="10">
        <f t="shared" si="63"/>
        <v>1.0126523441476467</v>
      </c>
      <c r="AT363" s="10">
        <f t="shared" si="63"/>
        <v>0.99979532156272621</v>
      </c>
      <c r="AU363" s="10">
        <f t="shared" si="63"/>
        <v>1.0145133372467567</v>
      </c>
      <c r="AV363" s="10">
        <f t="shared" si="63"/>
        <v>1.0013879707593987</v>
      </c>
      <c r="AW363" s="10">
        <f t="shared" si="63"/>
        <v>1.007625136215452</v>
      </c>
      <c r="AX363" s="10">
        <f t="shared" si="63"/>
        <v>1.0090173115906789</v>
      </c>
      <c r="AY363" s="10">
        <f t="shared" si="63"/>
        <v>1.0301229253611324</v>
      </c>
      <c r="AZ363" s="10">
        <f t="shared" si="63"/>
        <v>1.0395084420563356</v>
      </c>
      <c r="BA363" s="10">
        <f t="shared" si="63"/>
        <v>1.0102415749296212</v>
      </c>
      <c r="BB363" s="10">
        <f t="shared" si="63"/>
        <v>0.98350023323332336</v>
      </c>
      <c r="BC363" s="10">
        <f t="shared" si="63"/>
        <v>1.0066062551396702</v>
      </c>
      <c r="BD363" s="10">
        <f t="shared" si="63"/>
        <v>1.019426691862021</v>
      </c>
      <c r="BE363" s="10">
        <f t="shared" si="63"/>
        <v>1.007979126860423</v>
      </c>
      <c r="BF363" s="10">
        <f t="shared" si="63"/>
        <v>1.0153524452635141</v>
      </c>
      <c r="BG363" s="10">
        <f t="shared" si="63"/>
        <v>1.0203285870370757</v>
      </c>
      <c r="BH363" s="10">
        <f t="shared" si="63"/>
        <v>1.0203275710980106</v>
      </c>
      <c r="BI363" s="10">
        <f t="shared" si="63"/>
        <v>1.0101538773955419</v>
      </c>
      <c r="BK363" s="7">
        <f t="shared" si="40"/>
        <v>2.7207016606943801E-2</v>
      </c>
      <c r="BL363" s="7">
        <f t="shared" si="41"/>
        <v>2.3414658157308033E-2</v>
      </c>
      <c r="BM363" s="7">
        <f t="shared" si="42"/>
        <v>2.7456847807654006E-2</v>
      </c>
      <c r="BN363" s="7">
        <f t="shared" si="43"/>
        <v>-1.4744464957161529E-2</v>
      </c>
      <c r="BO363" s="7">
        <f t="shared" si="44"/>
        <v>1.4766253234093973E-2</v>
      </c>
      <c r="BP363" s="7">
        <f t="shared" si="45"/>
        <v>1.5188827781162706E-2</v>
      </c>
      <c r="BQ363" s="7">
        <f t="shared" si="46"/>
        <v>1.0874049733382352E-2</v>
      </c>
      <c r="BR363" s="7">
        <f t="shared" si="47"/>
        <v>1.575999233600589E-2</v>
      </c>
      <c r="BS363" s="7">
        <f t="shared" si="48"/>
        <v>1.6226186556848488E-2</v>
      </c>
      <c r="BT363" s="7">
        <f t="shared" si="49"/>
        <v>1.0393881913209668E-2</v>
      </c>
      <c r="BV363" s="7">
        <f t="shared" si="50"/>
        <v>1.2889331114411151E-2</v>
      </c>
      <c r="BX363" s="231">
        <f t="shared" si="27"/>
        <v>1.3047324367822188E-2</v>
      </c>
      <c r="BZ363" s="7">
        <f t="shared" si="51"/>
        <v>-0.12202249882493077</v>
      </c>
      <c r="CA363" s="7">
        <f t="shared" si="52"/>
        <v>4.4504343687749026E-2</v>
      </c>
      <c r="CB363" s="7">
        <f t="shared" si="53"/>
        <v>5.1640279868885974E-2</v>
      </c>
    </row>
    <row r="364" spans="1:80" ht="15">
      <c r="A364" s="226" t="s">
        <v>248</v>
      </c>
      <c r="E364" s="10">
        <v>1</v>
      </c>
      <c r="F364" s="10">
        <f t="shared" si="61"/>
        <v>1</v>
      </c>
      <c r="G364" s="10">
        <f t="shared" si="61"/>
        <v>1</v>
      </c>
      <c r="H364" s="10">
        <f t="shared" si="61"/>
        <v>1</v>
      </c>
      <c r="I364" s="10">
        <f t="shared" si="61"/>
        <v>1</v>
      </c>
      <c r="J364" s="10">
        <f t="shared" si="61"/>
        <v>1</v>
      </c>
      <c r="K364" s="10">
        <f t="shared" si="61"/>
        <v>1</v>
      </c>
      <c r="L364" s="10">
        <f t="shared" si="61"/>
        <v>1</v>
      </c>
      <c r="M364" s="10">
        <f t="shared" si="61"/>
        <v>1</v>
      </c>
      <c r="N364" s="10">
        <f t="shared" si="61"/>
        <v>1</v>
      </c>
      <c r="O364" s="10">
        <f t="shared" si="61"/>
        <v>1</v>
      </c>
      <c r="P364" s="10">
        <f t="shared" si="61"/>
        <v>1</v>
      </c>
      <c r="Q364" s="10">
        <f t="shared" si="61"/>
        <v>1</v>
      </c>
      <c r="R364" s="10">
        <f t="shared" si="61"/>
        <v>1</v>
      </c>
      <c r="S364" s="10">
        <v>1</v>
      </c>
      <c r="T364" s="10">
        <f t="shared" si="63"/>
        <v>1</v>
      </c>
      <c r="U364" s="10">
        <f t="shared" si="63"/>
        <v>1</v>
      </c>
      <c r="V364" s="10">
        <f t="shared" si="63"/>
        <v>1</v>
      </c>
      <c r="W364" s="10">
        <f t="shared" si="63"/>
        <v>1</v>
      </c>
      <c r="X364" s="10">
        <f t="shared" si="63"/>
        <v>1</v>
      </c>
      <c r="Y364" s="10">
        <f t="shared" si="63"/>
        <v>1</v>
      </c>
      <c r="Z364" s="10">
        <f t="shared" si="63"/>
        <v>1</v>
      </c>
      <c r="AA364" s="10">
        <f t="shared" si="63"/>
        <v>1</v>
      </c>
      <c r="AB364" s="10">
        <f t="shared" si="63"/>
        <v>1</v>
      </c>
      <c r="AC364" s="10">
        <f t="shared" si="63"/>
        <v>1</v>
      </c>
      <c r="AD364" s="10">
        <f t="shared" si="63"/>
        <v>1</v>
      </c>
      <c r="AE364" s="10">
        <f t="shared" si="63"/>
        <v>1</v>
      </c>
      <c r="AF364" s="10">
        <f t="shared" si="63"/>
        <v>1</v>
      </c>
      <c r="AG364" s="10">
        <f t="shared" si="63"/>
        <v>1</v>
      </c>
      <c r="AH364" s="10">
        <f t="shared" si="63"/>
        <v>1</v>
      </c>
      <c r="AI364" s="10">
        <f t="shared" si="63"/>
        <v>1</v>
      </c>
      <c r="AJ364" s="10">
        <f t="shared" si="63"/>
        <v>1</v>
      </c>
      <c r="AK364" s="10">
        <f t="shared" si="63"/>
        <v>1</v>
      </c>
      <c r="AL364" s="10">
        <f t="shared" si="63"/>
        <v>1</v>
      </c>
      <c r="AM364" s="10">
        <f t="shared" si="63"/>
        <v>1</v>
      </c>
      <c r="AN364" s="10">
        <f t="shared" si="63"/>
        <v>1</v>
      </c>
      <c r="AO364" s="10">
        <f t="shared" si="63"/>
        <v>1</v>
      </c>
      <c r="AP364" s="10">
        <f t="shared" si="63"/>
        <v>1</v>
      </c>
      <c r="AQ364" s="10">
        <f t="shared" si="63"/>
        <v>1</v>
      </c>
      <c r="AR364" s="10">
        <f t="shared" si="63"/>
        <v>1</v>
      </c>
      <c r="AS364" s="10">
        <f t="shared" si="63"/>
        <v>1</v>
      </c>
      <c r="AT364" s="10">
        <f t="shared" si="63"/>
        <v>1</v>
      </c>
      <c r="AU364" s="10">
        <f t="shared" si="63"/>
        <v>1</v>
      </c>
      <c r="AV364" s="10">
        <f t="shared" si="63"/>
        <v>1.0057569430604549</v>
      </c>
      <c r="AW364" s="10">
        <f t="shared" si="63"/>
        <v>1.0617183582334995</v>
      </c>
      <c r="AX364" s="10">
        <f t="shared" si="63"/>
        <v>1.033374134647616</v>
      </c>
      <c r="AY364" s="10">
        <f t="shared" si="63"/>
        <v>0.96022234059508149</v>
      </c>
      <c r="AZ364" s="10">
        <f t="shared" si="63"/>
        <v>1.0068635879081878</v>
      </c>
      <c r="BA364" s="10">
        <f t="shared" si="63"/>
        <v>1.0161378261948675</v>
      </c>
      <c r="BB364" s="10">
        <f t="shared" si="63"/>
        <v>1.0019125031832798</v>
      </c>
      <c r="BC364" s="10">
        <f t="shared" si="63"/>
        <v>1.0195522924173634</v>
      </c>
      <c r="BD364" s="10">
        <f t="shared" si="63"/>
        <v>0.9997620056707085</v>
      </c>
      <c r="BE364" s="10">
        <f t="shared" si="63"/>
        <v>1.0183764090300735</v>
      </c>
      <c r="BF364" s="10">
        <f t="shared" si="63"/>
        <v>1.016098846997626</v>
      </c>
      <c r="BG364" s="10">
        <f t="shared" si="63"/>
        <v>1.0088767899634661</v>
      </c>
      <c r="BH364" s="10">
        <f t="shared" si="63"/>
        <v>0.99931927166960965</v>
      </c>
      <c r="BI364" s="10">
        <f t="shared" si="63"/>
        <v>1</v>
      </c>
      <c r="BK364" s="7">
        <f t="shared" si="40"/>
        <v>0</v>
      </c>
      <c r="BL364" s="7">
        <f t="shared" si="41"/>
        <v>0</v>
      </c>
      <c r="BM364" s="7">
        <f t="shared" si="42"/>
        <v>0</v>
      </c>
      <c r="BN364" s="7">
        <f t="shared" si="43"/>
        <v>0</v>
      </c>
      <c r="BO364" s="7">
        <f t="shared" si="44"/>
        <v>0</v>
      </c>
      <c r="BP364" s="7">
        <f t="shared" si="45"/>
        <v>0</v>
      </c>
      <c r="BQ364" s="7">
        <f t="shared" si="46"/>
        <v>1.2830542684876045E-2</v>
      </c>
      <c r="BR364" s="7">
        <f t="shared" si="47"/>
        <v>1.0752355075160702E-2</v>
      </c>
      <c r="BS364" s="7">
        <f t="shared" si="48"/>
        <v>1.3543755257460433E-2</v>
      </c>
      <c r="BT364" s="7">
        <f t="shared" si="49"/>
        <v>7.9531038332998349E-3</v>
      </c>
      <c r="BV364" s="7">
        <f t="shared" si="50"/>
        <v>1.0345311301206417E-2</v>
      </c>
      <c r="BX364" s="231">
        <f t="shared" si="27"/>
        <v>0</v>
      </c>
      <c r="BZ364" s="7">
        <f t="shared" si="51"/>
        <v>0</v>
      </c>
      <c r="CA364" s="7">
        <f t="shared" si="52"/>
        <v>0</v>
      </c>
      <c r="CB364" s="7">
        <f t="shared" si="53"/>
        <v>8.1900189506647347E-3</v>
      </c>
    </row>
    <row r="365" spans="1:80" ht="15">
      <c r="A365" s="226" t="s">
        <v>250</v>
      </c>
      <c r="E365" s="10">
        <v>1</v>
      </c>
      <c r="F365" s="10">
        <f t="shared" si="61"/>
        <v>1.0158849550633855</v>
      </c>
      <c r="G365" s="10">
        <f t="shared" si="61"/>
        <v>0.98268147904465508</v>
      </c>
      <c r="H365" s="10">
        <f t="shared" si="61"/>
        <v>0.85426067996200006</v>
      </c>
      <c r="I365" s="10">
        <f t="shared" si="61"/>
        <v>1.0869431884303142</v>
      </c>
      <c r="J365" s="10">
        <f t="shared" si="61"/>
        <v>1.0816305772322767</v>
      </c>
      <c r="K365" s="10">
        <f t="shared" si="61"/>
        <v>1.0322954998721969</v>
      </c>
      <c r="L365" s="10">
        <f t="shared" si="61"/>
        <v>1.0256186800726015</v>
      </c>
      <c r="M365" s="10">
        <f t="shared" si="61"/>
        <v>0.99511986112072792</v>
      </c>
      <c r="N365" s="10">
        <f t="shared" si="61"/>
        <v>1.0551821490251363</v>
      </c>
      <c r="O365" s="10">
        <f t="shared" si="61"/>
        <v>1.0289645960612988</v>
      </c>
      <c r="P365" s="10">
        <f t="shared" si="61"/>
        <v>1.0184865346231067</v>
      </c>
      <c r="Q365" s="10">
        <f t="shared" si="61"/>
        <v>0.95575625025368227</v>
      </c>
      <c r="R365" s="10">
        <f t="shared" si="61"/>
        <v>1.0013949913067084</v>
      </c>
      <c r="S365" s="10">
        <v>1</v>
      </c>
      <c r="T365" s="10">
        <f t="shared" si="63"/>
        <v>1.0732028941016307</v>
      </c>
      <c r="U365" s="10">
        <f t="shared" si="63"/>
        <v>1.0042473479872036</v>
      </c>
      <c r="V365" s="10">
        <f t="shared" si="63"/>
        <v>0.96298475690322949</v>
      </c>
      <c r="W365" s="10">
        <f t="shared" si="63"/>
        <v>0.97211904991291442</v>
      </c>
      <c r="X365" s="10">
        <f t="shared" si="63"/>
        <v>0.9738923653499082</v>
      </c>
      <c r="Y365" s="10">
        <f t="shared" si="63"/>
        <v>1.0122545043853513</v>
      </c>
      <c r="Z365" s="10">
        <f t="shared" si="63"/>
        <v>1.0129115647160933</v>
      </c>
      <c r="AA365" s="10">
        <f t="shared" si="63"/>
        <v>0.86863868469274474</v>
      </c>
      <c r="AB365" s="10">
        <f t="shared" si="63"/>
        <v>0.93482588142632139</v>
      </c>
      <c r="AC365" s="10">
        <f t="shared" si="63"/>
        <v>0.95428097993471839</v>
      </c>
      <c r="AD365" s="10">
        <f t="shared" si="63"/>
        <v>1.0303551604871297</v>
      </c>
      <c r="AE365" s="10">
        <f t="shared" si="63"/>
        <v>0.9987408679380404</v>
      </c>
      <c r="AF365" s="10">
        <f t="shared" si="63"/>
        <v>1.0182553249926953</v>
      </c>
      <c r="AG365" s="10">
        <f t="shared" si="63"/>
        <v>0.97175588213366348</v>
      </c>
      <c r="AH365" s="10">
        <f t="shared" si="63"/>
        <v>0.95701388449550795</v>
      </c>
      <c r="AI365" s="10">
        <f t="shared" si="63"/>
        <v>0.97269246599941372</v>
      </c>
      <c r="AJ365" s="10">
        <f t="shared" si="63"/>
        <v>1.0584506077924769</v>
      </c>
      <c r="AK365" s="10">
        <f t="shared" si="63"/>
        <v>1.0727725196588473</v>
      </c>
      <c r="AL365" s="10">
        <f t="shared" si="63"/>
        <v>1.074454818863098</v>
      </c>
      <c r="AM365" s="10">
        <f t="shared" si="63"/>
        <v>1.0782810028215026</v>
      </c>
      <c r="AN365" s="10">
        <f t="shared" si="63"/>
        <v>1.0457962991646379</v>
      </c>
      <c r="AO365" s="10">
        <f t="shared" si="63"/>
        <v>1.0780275177110268</v>
      </c>
      <c r="AP365" s="10">
        <f t="shared" si="63"/>
        <v>1.0641565410448706</v>
      </c>
      <c r="AQ365" s="10">
        <f t="shared" si="63"/>
        <v>0.98623155045643651</v>
      </c>
      <c r="AR365" s="10">
        <f t="shared" si="63"/>
        <v>1.0333443742161332</v>
      </c>
      <c r="AS365" s="10">
        <f t="shared" si="63"/>
        <v>0.9888210422620558</v>
      </c>
      <c r="AT365" s="10">
        <f t="shared" si="63"/>
        <v>1.023910875854408</v>
      </c>
      <c r="AU365" s="10">
        <f t="shared" si="63"/>
        <v>1.0110193725494394</v>
      </c>
      <c r="AV365" s="10">
        <f t="shared" si="63"/>
        <v>0.98998299759097563</v>
      </c>
      <c r="AW365" s="10">
        <f t="shared" si="63"/>
        <v>1.0332209641110222</v>
      </c>
      <c r="AX365" s="10">
        <f t="shared" si="63"/>
        <v>0.98135263808723538</v>
      </c>
      <c r="AY365" s="10">
        <f t="shared" si="63"/>
        <v>1.0531824214031533</v>
      </c>
      <c r="AZ365" s="10">
        <f t="shared" si="63"/>
        <v>1.0726816325210196</v>
      </c>
      <c r="BA365" s="10">
        <f t="shared" si="63"/>
        <v>1.0218912288722115</v>
      </c>
      <c r="BB365" s="10">
        <f t="shared" si="63"/>
        <v>1.0340466610137291</v>
      </c>
      <c r="BC365" s="10">
        <f t="shared" si="63"/>
        <v>1.0425021931137664</v>
      </c>
      <c r="BD365" s="10">
        <f t="shared" si="63"/>
        <v>1.0507905363969712</v>
      </c>
      <c r="BE365" s="10">
        <f t="shared" si="63"/>
        <v>1.0426098489397593</v>
      </c>
      <c r="BF365" s="10">
        <f t="shared" si="63"/>
        <v>1.0452901400153964</v>
      </c>
      <c r="BG365" s="10">
        <f t="shared" si="63"/>
        <v>1.0311834782064817</v>
      </c>
      <c r="BH365" s="10">
        <f t="shared" si="63"/>
        <v>1.0248695054990937</v>
      </c>
      <c r="BI365" s="10">
        <f t="shared" si="63"/>
        <v>1.0262459834051978</v>
      </c>
      <c r="BK365" s="7">
        <f t="shared" si="40"/>
        <v>-5.1692383191396574E-2</v>
      </c>
      <c r="BL365" s="7">
        <f t="shared" si="41"/>
        <v>4.5634164142996259E-2</v>
      </c>
      <c r="BM365" s="7">
        <f t="shared" si="42"/>
        <v>-1.4540278760724057E-3</v>
      </c>
      <c r="BN365" s="7">
        <f t="shared" si="43"/>
        <v>-2.5261929180453113E-2</v>
      </c>
      <c r="BO365" s="7">
        <f t="shared" si="44"/>
        <v>4.3723559420948188E-2</v>
      </c>
      <c r="BP365" s="7">
        <f t="shared" si="45"/>
        <v>2.8444171712171062E-2</v>
      </c>
      <c r="BQ365" s="7">
        <f t="shared" si="46"/>
        <v>2.8206355256429116E-2</v>
      </c>
      <c r="BR365" s="7">
        <f t="shared" si="47"/>
        <v>4.2443903851905329E-2</v>
      </c>
      <c r="BS365" s="7">
        <f t="shared" si="48"/>
        <v>2.4874905850846174E-2</v>
      </c>
      <c r="BT365" s="7">
        <f t="shared" si="49"/>
        <v>3.7154584516466249E-2</v>
      </c>
      <c r="BV365" s="7">
        <f t="shared" si="50"/>
        <v>3.1873951140081846E-2</v>
      </c>
      <c r="BX365" s="231">
        <f t="shared" ref="BX365:BX428" si="64">PRODUCT(I365:AC365)^(1/21)-1</f>
        <v>1.104385242571615E-3</v>
      </c>
      <c r="BZ365" s="7">
        <f t="shared" si="51"/>
        <v>-0.17748955067147254</v>
      </c>
      <c r="CA365" s="7">
        <f t="shared" si="52"/>
        <v>0.1044696561687104</v>
      </c>
      <c r="CB365" s="7">
        <f t="shared" si="53"/>
        <v>8.4566004697889996E-2</v>
      </c>
    </row>
    <row r="366" spans="1:80" ht="15">
      <c r="A366" s="226" t="s">
        <v>252</v>
      </c>
      <c r="E366" s="10">
        <v>1</v>
      </c>
      <c r="F366" s="10">
        <f t="shared" si="61"/>
        <v>1.0321565801172796</v>
      </c>
      <c r="G366" s="10">
        <f t="shared" si="61"/>
        <v>1.0452026270568631</v>
      </c>
      <c r="H366" s="10">
        <f t="shared" si="61"/>
        <v>1.0397773783424145</v>
      </c>
      <c r="I366" s="10">
        <f t="shared" si="61"/>
        <v>1.0517685947589082</v>
      </c>
      <c r="J366" s="10">
        <f t="shared" si="61"/>
        <v>1.0432093314805173</v>
      </c>
      <c r="K366" s="10">
        <f t="shared" si="61"/>
        <v>1.0493428456295546</v>
      </c>
      <c r="L366" s="10">
        <f t="shared" si="61"/>
        <v>1.0350157715344093</v>
      </c>
      <c r="M366" s="10">
        <f t="shared" si="61"/>
        <v>1.0516672259940179</v>
      </c>
      <c r="N366" s="10">
        <f t="shared" si="61"/>
        <v>1.0467806911719721</v>
      </c>
      <c r="O366" s="10">
        <f t="shared" si="61"/>
        <v>1.0296120774684827</v>
      </c>
      <c r="P366" s="10">
        <f t="shared" si="61"/>
        <v>1.0289604237793577</v>
      </c>
      <c r="Q366" s="10">
        <f t="shared" si="61"/>
        <v>1.0456230434643263</v>
      </c>
      <c r="R366" s="10">
        <f t="shared" si="61"/>
        <v>1.0540780910465042</v>
      </c>
      <c r="S366" s="10">
        <v>1</v>
      </c>
      <c r="T366" s="10">
        <f t="shared" si="63"/>
        <v>0.99100871507785504</v>
      </c>
      <c r="U366" s="10">
        <f t="shared" si="63"/>
        <v>1.0425294406346073</v>
      </c>
      <c r="V366" s="10">
        <f t="shared" si="63"/>
        <v>1.0307854786023101</v>
      </c>
      <c r="W366" s="10">
        <f t="shared" si="63"/>
        <v>1.0334432592393321</v>
      </c>
      <c r="X366" s="10">
        <f t="shared" si="63"/>
        <v>1.0328195108340208</v>
      </c>
      <c r="Y366" s="10">
        <f t="shared" si="63"/>
        <v>1.0061780639851285</v>
      </c>
      <c r="Z366" s="10">
        <f t="shared" si="63"/>
        <v>1.0115851662474313</v>
      </c>
      <c r="AA366" s="10">
        <f t="shared" si="63"/>
        <v>0.99133180169328905</v>
      </c>
      <c r="AB366" s="10">
        <f t="shared" si="63"/>
        <v>1.0192239016475098</v>
      </c>
      <c r="AC366" s="10">
        <f t="shared" si="63"/>
        <v>1.0385403770966104</v>
      </c>
      <c r="AD366" s="10">
        <f t="shared" si="63"/>
        <v>1.0306954448197545</v>
      </c>
      <c r="AE366" s="10">
        <f t="shared" si="63"/>
        <v>1.024622272256378</v>
      </c>
      <c r="AF366" s="10">
        <f t="shared" si="63"/>
        <v>1.0269420575627881</v>
      </c>
      <c r="AG366" s="10">
        <f t="shared" si="63"/>
        <v>1.0414934747313334</v>
      </c>
      <c r="AH366" s="10">
        <f t="shared" si="63"/>
        <v>1.032088307119015</v>
      </c>
      <c r="AI366" s="10">
        <f t="shared" si="63"/>
        <v>1.0245549652762118</v>
      </c>
      <c r="AJ366" s="10">
        <f t="shared" si="63"/>
        <v>1.006733754901757</v>
      </c>
      <c r="AK366" s="10">
        <f t="shared" si="63"/>
        <v>1.0142765521701602</v>
      </c>
      <c r="AL366" s="10">
        <f t="shared" si="63"/>
        <v>1.0053458086471405</v>
      </c>
      <c r="AM366" s="10">
        <f t="shared" si="63"/>
        <v>1.0243303137218693</v>
      </c>
      <c r="AN366" s="10">
        <f t="shared" si="63"/>
        <v>1.0200173561046908</v>
      </c>
      <c r="AO366" s="10">
        <f t="shared" si="63"/>
        <v>1.022709450383074</v>
      </c>
      <c r="AP366" s="10">
        <f t="shared" si="63"/>
        <v>1.0263023638790816</v>
      </c>
      <c r="AQ366" s="10">
        <f t="shared" si="63"/>
        <v>1.020497653102092</v>
      </c>
      <c r="AR366" s="10">
        <f t="shared" si="63"/>
        <v>1.0262948298300831</v>
      </c>
      <c r="AS366" s="10">
        <f t="shared" si="63"/>
        <v>1.0339998999046567</v>
      </c>
      <c r="AT366" s="10">
        <f t="shared" si="63"/>
        <v>1.0081856357633701</v>
      </c>
      <c r="AU366" s="10">
        <f t="shared" si="63"/>
        <v>1.0086616511962943</v>
      </c>
      <c r="AV366" s="10">
        <f t="shared" si="63"/>
        <v>1.0145161876661271</v>
      </c>
      <c r="AW366" s="10">
        <f t="shared" si="63"/>
        <v>1.0257396092643001</v>
      </c>
      <c r="AX366" s="10">
        <f t="shared" si="63"/>
        <v>1.0202594739625572</v>
      </c>
      <c r="AY366" s="10">
        <f t="shared" si="63"/>
        <v>1.0223733769809988</v>
      </c>
      <c r="AZ366" s="10">
        <f t="shared" si="63"/>
        <v>1.0178611605273409</v>
      </c>
      <c r="BA366" s="10">
        <f t="shared" si="63"/>
        <v>0.99478968966039161</v>
      </c>
      <c r="BB366" s="10">
        <f t="shared" si="63"/>
        <v>0.95878382820303742</v>
      </c>
      <c r="BC366" s="10">
        <f t="shared" si="63"/>
        <v>1.0226671103346152</v>
      </c>
      <c r="BD366" s="10">
        <f t="shared" si="63"/>
        <v>1.0133957914662033</v>
      </c>
      <c r="BE366" s="10">
        <f t="shared" si="63"/>
        <v>1.0064687331105306</v>
      </c>
      <c r="BF366" s="10">
        <f t="shared" si="63"/>
        <v>1.0077385750952348</v>
      </c>
      <c r="BG366" s="10">
        <f t="shared" si="63"/>
        <v>1.0132343248540145</v>
      </c>
      <c r="BH366" s="10">
        <f t="shared" si="63"/>
        <v>1.0156498044319924</v>
      </c>
      <c r="BI366" s="10">
        <f t="shared" si="63"/>
        <v>1.0109356343618026</v>
      </c>
      <c r="BK366" s="7">
        <f t="shared" si="40"/>
        <v>3.9031739573550883E-2</v>
      </c>
      <c r="BL366" s="7">
        <f t="shared" si="41"/>
        <v>4.6281018331394863E-2</v>
      </c>
      <c r="BM366" s="7">
        <f t="shared" si="42"/>
        <v>2.8718475147136546E-2</v>
      </c>
      <c r="BN366" s="7">
        <f t="shared" si="43"/>
        <v>2.2163295902182689E-2</v>
      </c>
      <c r="BO366" s="7">
        <f t="shared" si="44"/>
        <v>1.2699131487630133E-2</v>
      </c>
      <c r="BP366" s="7">
        <f t="shared" si="45"/>
        <v>2.0800156270323278E-2</v>
      </c>
      <c r="BQ366" s="7">
        <f t="shared" si="46"/>
        <v>9.3955490045070089E-3</v>
      </c>
      <c r="BR366" s="7">
        <f t="shared" si="47"/>
        <v>1.0204480185104448E-2</v>
      </c>
      <c r="BS366" s="7">
        <f t="shared" si="48"/>
        <v>1.5872839066712441E-2</v>
      </c>
      <c r="BT366" s="7">
        <f t="shared" si="49"/>
        <v>5.9350846251597922E-3</v>
      </c>
      <c r="BV366" s="7">
        <f t="shared" si="50"/>
        <v>1.0182162474523304E-2</v>
      </c>
      <c r="BX366" s="231">
        <f t="shared" si="64"/>
        <v>2.9984536490797575E-2</v>
      </c>
      <c r="BZ366" s="7">
        <f t="shared" si="51"/>
        <v>2.2094592061964846E-2</v>
      </c>
      <c r="CA366" s="7">
        <f t="shared" si="52"/>
        <v>4.6179675098631856E-2</v>
      </c>
      <c r="CB366" s="7">
        <f t="shared" si="53"/>
        <v>4.0345009449785252E-2</v>
      </c>
    </row>
    <row r="367" spans="1:80" ht="15">
      <c r="A367" s="226" t="s">
        <v>254</v>
      </c>
      <c r="E367" s="10">
        <v>1</v>
      </c>
      <c r="F367" s="10">
        <f t="shared" si="61"/>
        <v>1</v>
      </c>
      <c r="G367" s="10">
        <f t="shared" si="61"/>
        <v>1.0955006538885039</v>
      </c>
      <c r="H367" s="10">
        <f t="shared" si="61"/>
        <v>1.1184879762315276</v>
      </c>
      <c r="I367" s="10">
        <f t="shared" si="61"/>
        <v>1.0603325572534104</v>
      </c>
      <c r="J367" s="10">
        <f t="shared" si="61"/>
        <v>1.1166928706110593</v>
      </c>
      <c r="K367" s="10">
        <f t="shared" si="61"/>
        <v>1.0089738337608185</v>
      </c>
      <c r="L367" s="10">
        <f t="shared" si="61"/>
        <v>0.99068119666163523</v>
      </c>
      <c r="M367" s="10">
        <f t="shared" si="61"/>
        <v>1.0122499350948566</v>
      </c>
      <c r="N367" s="10">
        <f t="shared" si="61"/>
        <v>1.0958017078509343</v>
      </c>
      <c r="O367" s="10">
        <f t="shared" si="61"/>
        <v>1.065831545160397</v>
      </c>
      <c r="P367" s="10">
        <f t="shared" si="61"/>
        <v>1.050042301746446</v>
      </c>
      <c r="Q367" s="10">
        <f t="shared" si="61"/>
        <v>1.0851153403097691</v>
      </c>
      <c r="R367" s="10">
        <f t="shared" si="61"/>
        <v>1.0915605173166658</v>
      </c>
      <c r="S367" s="10">
        <v>1</v>
      </c>
      <c r="T367" s="10">
        <f t="shared" si="63"/>
        <v>0.98604640492438878</v>
      </c>
      <c r="U367" s="10">
        <f t="shared" si="63"/>
        <v>1.1471426376102223</v>
      </c>
      <c r="V367" s="10">
        <f t="shared" si="63"/>
        <v>1.1012437688075025</v>
      </c>
      <c r="W367" s="10">
        <f t="shared" si="63"/>
        <v>1.0631713194423307</v>
      </c>
      <c r="X367" s="10">
        <f t="shared" si="63"/>
        <v>1.056232329667306</v>
      </c>
      <c r="Y367" s="10">
        <f t="shared" si="63"/>
        <v>1.0720720175529812</v>
      </c>
      <c r="Z367" s="10">
        <f t="shared" si="63"/>
        <v>1.0672508311588702</v>
      </c>
      <c r="AA367" s="10">
        <f t="shared" si="63"/>
        <v>1.0136382765121046</v>
      </c>
      <c r="AB367" s="10">
        <f t="shared" si="63"/>
        <v>1.0437894898753568</v>
      </c>
      <c r="AC367" s="10">
        <f t="shared" si="63"/>
        <v>1.0889814577085588</v>
      </c>
      <c r="AD367" s="10">
        <f t="shared" si="63"/>
        <v>0.99680492535165965</v>
      </c>
      <c r="AE367" s="10">
        <f t="shared" si="63"/>
        <v>1.0968108261027232</v>
      </c>
      <c r="AF367" s="10">
        <f t="shared" si="63"/>
        <v>1.1226251401131189</v>
      </c>
      <c r="AG367" s="10">
        <f t="shared" si="63"/>
        <v>1.0760336335256135</v>
      </c>
      <c r="AH367" s="10">
        <f t="shared" si="63"/>
        <v>1.0122297149588848</v>
      </c>
      <c r="AI367" s="10">
        <f t="shared" si="63"/>
        <v>1.0349737438568039</v>
      </c>
      <c r="AJ367" s="10">
        <f t="shared" si="63"/>
        <v>1.048290381624263</v>
      </c>
      <c r="AK367" s="10">
        <f t="shared" si="63"/>
        <v>1.0534663186885356</v>
      </c>
      <c r="AL367" s="10">
        <f t="shared" si="63"/>
        <v>1.0439236709906059</v>
      </c>
      <c r="AM367" s="10">
        <f t="shared" si="63"/>
        <v>1.0367474440083539</v>
      </c>
      <c r="AN367" s="10">
        <f t="shared" si="63"/>
        <v>1.0036658447917139</v>
      </c>
      <c r="AO367" s="10">
        <f t="shared" si="63"/>
        <v>0.99732107693684213</v>
      </c>
      <c r="AP367" s="10">
        <f t="shared" si="63"/>
        <v>1.0422834453055614</v>
      </c>
      <c r="AQ367" s="10">
        <f t="shared" si="63"/>
        <v>0.93334936420571468</v>
      </c>
      <c r="AR367" s="10">
        <f t="shared" si="63"/>
        <v>1.0153236529972902</v>
      </c>
      <c r="AS367" s="10">
        <f t="shared" si="63"/>
        <v>1.0671847703869888</v>
      </c>
      <c r="AT367" s="10">
        <f t="shared" si="63"/>
        <v>0.99822454332368993</v>
      </c>
      <c r="AU367" s="10">
        <f t="shared" si="63"/>
        <v>1.0120754145838549</v>
      </c>
      <c r="AV367" s="10">
        <f t="shared" si="63"/>
        <v>1.0326000517155123</v>
      </c>
      <c r="AW367" s="10">
        <f t="shared" si="63"/>
        <v>1.0785562601260763</v>
      </c>
      <c r="AX367" s="10">
        <f t="shared" si="63"/>
        <v>1.0692002409526489</v>
      </c>
      <c r="AY367" s="10">
        <f t="shared" si="63"/>
        <v>1.0634743029655196</v>
      </c>
      <c r="AZ367" s="10">
        <f t="shared" si="63"/>
        <v>1.0555354076868342</v>
      </c>
      <c r="BA367" s="10">
        <f t="shared" si="63"/>
        <v>1.0151878841794491</v>
      </c>
      <c r="BB367" s="10">
        <f t="shared" si="63"/>
        <v>0.9733107835197764</v>
      </c>
      <c r="BC367" s="10">
        <f t="shared" si="63"/>
        <v>1.0598636946868178</v>
      </c>
      <c r="BD367" s="10">
        <f t="shared" si="63"/>
        <v>1.0411209887153432</v>
      </c>
      <c r="BE367" s="10">
        <f t="shared" si="63"/>
        <v>1.0052047878961403</v>
      </c>
      <c r="BF367" s="10">
        <f t="shared" si="63"/>
        <v>1.0262963071539879</v>
      </c>
      <c r="BG367" s="10">
        <f t="shared" si="63"/>
        <v>1.0199329005831435</v>
      </c>
      <c r="BH367" s="10">
        <f t="shared" si="63"/>
        <v>1.014972977168473</v>
      </c>
      <c r="BI367" s="10">
        <f t="shared" si="63"/>
        <v>1.0147613409754079</v>
      </c>
      <c r="BK367" s="7">
        <f t="shared" si="40"/>
        <v>7.0076073820313889E-2</v>
      </c>
      <c r="BL367" s="7">
        <f t="shared" si="41"/>
        <v>4.6409239508087285E-2</v>
      </c>
      <c r="BM367" s="7">
        <f t="shared" si="42"/>
        <v>6.3697169487658245E-2</v>
      </c>
      <c r="BN367" s="7">
        <f t="shared" si="43"/>
        <v>5.830012262056683E-2</v>
      </c>
      <c r="BO367" s="7">
        <f t="shared" si="44"/>
        <v>4.514147730962681E-2</v>
      </c>
      <c r="BP367" s="7">
        <f t="shared" si="45"/>
        <v>8.0160158459603448E-3</v>
      </c>
      <c r="BQ367" s="7">
        <f t="shared" si="46"/>
        <v>4.2942156247251839E-2</v>
      </c>
      <c r="BR367" s="7">
        <f t="shared" si="47"/>
        <v>2.3057466898771306E-2</v>
      </c>
      <c r="BS367" s="7">
        <f t="shared" si="48"/>
        <v>5.2196140567831062E-2</v>
      </c>
      <c r="BT367" s="7">
        <f t="shared" si="49"/>
        <v>1.9154456220065841E-2</v>
      </c>
      <c r="BV367" s="7">
        <f t="shared" si="50"/>
        <v>3.3186188784425141E-2</v>
      </c>
      <c r="BX367" s="231">
        <f t="shared" si="64"/>
        <v>5.7095221040784461E-2</v>
      </c>
      <c r="BZ367" s="7">
        <f t="shared" si="51"/>
        <v>0.12917803882087497</v>
      </c>
      <c r="CA367" s="7">
        <f t="shared" si="52"/>
        <v>0.14296146489727213</v>
      </c>
      <c r="CB367" s="7">
        <f t="shared" si="53"/>
        <v>5.0485336749927834E-2</v>
      </c>
    </row>
    <row r="368" spans="1:80" ht="15">
      <c r="A368" s="226" t="s">
        <v>256</v>
      </c>
      <c r="E368" s="10">
        <v>1</v>
      </c>
      <c r="F368" s="10">
        <f t="shared" si="61"/>
        <v>0.99048856329338408</v>
      </c>
      <c r="G368" s="10">
        <f t="shared" si="61"/>
        <v>1.0285805111090316</v>
      </c>
      <c r="H368" s="10">
        <f t="shared" si="61"/>
        <v>1.0072750956689556</v>
      </c>
      <c r="I368" s="10">
        <f t="shared" si="61"/>
        <v>1.0248824744867602</v>
      </c>
      <c r="J368" s="10">
        <f t="shared" si="61"/>
        <v>1.0597125479684979</v>
      </c>
      <c r="K368" s="10">
        <f t="shared" si="61"/>
        <v>1.0237177865786986</v>
      </c>
      <c r="L368" s="10">
        <f t="shared" si="61"/>
        <v>1.029254630711973</v>
      </c>
      <c r="M368" s="10">
        <f t="shared" si="61"/>
        <v>1.0350467472476961</v>
      </c>
      <c r="N368" s="10">
        <f t="shared" si="61"/>
        <v>0.97724905640896853</v>
      </c>
      <c r="O368" s="10">
        <f t="shared" si="61"/>
        <v>1.0060785624339486</v>
      </c>
      <c r="P368" s="10">
        <f t="shared" si="61"/>
        <v>1.0096724145769274</v>
      </c>
      <c r="Q368" s="10">
        <f t="shared" si="61"/>
        <v>1.0268027289323209</v>
      </c>
      <c r="R368" s="10">
        <f t="shared" si="61"/>
        <v>1.0471328140363478</v>
      </c>
      <c r="S368" s="10">
        <v>1</v>
      </c>
      <c r="T368" s="10">
        <f t="shared" si="63"/>
        <v>0.99085897648695631</v>
      </c>
      <c r="U368" s="10">
        <f t="shared" si="63"/>
        <v>1.0717335973462172</v>
      </c>
      <c r="V368" s="10">
        <f t="shared" si="63"/>
        <v>1.0703642263539772</v>
      </c>
      <c r="W368" s="10">
        <f t="shared" ref="W368:BI368" si="65">1+W100/100</f>
        <v>1.0665699050545951</v>
      </c>
      <c r="X368" s="10">
        <f t="shared" si="65"/>
        <v>1.0147867890433981</v>
      </c>
      <c r="Y368" s="10">
        <f t="shared" si="65"/>
        <v>0.97613602383893461</v>
      </c>
      <c r="Z368" s="10">
        <f t="shared" si="65"/>
        <v>0.9943385372979846</v>
      </c>
      <c r="AA368" s="10">
        <f t="shared" si="65"/>
        <v>0.95640451803914162</v>
      </c>
      <c r="AB368" s="10">
        <f t="shared" si="65"/>
        <v>0.96109484734248152</v>
      </c>
      <c r="AC368" s="10">
        <f t="shared" si="65"/>
        <v>1.0124316205180652</v>
      </c>
      <c r="AD368" s="10">
        <f t="shared" si="65"/>
        <v>1.0111451228482091</v>
      </c>
      <c r="AE368" s="10">
        <f t="shared" si="65"/>
        <v>0.97777180816709475</v>
      </c>
      <c r="AF368" s="10">
        <f t="shared" si="65"/>
        <v>1.0295802790027948</v>
      </c>
      <c r="AG368" s="10">
        <f t="shared" si="65"/>
        <v>1.0159982246191892</v>
      </c>
      <c r="AH368" s="10">
        <f t="shared" si="65"/>
        <v>1.0134014655922994</v>
      </c>
      <c r="AI368" s="10">
        <f t="shared" si="65"/>
        <v>0.97244843429221761</v>
      </c>
      <c r="AJ368" s="10">
        <f t="shared" si="65"/>
        <v>1.0032404119966316</v>
      </c>
      <c r="AK368" s="10">
        <f t="shared" si="65"/>
        <v>1.0264778340189586</v>
      </c>
      <c r="AL368" s="10">
        <f t="shared" si="65"/>
        <v>1.0325947805071471</v>
      </c>
      <c r="AM368" s="10">
        <f t="shared" si="65"/>
        <v>0.95962624635303539</v>
      </c>
      <c r="AN368" s="10">
        <f t="shared" si="65"/>
        <v>1.0121168697889042</v>
      </c>
      <c r="AO368" s="10">
        <f t="shared" si="65"/>
        <v>1.0079171499308561</v>
      </c>
      <c r="AP368" s="10">
        <f t="shared" si="65"/>
        <v>1.0218930918543858</v>
      </c>
      <c r="AQ368" s="10">
        <f t="shared" si="65"/>
        <v>1.0019039262501213</v>
      </c>
      <c r="AR368" s="10">
        <f t="shared" si="65"/>
        <v>0.95561024355364521</v>
      </c>
      <c r="AS368" s="10">
        <f t="shared" si="65"/>
        <v>1.0304034148823051</v>
      </c>
      <c r="AT368" s="10">
        <f t="shared" si="65"/>
        <v>1.0013283661663077</v>
      </c>
      <c r="AU368" s="10">
        <f t="shared" si="65"/>
        <v>1.011828976547698</v>
      </c>
      <c r="AV368" s="10">
        <f t="shared" si="65"/>
        <v>1.0201037757905345</v>
      </c>
      <c r="AW368" s="10">
        <f t="shared" si="65"/>
        <v>1.0372059053205429</v>
      </c>
      <c r="AX368" s="10">
        <f t="shared" si="65"/>
        <v>1.0361592129282027</v>
      </c>
      <c r="AY368" s="10">
        <f t="shared" si="65"/>
        <v>1.0419358281757682</v>
      </c>
      <c r="AZ368" s="10">
        <f t="shared" si="65"/>
        <v>1.0389364253340807</v>
      </c>
      <c r="BA368" s="10">
        <f t="shared" si="65"/>
        <v>1.020512075037169</v>
      </c>
      <c r="BB368" s="10">
        <f t="shared" si="65"/>
        <v>0.95596816152495245</v>
      </c>
      <c r="BC368" s="10">
        <f t="shared" si="65"/>
        <v>1.017089042583752</v>
      </c>
      <c r="BD368" s="10">
        <f t="shared" si="65"/>
        <v>1.0188591808184999</v>
      </c>
      <c r="BE368" s="10">
        <f t="shared" si="65"/>
        <v>1.0224281008189</v>
      </c>
      <c r="BF368" s="10">
        <f t="shared" si="65"/>
        <v>1.009852542058816</v>
      </c>
      <c r="BG368" s="10">
        <f t="shared" si="65"/>
        <v>1.012865054074868</v>
      </c>
      <c r="BH368" s="10">
        <f t="shared" si="65"/>
        <v>1.0188714713247522</v>
      </c>
      <c r="BI368" s="10">
        <f t="shared" si="65"/>
        <v>1.018809146845544</v>
      </c>
      <c r="BK368" s="7">
        <f t="shared" si="40"/>
        <v>8.6611282898121367E-3</v>
      </c>
      <c r="BL368" s="7">
        <f t="shared" si="41"/>
        <v>2.4680349659382594E-2</v>
      </c>
      <c r="BM368" s="7">
        <f t="shared" si="42"/>
        <v>2.9981817062764371E-2</v>
      </c>
      <c r="BN368" s="7">
        <f t="shared" si="43"/>
        <v>-5.4642763276130379E-3</v>
      </c>
      <c r="BO368" s="7">
        <f t="shared" si="44"/>
        <v>8.411465908042759E-3</v>
      </c>
      <c r="BP368" s="7">
        <f t="shared" si="45"/>
        <v>5.1533970139552299E-3</v>
      </c>
      <c r="BQ368" s="7">
        <f t="shared" si="46"/>
        <v>2.0641658860405254E-2</v>
      </c>
      <c r="BR368" s="7">
        <f t="shared" si="47"/>
        <v>1.5989273245508473E-2</v>
      </c>
      <c r="BS368" s="7">
        <f t="shared" si="48"/>
        <v>3.2438014416641625E-2</v>
      </c>
      <c r="BT368" s="7">
        <f t="shared" si="49"/>
        <v>9.1283135367903334E-3</v>
      </c>
      <c r="BV368" s="7">
        <f t="shared" si="50"/>
        <v>1.9053041536633675E-2</v>
      </c>
      <c r="BX368" s="231">
        <f t="shared" si="64"/>
        <v>1.6320478380236647E-2</v>
      </c>
      <c r="BZ368" s="7">
        <f t="shared" si="51"/>
        <v>-8.6008536517680811E-2</v>
      </c>
      <c r="CA368" s="7">
        <f t="shared" si="52"/>
        <v>1.4313312916958143E-3</v>
      </c>
      <c r="CB368" s="7">
        <f t="shared" si="53"/>
        <v>5.1389958242514577E-2</v>
      </c>
    </row>
    <row r="369" spans="1:80" ht="15">
      <c r="A369" s="226" t="s">
        <v>258</v>
      </c>
      <c r="E369" s="10">
        <v>1</v>
      </c>
      <c r="F369" s="10">
        <f t="shared" si="61"/>
        <v>0.98008736000120933</v>
      </c>
      <c r="G369" s="10">
        <f t="shared" si="61"/>
        <v>1.0438408268118136</v>
      </c>
      <c r="H369" s="10">
        <f t="shared" si="61"/>
        <v>1.0078688665648494</v>
      </c>
      <c r="I369" s="10">
        <f t="shared" si="61"/>
        <v>1.0109122904672709</v>
      </c>
      <c r="J369" s="10">
        <f t="shared" si="61"/>
        <v>1.0170016737148206</v>
      </c>
      <c r="K369" s="10">
        <f t="shared" si="61"/>
        <v>1.001495527629287</v>
      </c>
      <c r="L369" s="10">
        <f t="shared" si="61"/>
        <v>0.99768691069061533</v>
      </c>
      <c r="M369" s="10">
        <f t="shared" si="61"/>
        <v>1.0034547728777352</v>
      </c>
      <c r="N369" s="10">
        <f t="shared" si="61"/>
        <v>1.0192220650354942</v>
      </c>
      <c r="O369" s="10">
        <f t="shared" si="61"/>
        <v>1.0170143215636853</v>
      </c>
      <c r="P369" s="10">
        <f t="shared" si="61"/>
        <v>1.0148767707736983</v>
      </c>
      <c r="Q369" s="10">
        <f t="shared" si="61"/>
        <v>0.99104813774787948</v>
      </c>
      <c r="R369" s="10">
        <f t="shared" si="61"/>
        <v>1.0020996134775786</v>
      </c>
      <c r="S369" s="10">
        <v>1</v>
      </c>
      <c r="T369" s="10">
        <f t="shared" ref="T369:BI375" si="66">1+T101/100</f>
        <v>0.9947442041834228</v>
      </c>
      <c r="U369" s="10">
        <f t="shared" si="66"/>
        <v>1.0133022036399189</v>
      </c>
      <c r="V369" s="10">
        <f t="shared" si="66"/>
        <v>1.0105230710037827</v>
      </c>
      <c r="W369" s="10">
        <f t="shared" si="66"/>
        <v>0.99691258862283016</v>
      </c>
      <c r="X369" s="10">
        <f t="shared" si="66"/>
        <v>0.97412330302240269</v>
      </c>
      <c r="Y369" s="10">
        <f t="shared" si="66"/>
        <v>0.97114153075924525</v>
      </c>
      <c r="Z369" s="10">
        <f t="shared" si="66"/>
        <v>1.0126124821657936</v>
      </c>
      <c r="AA369" s="10">
        <f t="shared" si="66"/>
        <v>0.98635350273696121</v>
      </c>
      <c r="AB369" s="10">
        <f t="shared" si="66"/>
        <v>0.98024642799254191</v>
      </c>
      <c r="AC369" s="10">
        <f t="shared" si="66"/>
        <v>0.98572489474174529</v>
      </c>
      <c r="AD369" s="10">
        <f t="shared" si="66"/>
        <v>0.98944441440766606</v>
      </c>
      <c r="AE369" s="10">
        <f t="shared" si="66"/>
        <v>1.0027988572203104</v>
      </c>
      <c r="AF369" s="10">
        <f t="shared" si="66"/>
        <v>1.005588673863367</v>
      </c>
      <c r="AG369" s="10">
        <f t="shared" si="66"/>
        <v>0.98413282297584626</v>
      </c>
      <c r="AH369" s="10">
        <f t="shared" si="66"/>
        <v>0.99198851938617738</v>
      </c>
      <c r="AI369" s="10">
        <f t="shared" si="66"/>
        <v>0.96077561494292663</v>
      </c>
      <c r="AJ369" s="10">
        <f t="shared" si="66"/>
        <v>0.97941951408057482</v>
      </c>
      <c r="AK369" s="10">
        <f t="shared" si="66"/>
        <v>0.96407383205840635</v>
      </c>
      <c r="AL369" s="10">
        <f t="shared" si="66"/>
        <v>0.97732447310081649</v>
      </c>
      <c r="AM369" s="10">
        <f t="shared" si="66"/>
        <v>0.97323460804371498</v>
      </c>
      <c r="AN369" s="10">
        <f t="shared" si="66"/>
        <v>1.0178321185771089</v>
      </c>
      <c r="AO369" s="10">
        <f t="shared" si="66"/>
        <v>1.0254595109073983</v>
      </c>
      <c r="AP369" s="10">
        <f t="shared" si="66"/>
        <v>1.0155130622616215</v>
      </c>
      <c r="AQ369" s="10">
        <f t="shared" si="66"/>
        <v>1.0079376680762473</v>
      </c>
      <c r="AR369" s="10">
        <f t="shared" si="66"/>
        <v>1.0022961018839724</v>
      </c>
      <c r="AS369" s="10">
        <f t="shared" si="66"/>
        <v>1.0001931804196103</v>
      </c>
      <c r="AT369" s="10">
        <f t="shared" si="66"/>
        <v>1.0139791335153399</v>
      </c>
      <c r="AU369" s="10">
        <f t="shared" si="66"/>
        <v>1.00601979313962</v>
      </c>
      <c r="AV369" s="10">
        <f t="shared" si="66"/>
        <v>1.0158843919378062</v>
      </c>
      <c r="AW369" s="10">
        <f t="shared" si="66"/>
        <v>1.0240451313737582</v>
      </c>
      <c r="AX369" s="10">
        <f t="shared" si="66"/>
        <v>1.0320990882876206</v>
      </c>
      <c r="AY369" s="10">
        <f t="shared" si="66"/>
        <v>1.0316115717583281</v>
      </c>
      <c r="AZ369" s="10">
        <f t="shared" si="66"/>
        <v>1.0359670225697932</v>
      </c>
      <c r="BA369" s="10">
        <f t="shared" si="66"/>
        <v>1.0309800156210032</v>
      </c>
      <c r="BB369" s="10">
        <f t="shared" si="66"/>
        <v>1.0143608592615554</v>
      </c>
      <c r="BC369" s="10">
        <f t="shared" si="66"/>
        <v>1.0280443135821502</v>
      </c>
      <c r="BD369" s="10">
        <f t="shared" si="66"/>
        <v>1.0181199624181636</v>
      </c>
      <c r="BE369" s="10">
        <f t="shared" si="66"/>
        <v>1.0286038926904002</v>
      </c>
      <c r="BF369" s="10">
        <f t="shared" si="66"/>
        <v>1.0271723986449046</v>
      </c>
      <c r="BG369" s="10">
        <f t="shared" si="66"/>
        <v>1.0264107069559745</v>
      </c>
      <c r="BH369" s="10">
        <f t="shared" si="66"/>
        <v>1.0217474271220204</v>
      </c>
      <c r="BI369" s="10">
        <f t="shared" si="66"/>
        <v>1.0159280451688619</v>
      </c>
      <c r="BK369" s="7">
        <f t="shared" si="40"/>
        <v>1.0262809454551824E-2</v>
      </c>
      <c r="BL369" s="7">
        <f t="shared" si="41"/>
        <v>8.2638015011917698E-3</v>
      </c>
      <c r="BM369" s="7">
        <f t="shared" si="42"/>
        <v>1.3856591837688725E-3</v>
      </c>
      <c r="BN369" s="7">
        <f t="shared" si="43"/>
        <v>-9.0687248757738148E-3</v>
      </c>
      <c r="BO369" s="7">
        <f t="shared" si="44"/>
        <v>-2.9635391518052501E-2</v>
      </c>
      <c r="BP369" s="7">
        <f t="shared" si="45"/>
        <v>1.1122248262213086E-2</v>
      </c>
      <c r="BQ369" s="7">
        <f t="shared" si="46"/>
        <v>2.6597459237717169E-2</v>
      </c>
      <c r="BR369" s="7">
        <f t="shared" si="47"/>
        <v>2.5068546565430783E-2</v>
      </c>
      <c r="BS369" s="7">
        <f t="shared" si="48"/>
        <v>2.8409769793647843E-2</v>
      </c>
      <c r="BT369" s="7">
        <f t="shared" si="49"/>
        <v>2.2534115078861827E-2</v>
      </c>
      <c r="BV369" s="7">
        <f t="shared" si="50"/>
        <v>2.5048131026566223E-2</v>
      </c>
      <c r="BX369" s="231">
        <f t="shared" si="64"/>
        <v>-7.585995264258738E-5</v>
      </c>
      <c r="BZ369" s="7">
        <f t="shared" si="51"/>
        <v>-2.093587790656215E-2</v>
      </c>
      <c r="CA369" s="7">
        <f t="shared" si="52"/>
        <v>-9.2804223822418153E-2</v>
      </c>
      <c r="CB369" s="7">
        <f t="shared" si="53"/>
        <v>6.5436757616930352E-2</v>
      </c>
    </row>
    <row r="370" spans="1:80" ht="15">
      <c r="A370" s="226" t="s">
        <v>260</v>
      </c>
      <c r="E370" s="10">
        <v>1</v>
      </c>
      <c r="F370" s="10">
        <f t="shared" si="61"/>
        <v>1</v>
      </c>
      <c r="G370" s="10">
        <f t="shared" si="61"/>
        <v>1</v>
      </c>
      <c r="H370" s="10">
        <f t="shared" si="61"/>
        <v>1</v>
      </c>
      <c r="I370" s="10">
        <f t="shared" si="61"/>
        <v>1</v>
      </c>
      <c r="J370" s="10">
        <f t="shared" si="61"/>
        <v>1</v>
      </c>
      <c r="K370" s="10">
        <f t="shared" si="61"/>
        <v>1</v>
      </c>
      <c r="L370" s="10">
        <f t="shared" si="61"/>
        <v>1</v>
      </c>
      <c r="M370" s="10">
        <f t="shared" si="61"/>
        <v>1</v>
      </c>
      <c r="N370" s="10">
        <f t="shared" si="61"/>
        <v>1</v>
      </c>
      <c r="O370" s="10">
        <f t="shared" si="61"/>
        <v>1</v>
      </c>
      <c r="P370" s="10">
        <f t="shared" si="61"/>
        <v>1</v>
      </c>
      <c r="Q370" s="10">
        <f t="shared" si="61"/>
        <v>1</v>
      </c>
      <c r="R370" s="10">
        <f t="shared" si="61"/>
        <v>1</v>
      </c>
      <c r="S370" s="10">
        <v>1</v>
      </c>
      <c r="T370" s="10">
        <f t="shared" si="66"/>
        <v>1</v>
      </c>
      <c r="U370" s="10">
        <f t="shared" si="66"/>
        <v>1</v>
      </c>
      <c r="V370" s="10">
        <f t="shared" si="66"/>
        <v>1</v>
      </c>
      <c r="W370" s="10">
        <f t="shared" si="66"/>
        <v>1</v>
      </c>
      <c r="X370" s="10">
        <f t="shared" si="66"/>
        <v>1</v>
      </c>
      <c r="Y370" s="10">
        <f t="shared" si="66"/>
        <v>1</v>
      </c>
      <c r="Z370" s="10">
        <f t="shared" si="66"/>
        <v>1</v>
      </c>
      <c r="AA370" s="10">
        <f t="shared" si="66"/>
        <v>1</v>
      </c>
      <c r="AB370" s="10">
        <f t="shared" si="66"/>
        <v>1</v>
      </c>
      <c r="AC370" s="10">
        <f t="shared" si="66"/>
        <v>1</v>
      </c>
      <c r="AD370" s="10">
        <f t="shared" si="66"/>
        <v>1</v>
      </c>
      <c r="AE370" s="10">
        <f t="shared" si="66"/>
        <v>1</v>
      </c>
      <c r="AF370" s="10">
        <f t="shared" si="66"/>
        <v>1</v>
      </c>
      <c r="AG370" s="10">
        <f t="shared" si="66"/>
        <v>1</v>
      </c>
      <c r="AH370" s="10">
        <f t="shared" si="66"/>
        <v>1</v>
      </c>
      <c r="AI370" s="10">
        <f t="shared" si="66"/>
        <v>1</v>
      </c>
      <c r="AJ370" s="10">
        <f t="shared" si="66"/>
        <v>1</v>
      </c>
      <c r="AK370" s="10">
        <f t="shared" si="66"/>
        <v>1</v>
      </c>
      <c r="AL370" s="10">
        <f t="shared" si="66"/>
        <v>1</v>
      </c>
      <c r="AM370" s="10">
        <f t="shared" si="66"/>
        <v>1</v>
      </c>
      <c r="AN370" s="10">
        <f t="shared" si="66"/>
        <v>1</v>
      </c>
      <c r="AO370" s="10">
        <f t="shared" si="66"/>
        <v>1.0999650581708109</v>
      </c>
      <c r="AP370" s="10">
        <f t="shared" si="66"/>
        <v>1.0482606313154352</v>
      </c>
      <c r="AQ370" s="10">
        <f t="shared" si="66"/>
        <v>1.0346867796384593</v>
      </c>
      <c r="AR370" s="10">
        <f t="shared" si="66"/>
        <v>0.97911575436030229</v>
      </c>
      <c r="AS370" s="10">
        <f t="shared" si="66"/>
        <v>1.0676845403638908</v>
      </c>
      <c r="AT370" s="10">
        <f t="shared" si="66"/>
        <v>1.0310825984721501</v>
      </c>
      <c r="AU370" s="10">
        <f t="shared" si="66"/>
        <v>1.0524647452940858</v>
      </c>
      <c r="AV370" s="10">
        <f t="shared" si="66"/>
        <v>1.0555790703543624</v>
      </c>
      <c r="AW370" s="10">
        <f t="shared" si="66"/>
        <v>1.041062580432693</v>
      </c>
      <c r="AX370" s="10">
        <f t="shared" si="66"/>
        <v>1.0409349161267143</v>
      </c>
      <c r="AY370" s="10">
        <f t="shared" si="66"/>
        <v>1.0483232138292353</v>
      </c>
      <c r="AZ370" s="10">
        <f t="shared" si="66"/>
        <v>1.0524482013287597</v>
      </c>
      <c r="BA370" s="10">
        <f t="shared" si="66"/>
        <v>1.0208770157990339</v>
      </c>
      <c r="BB370" s="10">
        <f t="shared" si="66"/>
        <v>0.92729763444395252</v>
      </c>
      <c r="BC370" s="10">
        <f t="shared" si="66"/>
        <v>0.98550116472839622</v>
      </c>
      <c r="BD370" s="10">
        <f t="shared" si="66"/>
        <v>1.0291390904293936</v>
      </c>
      <c r="BE370" s="10">
        <f t="shared" si="66"/>
        <v>0.98111998140843415</v>
      </c>
      <c r="BF370" s="10">
        <f t="shared" si="66"/>
        <v>0.99212008916693106</v>
      </c>
      <c r="BG370" s="10">
        <f t="shared" si="66"/>
        <v>0.9991440920180843</v>
      </c>
      <c r="BH370" s="10">
        <f t="shared" si="66"/>
        <v>1.0248252927771981</v>
      </c>
      <c r="BI370" s="10">
        <f t="shared" si="66"/>
        <v>1.0374381765783367</v>
      </c>
      <c r="BK370" s="7">
        <f t="shared" si="40"/>
        <v>0</v>
      </c>
      <c r="BL370" s="7">
        <f t="shared" si="41"/>
        <v>0</v>
      </c>
      <c r="BM370" s="7">
        <f t="shared" si="42"/>
        <v>0</v>
      </c>
      <c r="BN370" s="7">
        <f t="shared" si="43"/>
        <v>0</v>
      </c>
      <c r="BO370" s="7">
        <f t="shared" si="44"/>
        <v>0</v>
      </c>
      <c r="BP370" s="7">
        <f t="shared" si="45"/>
        <v>3.8554720534813125E-2</v>
      </c>
      <c r="BQ370" s="7">
        <f t="shared" si="46"/>
        <v>2.0627120917499076E-2</v>
      </c>
      <c r="BR370" s="7">
        <f t="shared" si="47"/>
        <v>2.2370017664541386E-4</v>
      </c>
      <c r="BS370" s="7">
        <f t="shared" si="48"/>
        <v>4.3141980909105371E-2</v>
      </c>
      <c r="BT370" s="7">
        <f t="shared" si="49"/>
        <v>-3.4832229028005646E-3</v>
      </c>
      <c r="BV370" s="7">
        <f t="shared" si="50"/>
        <v>1.6238239965146617E-2</v>
      </c>
      <c r="BX370" s="231">
        <f t="shared" si="64"/>
        <v>0</v>
      </c>
      <c r="BZ370" s="7">
        <f t="shared" si="51"/>
        <v>0</v>
      </c>
      <c r="CA370" s="7">
        <f t="shared" si="52"/>
        <v>0</v>
      </c>
      <c r="CB370" s="7">
        <f t="shared" si="53"/>
        <v>6.2282887775217954E-2</v>
      </c>
    </row>
    <row r="371" spans="1:80" ht="15">
      <c r="A371" s="226" t="s">
        <v>262</v>
      </c>
      <c r="E371" s="10">
        <v>1</v>
      </c>
      <c r="F371" s="10">
        <f t="shared" si="61"/>
        <v>1</v>
      </c>
      <c r="G371" s="10">
        <f t="shared" si="61"/>
        <v>1</v>
      </c>
      <c r="H371" s="10">
        <f t="shared" si="61"/>
        <v>1</v>
      </c>
      <c r="I371" s="10">
        <f t="shared" si="61"/>
        <v>1</v>
      </c>
      <c r="J371" s="10">
        <f t="shared" si="61"/>
        <v>1</v>
      </c>
      <c r="K371" s="10">
        <f t="shared" si="61"/>
        <v>1</v>
      </c>
      <c r="L371" s="10">
        <f t="shared" si="61"/>
        <v>1</v>
      </c>
      <c r="M371" s="10">
        <f t="shared" si="61"/>
        <v>1</v>
      </c>
      <c r="N371" s="10">
        <f t="shared" si="61"/>
        <v>1</v>
      </c>
      <c r="O371" s="10">
        <f t="shared" si="61"/>
        <v>1</v>
      </c>
      <c r="P371" s="10">
        <f t="shared" si="61"/>
        <v>1</v>
      </c>
      <c r="Q371" s="10">
        <f t="shared" si="61"/>
        <v>1</v>
      </c>
      <c r="R371" s="10">
        <f t="shared" si="61"/>
        <v>1</v>
      </c>
      <c r="S371" s="10">
        <v>1</v>
      </c>
      <c r="T371" s="10">
        <f t="shared" si="66"/>
        <v>1</v>
      </c>
      <c r="U371" s="10">
        <f t="shared" si="66"/>
        <v>1</v>
      </c>
      <c r="V371" s="10">
        <f t="shared" si="66"/>
        <v>1</v>
      </c>
      <c r="W371" s="10">
        <f t="shared" si="66"/>
        <v>1</v>
      </c>
      <c r="X371" s="10">
        <f t="shared" si="66"/>
        <v>1</v>
      </c>
      <c r="Y371" s="10">
        <f t="shared" si="66"/>
        <v>1</v>
      </c>
      <c r="Z371" s="10">
        <f t="shared" si="66"/>
        <v>1</v>
      </c>
      <c r="AA371" s="10">
        <f t="shared" si="66"/>
        <v>1</v>
      </c>
      <c r="AB371" s="10">
        <f t="shared" si="66"/>
        <v>1</v>
      </c>
      <c r="AC371" s="10">
        <f t="shared" si="66"/>
        <v>1</v>
      </c>
      <c r="AD371" s="10">
        <f t="shared" si="66"/>
        <v>1</v>
      </c>
      <c r="AE371" s="10">
        <f t="shared" si="66"/>
        <v>1</v>
      </c>
      <c r="AF371" s="10">
        <f t="shared" si="66"/>
        <v>1</v>
      </c>
      <c r="AG371" s="10">
        <f t="shared" si="66"/>
        <v>1</v>
      </c>
      <c r="AH371" s="10">
        <f t="shared" si="66"/>
        <v>1</v>
      </c>
      <c r="AI371" s="10">
        <f t="shared" si="66"/>
        <v>1</v>
      </c>
      <c r="AJ371" s="10">
        <f t="shared" si="66"/>
        <v>1</v>
      </c>
      <c r="AK371" s="10">
        <f t="shared" si="66"/>
        <v>1</v>
      </c>
      <c r="AL371" s="10">
        <f t="shared" si="66"/>
        <v>1</v>
      </c>
      <c r="AM371" s="10">
        <f t="shared" si="66"/>
        <v>1</v>
      </c>
      <c r="AN371" s="10">
        <f t="shared" si="66"/>
        <v>1</v>
      </c>
      <c r="AO371" s="10">
        <f t="shared" si="66"/>
        <v>1</v>
      </c>
      <c r="AP371" s="10">
        <f t="shared" si="66"/>
        <v>1.0085118064335614</v>
      </c>
      <c r="AQ371" s="10">
        <f t="shared" si="66"/>
        <v>1.0036880714172178</v>
      </c>
      <c r="AR371" s="10">
        <f t="shared" si="66"/>
        <v>1.0092701808523108</v>
      </c>
      <c r="AS371" s="10">
        <f t="shared" si="66"/>
        <v>0.99161573968722483</v>
      </c>
      <c r="AT371" s="10">
        <f t="shared" si="66"/>
        <v>0.97323544869376688</v>
      </c>
      <c r="AU371" s="10">
        <f t="shared" si="66"/>
        <v>0.98143410523661145</v>
      </c>
      <c r="AV371" s="10">
        <f t="shared" si="66"/>
        <v>0.9877816992964461</v>
      </c>
      <c r="AW371" s="10">
        <f t="shared" si="66"/>
        <v>0.94968188086262362</v>
      </c>
      <c r="AX371" s="10">
        <f t="shared" si="66"/>
        <v>1.0021996397850337</v>
      </c>
      <c r="AY371" s="10">
        <f t="shared" si="66"/>
        <v>1.0066211590982066</v>
      </c>
      <c r="AZ371" s="10">
        <f t="shared" si="66"/>
        <v>1.0174902524524443</v>
      </c>
      <c r="BA371" s="10">
        <f t="shared" si="66"/>
        <v>0.99304637036856791</v>
      </c>
      <c r="BB371" s="10">
        <f t="shared" si="66"/>
        <v>1.0153649730707843</v>
      </c>
      <c r="BC371" s="10">
        <f t="shared" si="66"/>
        <v>0.9311536299978731</v>
      </c>
      <c r="BD371" s="10">
        <f t="shared" si="66"/>
        <v>1.040109753927156</v>
      </c>
      <c r="BE371" s="10">
        <f t="shared" si="66"/>
        <v>1.0144363417901103</v>
      </c>
      <c r="BF371" s="10">
        <f t="shared" si="66"/>
        <v>1.0280953687523113</v>
      </c>
      <c r="BG371" s="10">
        <f t="shared" si="66"/>
        <v>1.0144203250799926</v>
      </c>
      <c r="BH371" s="10">
        <f t="shared" si="66"/>
        <v>0.99901603095305225</v>
      </c>
      <c r="BI371" s="10">
        <f t="shared" si="66"/>
        <v>1.0016553752025987</v>
      </c>
      <c r="BK371" s="7">
        <f t="shared" si="40"/>
        <v>0</v>
      </c>
      <c r="BL371" s="7">
        <f t="shared" si="41"/>
        <v>0</v>
      </c>
      <c r="BM371" s="7">
        <f t="shared" si="42"/>
        <v>0</v>
      </c>
      <c r="BN371" s="7">
        <f t="shared" si="43"/>
        <v>0</v>
      </c>
      <c r="BO371" s="7">
        <f t="shared" si="44"/>
        <v>0</v>
      </c>
      <c r="BP371" s="7">
        <f t="shared" si="45"/>
        <v>-4.1046409917747662E-3</v>
      </c>
      <c r="BQ371" s="7">
        <f t="shared" si="46"/>
        <v>-1.2526746763224073E-2</v>
      </c>
      <c r="BR371" s="7">
        <f t="shared" si="47"/>
        <v>2.4209567332950543E-2</v>
      </c>
      <c r="BS371" s="7">
        <f t="shared" si="48"/>
        <v>-7.4329167645631466E-3</v>
      </c>
      <c r="BT371" s="7">
        <f t="shared" si="49"/>
        <v>5.0466072229353731E-3</v>
      </c>
      <c r="BV371" s="7">
        <f t="shared" si="50"/>
        <v>-3.2085887120769652E-4</v>
      </c>
      <c r="BX371" s="231">
        <f t="shared" si="64"/>
        <v>0</v>
      </c>
      <c r="BZ371" s="7">
        <f t="shared" si="51"/>
        <v>0</v>
      </c>
      <c r="CA371" s="7">
        <f t="shared" si="52"/>
        <v>0</v>
      </c>
      <c r="CB371" s="7">
        <f t="shared" si="53"/>
        <v>1.5099760804335283E-2</v>
      </c>
    </row>
    <row r="372" spans="1:80" ht="15">
      <c r="A372" s="226" t="s">
        <v>264</v>
      </c>
      <c r="E372" s="10">
        <v>1</v>
      </c>
      <c r="F372" s="10">
        <f t="shared" si="61"/>
        <v>1</v>
      </c>
      <c r="G372" s="10">
        <f t="shared" si="61"/>
        <v>1</v>
      </c>
      <c r="H372" s="10">
        <f t="shared" si="61"/>
        <v>1</v>
      </c>
      <c r="I372" s="10">
        <f t="shared" si="61"/>
        <v>1</v>
      </c>
      <c r="J372" s="10">
        <f t="shared" si="61"/>
        <v>1</v>
      </c>
      <c r="K372" s="10">
        <f t="shared" si="61"/>
        <v>1</v>
      </c>
      <c r="L372" s="10">
        <f t="shared" si="61"/>
        <v>1</v>
      </c>
      <c r="M372" s="10">
        <f t="shared" si="61"/>
        <v>1</v>
      </c>
      <c r="N372" s="10">
        <f t="shared" si="61"/>
        <v>1</v>
      </c>
      <c r="O372" s="10">
        <f t="shared" si="61"/>
        <v>1</v>
      </c>
      <c r="P372" s="10">
        <f t="shared" si="61"/>
        <v>1</v>
      </c>
      <c r="Q372" s="10">
        <f t="shared" si="61"/>
        <v>1</v>
      </c>
      <c r="R372" s="10">
        <f t="shared" si="61"/>
        <v>1</v>
      </c>
      <c r="S372" s="10">
        <v>1</v>
      </c>
      <c r="T372" s="10">
        <f t="shared" si="66"/>
        <v>1</v>
      </c>
      <c r="U372" s="10">
        <f t="shared" si="66"/>
        <v>1</v>
      </c>
      <c r="V372" s="10">
        <f t="shared" si="66"/>
        <v>1</v>
      </c>
      <c r="W372" s="10">
        <f t="shared" si="66"/>
        <v>1</v>
      </c>
      <c r="X372" s="10">
        <f t="shared" si="66"/>
        <v>1</v>
      </c>
      <c r="Y372" s="10">
        <f t="shared" si="66"/>
        <v>1</v>
      </c>
      <c r="Z372" s="10">
        <f t="shared" si="66"/>
        <v>1</v>
      </c>
      <c r="AA372" s="10">
        <f t="shared" si="66"/>
        <v>1</v>
      </c>
      <c r="AB372" s="10">
        <f t="shared" si="66"/>
        <v>1</v>
      </c>
      <c r="AC372" s="10">
        <f t="shared" si="66"/>
        <v>1</v>
      </c>
      <c r="AD372" s="10">
        <f t="shared" si="66"/>
        <v>1</v>
      </c>
      <c r="AE372" s="10">
        <f t="shared" si="66"/>
        <v>1</v>
      </c>
      <c r="AF372" s="10">
        <f t="shared" si="66"/>
        <v>1</v>
      </c>
      <c r="AG372" s="10">
        <f t="shared" si="66"/>
        <v>1</v>
      </c>
      <c r="AH372" s="10">
        <f t="shared" si="66"/>
        <v>1</v>
      </c>
      <c r="AI372" s="10">
        <f t="shared" si="66"/>
        <v>1</v>
      </c>
      <c r="AJ372" s="10">
        <f t="shared" si="66"/>
        <v>1</v>
      </c>
      <c r="AK372" s="10">
        <f t="shared" si="66"/>
        <v>0.96973764447428012</v>
      </c>
      <c r="AL372" s="10">
        <f t="shared" si="66"/>
        <v>0.99537334778973208</v>
      </c>
      <c r="AM372" s="10">
        <f t="shared" si="66"/>
        <v>1.0308816830768548</v>
      </c>
      <c r="AN372" s="10">
        <f t="shared" si="66"/>
        <v>1.0163091759650982</v>
      </c>
      <c r="AO372" s="10">
        <f t="shared" si="66"/>
        <v>1.0017751252038081</v>
      </c>
      <c r="AP372" s="10">
        <f t="shared" si="66"/>
        <v>1.0351419083959101</v>
      </c>
      <c r="AQ372" s="10">
        <f t="shared" si="66"/>
        <v>1.0446171334977123</v>
      </c>
      <c r="AR372" s="10">
        <f t="shared" si="66"/>
        <v>1.0349770259292186</v>
      </c>
      <c r="AS372" s="10">
        <f t="shared" si="66"/>
        <v>1.0447336694062892</v>
      </c>
      <c r="AT372" s="10">
        <f t="shared" si="66"/>
        <v>1.0401241068233482</v>
      </c>
      <c r="AU372" s="10">
        <f t="shared" si="66"/>
        <v>1.0480106187125875</v>
      </c>
      <c r="AV372" s="10">
        <f t="shared" si="66"/>
        <v>1.0412557068818618</v>
      </c>
      <c r="AW372" s="10">
        <f t="shared" si="66"/>
        <v>1.0523817013741474</v>
      </c>
      <c r="AX372" s="10">
        <f t="shared" si="66"/>
        <v>1.0459069588045127</v>
      </c>
      <c r="AY372" s="10">
        <f t="shared" si="66"/>
        <v>1.0401759227537297</v>
      </c>
      <c r="AZ372" s="10">
        <f t="shared" si="66"/>
        <v>1.0060407850542838</v>
      </c>
      <c r="BA372" s="10">
        <f t="shared" si="66"/>
        <v>1.0106601361568748</v>
      </c>
      <c r="BB372" s="10">
        <f t="shared" si="66"/>
        <v>0.9358121905725868</v>
      </c>
      <c r="BC372" s="10">
        <f t="shared" si="66"/>
        <v>1.0090489969514944</v>
      </c>
      <c r="BD372" s="10">
        <f t="shared" si="66"/>
        <v>1.0202812145233591</v>
      </c>
      <c r="BE372" s="10">
        <f t="shared" si="66"/>
        <v>0.98906963656913183</v>
      </c>
      <c r="BF372" s="10">
        <f t="shared" si="66"/>
        <v>1.0239873307417957</v>
      </c>
      <c r="BG372" s="10">
        <f t="shared" si="66"/>
        <v>1.0432798041964646</v>
      </c>
      <c r="BH372" s="10">
        <f t="shared" si="66"/>
        <v>1.0339371871749066</v>
      </c>
      <c r="BI372" s="10">
        <f t="shared" si="66"/>
        <v>1.0221470819451144</v>
      </c>
      <c r="BK372" s="7">
        <f t="shared" si="40"/>
        <v>0</v>
      </c>
      <c r="BL372" s="7">
        <f t="shared" si="41"/>
        <v>0</v>
      </c>
      <c r="BM372" s="7">
        <f t="shared" si="42"/>
        <v>0</v>
      </c>
      <c r="BN372" s="7">
        <f t="shared" si="43"/>
        <v>0</v>
      </c>
      <c r="BO372" s="7">
        <f t="shared" si="44"/>
        <v>-8.8028019466375174E-3</v>
      </c>
      <c r="BP372" s="7">
        <f t="shared" si="45"/>
        <v>3.3100410443519523E-2</v>
      </c>
      <c r="BQ372" s="7">
        <f t="shared" si="46"/>
        <v>1.7024759841269166E-2</v>
      </c>
      <c r="BR372" s="7">
        <f t="shared" si="47"/>
        <v>1.8967977665336644E-2</v>
      </c>
      <c r="BS372" s="7">
        <f t="shared" si="48"/>
        <v>3.258356710894561E-2</v>
      </c>
      <c r="BT372" s="7">
        <f t="shared" si="49"/>
        <v>9.1804547746243692E-3</v>
      </c>
      <c r="BV372" s="7">
        <f t="shared" si="50"/>
        <v>1.914469957433429E-2</v>
      </c>
      <c r="BX372" s="231">
        <f t="shared" si="64"/>
        <v>0</v>
      </c>
      <c r="BZ372" s="7">
        <f t="shared" si="51"/>
        <v>0</v>
      </c>
      <c r="CA372" s="7">
        <f t="shared" si="52"/>
        <v>-3.0262355525719875E-2</v>
      </c>
      <c r="CB372" s="7">
        <f t="shared" si="53"/>
        <v>0.1025755286869996</v>
      </c>
    </row>
    <row r="373" spans="1:80" ht="15">
      <c r="A373" s="226" t="s">
        <v>266</v>
      </c>
      <c r="E373" s="10">
        <v>1</v>
      </c>
      <c r="F373" s="10">
        <f t="shared" si="61"/>
        <v>1.0129755664354627</v>
      </c>
      <c r="G373" s="10">
        <f t="shared" si="61"/>
        <v>1.019205620423064</v>
      </c>
      <c r="H373" s="10">
        <f t="shared" si="61"/>
        <v>1.0229411419218224</v>
      </c>
      <c r="I373" s="10">
        <f t="shared" si="61"/>
        <v>1.0536457265332859</v>
      </c>
      <c r="J373" s="10">
        <f t="shared" si="61"/>
        <v>1.0316361348779575</v>
      </c>
      <c r="K373" s="10">
        <f t="shared" si="61"/>
        <v>1.0248283180722475</v>
      </c>
      <c r="L373" s="10">
        <f t="shared" si="61"/>
        <v>1.0209784745327202</v>
      </c>
      <c r="M373" s="10">
        <f t="shared" si="61"/>
        <v>1.0435035952594294</v>
      </c>
      <c r="N373" s="10">
        <f t="shared" si="61"/>
        <v>1.0482228521147332</v>
      </c>
      <c r="O373" s="10">
        <f t="shared" si="61"/>
        <v>1.0495149960761356</v>
      </c>
      <c r="P373" s="10">
        <f t="shared" si="61"/>
        <v>1.0372648091100507</v>
      </c>
      <c r="Q373" s="10">
        <f t="shared" si="61"/>
        <v>1.0432444541415931</v>
      </c>
      <c r="R373" s="10">
        <f t="shared" si="61"/>
        <v>1.0509168533599873</v>
      </c>
      <c r="S373" s="10">
        <v>1</v>
      </c>
      <c r="T373" s="10">
        <f t="shared" si="66"/>
        <v>1.0249880110214515</v>
      </c>
      <c r="U373" s="10">
        <f t="shared" si="66"/>
        <v>1.0466793402895429</v>
      </c>
      <c r="V373" s="10">
        <f t="shared" si="66"/>
        <v>1.0259002679600926</v>
      </c>
      <c r="W373" s="10">
        <f t="shared" si="66"/>
        <v>1.0162519340995178</v>
      </c>
      <c r="X373" s="10">
        <f t="shared" si="66"/>
        <v>1.024218155480269</v>
      </c>
      <c r="Y373" s="10">
        <f t="shared" si="66"/>
        <v>1.0292158517262786</v>
      </c>
      <c r="Z373" s="10">
        <f t="shared" si="66"/>
        <v>1.0004428045584053</v>
      </c>
      <c r="AA373" s="10">
        <f t="shared" si="66"/>
        <v>1.0027809331826054</v>
      </c>
      <c r="AB373" s="10">
        <f t="shared" si="66"/>
        <v>0.99262452500715115</v>
      </c>
      <c r="AC373" s="10">
        <f t="shared" si="66"/>
        <v>1.0280079249341914</v>
      </c>
      <c r="AD373" s="10">
        <f t="shared" si="66"/>
        <v>1.0241807384718613</v>
      </c>
      <c r="AE373" s="10">
        <f t="shared" si="66"/>
        <v>1.0244843719779202</v>
      </c>
      <c r="AF373" s="10">
        <f t="shared" si="66"/>
        <v>1.0289587576754886</v>
      </c>
      <c r="AG373" s="10">
        <f t="shared" si="66"/>
        <v>1.0177845720720267</v>
      </c>
      <c r="AH373" s="10">
        <f t="shared" si="66"/>
        <v>1.0101419200665431</v>
      </c>
      <c r="AI373" s="10">
        <f t="shared" si="66"/>
        <v>1.0030497068401369</v>
      </c>
      <c r="AJ373" s="10">
        <f t="shared" si="66"/>
        <v>0.99429083284467656</v>
      </c>
      <c r="AK373" s="10">
        <f t="shared" si="66"/>
        <v>0.99452505235903832</v>
      </c>
      <c r="AL373" s="10">
        <f t="shared" si="66"/>
        <v>1.0146650954657657</v>
      </c>
      <c r="AM373" s="10">
        <f t="shared" si="66"/>
        <v>1.0116247098161313</v>
      </c>
      <c r="AN373" s="10">
        <f t="shared" si="66"/>
        <v>1.023612750276331</v>
      </c>
      <c r="AO373" s="10">
        <f t="shared" si="66"/>
        <v>1.0342425323335724</v>
      </c>
      <c r="AP373" s="10">
        <f t="shared" si="66"/>
        <v>1.0368632177757504</v>
      </c>
      <c r="AQ373" s="10">
        <f t="shared" si="66"/>
        <v>1.0061995709543436</v>
      </c>
      <c r="AR373" s="10">
        <f t="shared" si="66"/>
        <v>1.0189531146057713</v>
      </c>
      <c r="AS373" s="10">
        <f t="shared" si="66"/>
        <v>1.0440365073611009</v>
      </c>
      <c r="AT373" s="10">
        <f t="shared" si="66"/>
        <v>1.0213561556546211</v>
      </c>
      <c r="AU373" s="10">
        <f t="shared" si="66"/>
        <v>1.0294664524620827</v>
      </c>
      <c r="AV373" s="10">
        <f t="shared" si="66"/>
        <v>1.0421501298577682</v>
      </c>
      <c r="AW373" s="10">
        <f t="shared" si="66"/>
        <v>1.0656514793952798</v>
      </c>
      <c r="AX373" s="10">
        <f t="shared" si="66"/>
        <v>1.0594818086897571</v>
      </c>
      <c r="AY373" s="10">
        <f t="shared" si="66"/>
        <v>1.0697149835571189</v>
      </c>
      <c r="AZ373" s="10">
        <f t="shared" si="66"/>
        <v>1.0771786681213085</v>
      </c>
      <c r="BA373" s="10">
        <f t="shared" si="66"/>
        <v>1.0458083885610738</v>
      </c>
      <c r="BB373" s="10">
        <f t="shared" si="66"/>
        <v>1.0106943875852796</v>
      </c>
      <c r="BC373" s="10">
        <f t="shared" si="66"/>
        <v>1.0641055166719664</v>
      </c>
      <c r="BD373" s="10">
        <f t="shared" si="66"/>
        <v>1.0509205007187943</v>
      </c>
      <c r="BE373" s="10">
        <f t="shared" si="66"/>
        <v>1.0383440994133506</v>
      </c>
      <c r="BF373" s="10">
        <f t="shared" si="66"/>
        <v>1.0391099500886756</v>
      </c>
      <c r="BG373" s="10">
        <f t="shared" si="66"/>
        <v>1.0328835719240197</v>
      </c>
      <c r="BH373" s="10">
        <f t="shared" si="66"/>
        <v>1.0279743129998702</v>
      </c>
      <c r="BI373" s="10">
        <f t="shared" si="66"/>
        <v>1.0285964549082371</v>
      </c>
      <c r="BK373" s="7">
        <f t="shared" si="40"/>
        <v>1.8365806466191348E-2</v>
      </c>
      <c r="BL373" s="7">
        <f t="shared" si="41"/>
        <v>3.7065225771404142E-2</v>
      </c>
      <c r="BM373" s="7">
        <f t="shared" si="42"/>
        <v>3.1778364813837001E-2</v>
      </c>
      <c r="BN373" s="7">
        <f t="shared" si="43"/>
        <v>1.5781837045186098E-2</v>
      </c>
      <c r="BO373" s="7">
        <f t="shared" si="44"/>
        <v>1.598313923121264E-3</v>
      </c>
      <c r="BP373" s="7">
        <f t="shared" si="45"/>
        <v>2.6781113165292858E-2</v>
      </c>
      <c r="BQ373" s="7">
        <f t="shared" si="46"/>
        <v>5.4159761259625405E-2</v>
      </c>
      <c r="BR373" s="7">
        <f t="shared" si="47"/>
        <v>4.0293797706653756E-2</v>
      </c>
      <c r="BS373" s="7">
        <f t="shared" si="48"/>
        <v>5.9923418933603978E-2</v>
      </c>
      <c r="BT373" s="7">
        <f t="shared" si="49"/>
        <v>3.6470591174786238E-2</v>
      </c>
      <c r="BV373" s="7">
        <f t="shared" si="50"/>
        <v>4.6457580907364848E-2</v>
      </c>
      <c r="BX373" s="231">
        <f t="shared" si="64"/>
        <v>2.8172635785710831E-2</v>
      </c>
      <c r="BZ373" s="7">
        <f t="shared" si="51"/>
        <v>-4.1742915212734655E-3</v>
      </c>
      <c r="CA373" s="7">
        <f t="shared" si="52"/>
        <v>-8.1371635104144913E-3</v>
      </c>
      <c r="CB373" s="7">
        <f t="shared" si="53"/>
        <v>9.2140860673146419E-2</v>
      </c>
    </row>
    <row r="374" spans="1:80" ht="15">
      <c r="A374" s="226" t="s">
        <v>268</v>
      </c>
      <c r="E374" s="10">
        <v>1</v>
      </c>
      <c r="F374" s="10">
        <f t="shared" ref="F374:R389" si="67">1+F106/100</f>
        <v>1.0094302549269409</v>
      </c>
      <c r="G374" s="10">
        <f t="shared" si="67"/>
        <v>1.019956878820794</v>
      </c>
      <c r="H374" s="10">
        <f t="shared" si="67"/>
        <v>1.0232809967186249</v>
      </c>
      <c r="I374" s="10">
        <f t="shared" si="67"/>
        <v>1.0499968207992811</v>
      </c>
      <c r="J374" s="10">
        <f t="shared" si="67"/>
        <v>1.0302210024290401</v>
      </c>
      <c r="K374" s="10">
        <f t="shared" si="67"/>
        <v>1.0199256189520234</v>
      </c>
      <c r="L374" s="10">
        <f t="shared" si="67"/>
        <v>1.0120224942445046</v>
      </c>
      <c r="M374" s="10">
        <f t="shared" si="67"/>
        <v>1.0398896018486119</v>
      </c>
      <c r="N374" s="10">
        <f t="shared" si="67"/>
        <v>1.0499572442762592</v>
      </c>
      <c r="O374" s="10">
        <f t="shared" si="67"/>
        <v>1.0530101220527248</v>
      </c>
      <c r="P374" s="10">
        <f t="shared" si="67"/>
        <v>1.0374070083361562</v>
      </c>
      <c r="Q374" s="10">
        <f t="shared" si="67"/>
        <v>1.0375778374032618</v>
      </c>
      <c r="R374" s="10">
        <f t="shared" si="67"/>
        <v>1.0473277159994512</v>
      </c>
      <c r="S374" s="10">
        <v>1</v>
      </c>
      <c r="T374" s="10">
        <f t="shared" si="66"/>
        <v>1.0185862675341435</v>
      </c>
      <c r="U374" s="10">
        <f t="shared" si="66"/>
        <v>1.0446271908174376</v>
      </c>
      <c r="V374" s="10">
        <f t="shared" si="66"/>
        <v>1.0243860797082496</v>
      </c>
      <c r="W374" s="10">
        <f t="shared" si="66"/>
        <v>1.0119707489379861</v>
      </c>
      <c r="X374" s="10">
        <f t="shared" si="66"/>
        <v>1.0219535338737005</v>
      </c>
      <c r="Y374" s="10">
        <f t="shared" si="66"/>
        <v>1.0260559187442362</v>
      </c>
      <c r="Z374" s="10">
        <f t="shared" si="66"/>
        <v>0.99612005090029043</v>
      </c>
      <c r="AA374" s="10">
        <f t="shared" si="66"/>
        <v>1.000658762360833</v>
      </c>
      <c r="AB374" s="10">
        <f t="shared" si="66"/>
        <v>0.9902036604726806</v>
      </c>
      <c r="AC374" s="10">
        <f t="shared" si="66"/>
        <v>1.0233586932941297</v>
      </c>
      <c r="AD374" s="10">
        <f t="shared" si="66"/>
        <v>1.0228182610986687</v>
      </c>
      <c r="AE374" s="10">
        <f t="shared" si="66"/>
        <v>1.0195068928266708</v>
      </c>
      <c r="AF374" s="10">
        <f t="shared" si="66"/>
        <v>1.023427936104792</v>
      </c>
      <c r="AG374" s="10">
        <f t="shared" si="66"/>
        <v>1.0165559139963929</v>
      </c>
      <c r="AH374" s="10">
        <f t="shared" si="66"/>
        <v>1.0089104807889551</v>
      </c>
      <c r="AI374" s="10">
        <f t="shared" si="66"/>
        <v>1.0022738420856334</v>
      </c>
      <c r="AJ374" s="10">
        <f t="shared" si="66"/>
        <v>0.99233906952264361</v>
      </c>
      <c r="AK374" s="10">
        <f t="shared" si="66"/>
        <v>0.99213733153108441</v>
      </c>
      <c r="AL374" s="10">
        <f t="shared" si="66"/>
        <v>1.0113311726129013</v>
      </c>
      <c r="AM374" s="10">
        <f t="shared" si="66"/>
        <v>1.0085880671525904</v>
      </c>
      <c r="AN374" s="10">
        <f t="shared" si="66"/>
        <v>1.0208137268756776</v>
      </c>
      <c r="AO374" s="10">
        <f t="shared" si="66"/>
        <v>1.0318412233904528</v>
      </c>
      <c r="AP374" s="10">
        <f t="shared" si="66"/>
        <v>1.0332673652779283</v>
      </c>
      <c r="AQ374" s="10">
        <f t="shared" si="66"/>
        <v>1.0046651312169186</v>
      </c>
      <c r="AR374" s="10">
        <f t="shared" si="66"/>
        <v>1.0163224035792395</v>
      </c>
      <c r="AS374" s="10">
        <f t="shared" si="66"/>
        <v>1.0403063470391374</v>
      </c>
      <c r="AT374" s="10">
        <f t="shared" si="66"/>
        <v>1.0191771521608319</v>
      </c>
      <c r="AU374" s="10">
        <f t="shared" si="66"/>
        <v>1.0261752008093965</v>
      </c>
      <c r="AV374" s="10">
        <f t="shared" si="66"/>
        <v>1.0394429925610889</v>
      </c>
      <c r="AW374" s="10">
        <f t="shared" si="66"/>
        <v>1.0653167869634401</v>
      </c>
      <c r="AX374" s="10">
        <f t="shared" si="66"/>
        <v>1.0555898802127259</v>
      </c>
      <c r="AY374" s="10">
        <f t="shared" si="66"/>
        <v>1.0657540071637195</v>
      </c>
      <c r="AZ374" s="10">
        <f t="shared" si="66"/>
        <v>1.0725454392031604</v>
      </c>
      <c r="BA374" s="10">
        <f t="shared" si="66"/>
        <v>1.0424644810219694</v>
      </c>
      <c r="BB374" s="10">
        <f t="shared" si="66"/>
        <v>1.0095035221575683</v>
      </c>
      <c r="BC374" s="10">
        <f t="shared" si="66"/>
        <v>1.0599210111883213</v>
      </c>
      <c r="BD374" s="10">
        <f t="shared" si="66"/>
        <v>1.0466331249048713</v>
      </c>
      <c r="BE374" s="10">
        <f t="shared" si="66"/>
        <v>1.0350447760302195</v>
      </c>
      <c r="BF374" s="10">
        <f t="shared" si="66"/>
        <v>1.0363444880507711</v>
      </c>
      <c r="BG374" s="10">
        <f t="shared" si="66"/>
        <v>1.03053465867189</v>
      </c>
      <c r="BH374" s="10">
        <f t="shared" si="66"/>
        <v>1.0248060888641073</v>
      </c>
      <c r="BI374" s="10">
        <f t="shared" si="66"/>
        <v>1.0248762229135047</v>
      </c>
      <c r="BK374" s="7">
        <f t="shared" si="40"/>
        <v>1.7538880007328173E-2</v>
      </c>
      <c r="BL374" s="7">
        <f t="shared" si="41"/>
        <v>3.3568623135750819E-2</v>
      </c>
      <c r="BM374" s="7">
        <f t="shared" si="42"/>
        <v>2.9557703989327555E-2</v>
      </c>
      <c r="BN374" s="7">
        <f t="shared" si="43"/>
        <v>1.2686670785214016E-2</v>
      </c>
      <c r="BO374" s="7">
        <f t="shared" si="44"/>
        <v>-5.1123222927795808E-4</v>
      </c>
      <c r="BP374" s="7">
        <f t="shared" si="45"/>
        <v>2.401700806314544E-2</v>
      </c>
      <c r="BQ374" s="7">
        <f t="shared" si="46"/>
        <v>5.1141646293513032E-2</v>
      </c>
      <c r="BR374" s="7">
        <f t="shared" si="47"/>
        <v>3.7122579287715007E-2</v>
      </c>
      <c r="BS374" s="7">
        <f t="shared" si="48"/>
        <v>5.6780443179564655E-2</v>
      </c>
      <c r="BT374" s="7">
        <f t="shared" si="49"/>
        <v>3.3360487728463895E-2</v>
      </c>
      <c r="BV374" s="7">
        <f t="shared" si="50"/>
        <v>4.3333377687593488E-2</v>
      </c>
      <c r="BX374" s="231">
        <f t="shared" si="64"/>
        <v>2.5321792721213265E-2</v>
      </c>
      <c r="BZ374" s="7">
        <f t="shared" si="51"/>
        <v>-1.2988501352554582E-2</v>
      </c>
      <c r="CA374" s="7">
        <f t="shared" si="52"/>
        <v>-1.3224682751047601E-2</v>
      </c>
      <c r="CB374" s="7">
        <f t="shared" si="53"/>
        <v>8.2369927059877002E-2</v>
      </c>
    </row>
    <row r="375" spans="1:80" ht="15">
      <c r="A375" s="226" t="s">
        <v>270</v>
      </c>
      <c r="E375" s="10">
        <v>1</v>
      </c>
      <c r="F375" s="10">
        <f t="shared" si="67"/>
        <v>0.98835256335677135</v>
      </c>
      <c r="G375" s="10">
        <f t="shared" si="67"/>
        <v>1.029628593124279</v>
      </c>
      <c r="H375" s="10">
        <f t="shared" si="67"/>
        <v>1.0269935427641466</v>
      </c>
      <c r="I375" s="10">
        <f t="shared" si="67"/>
        <v>1.0232247902738987</v>
      </c>
      <c r="J375" s="10">
        <f t="shared" si="67"/>
        <v>1.0207126610909916</v>
      </c>
      <c r="K375" s="10">
        <f t="shared" si="67"/>
        <v>0.98172518712604495</v>
      </c>
      <c r="L375" s="10">
        <f t="shared" si="67"/>
        <v>0.9382413953710188</v>
      </c>
      <c r="M375" s="10">
        <f t="shared" si="67"/>
        <v>1.0096781653229927</v>
      </c>
      <c r="N375" s="10">
        <f t="shared" si="67"/>
        <v>1.0688748743878238</v>
      </c>
      <c r="O375" s="10">
        <f t="shared" si="67"/>
        <v>1.0873663267576246</v>
      </c>
      <c r="P375" s="10">
        <f t="shared" si="67"/>
        <v>1.0401395171359593</v>
      </c>
      <c r="Q375" s="10">
        <f t="shared" si="67"/>
        <v>0.98924013437718339</v>
      </c>
      <c r="R375" s="10">
        <f t="shared" si="67"/>
        <v>1.0164286467491812</v>
      </c>
      <c r="S375" s="10">
        <v>1</v>
      </c>
      <c r="T375" s="10">
        <f t="shared" si="66"/>
        <v>0.9632069496323179</v>
      </c>
      <c r="U375" s="10">
        <f t="shared" si="66"/>
        <v>1.0310749348990038</v>
      </c>
      <c r="V375" s="10">
        <f t="shared" si="66"/>
        <v>1.0172854052586473</v>
      </c>
      <c r="W375" s="10">
        <f t="shared" ref="W375:BI375" si="68">1+W107/100</f>
        <v>0.97767569873801852</v>
      </c>
      <c r="X375" s="10">
        <f t="shared" si="68"/>
        <v>1.0080320257712159</v>
      </c>
      <c r="Y375" s="10">
        <f t="shared" si="68"/>
        <v>1.0032709335874013</v>
      </c>
      <c r="Z375" s="10">
        <f t="shared" si="68"/>
        <v>0.96060785838411167</v>
      </c>
      <c r="AA375" s="10">
        <f t="shared" si="68"/>
        <v>0.98790414181024633</v>
      </c>
      <c r="AB375" s="10">
        <f t="shared" si="68"/>
        <v>0.97460791655618506</v>
      </c>
      <c r="AC375" s="10">
        <f t="shared" si="68"/>
        <v>0.98510504013831235</v>
      </c>
      <c r="AD375" s="10">
        <f t="shared" si="68"/>
        <v>1.0199452298840008</v>
      </c>
      <c r="AE375" s="10">
        <f t="shared" si="68"/>
        <v>0.97711955757629321</v>
      </c>
      <c r="AF375" s="10">
        <f t="shared" si="68"/>
        <v>0.97393651767130707</v>
      </c>
      <c r="AG375" s="10">
        <f t="shared" si="68"/>
        <v>1.0156746697895127</v>
      </c>
      <c r="AH375" s="10">
        <f t="shared" si="68"/>
        <v>1.0085909434718647</v>
      </c>
      <c r="AI375" s="10">
        <f t="shared" si="68"/>
        <v>1.0116621919987026</v>
      </c>
      <c r="AJ375" s="10">
        <f t="shared" si="68"/>
        <v>0.98650879417120019</v>
      </c>
      <c r="AK375" s="10">
        <f t="shared" si="68"/>
        <v>0.98163148906895836</v>
      </c>
      <c r="AL375" s="10">
        <f t="shared" si="68"/>
        <v>0.98847591250793865</v>
      </c>
      <c r="AM375" s="10">
        <f t="shared" si="68"/>
        <v>0.99015534051057952</v>
      </c>
      <c r="AN375" s="10">
        <f t="shared" si="68"/>
        <v>1.0062802111920468</v>
      </c>
      <c r="AO375" s="10">
        <f t="shared" si="68"/>
        <v>1.023637856274219</v>
      </c>
      <c r="AP375" s="10">
        <f t="shared" si="68"/>
        <v>1.0075370287285978</v>
      </c>
      <c r="AQ375" s="10">
        <f t="shared" si="68"/>
        <v>1.0083548494665278</v>
      </c>
      <c r="AR375" s="10">
        <f t="shared" si="68"/>
        <v>1.0047201146861897</v>
      </c>
      <c r="AS375" s="10">
        <f t="shared" si="68"/>
        <v>1.0153586108649004</v>
      </c>
      <c r="AT375" s="10">
        <f t="shared" si="68"/>
        <v>1.0176471276925811</v>
      </c>
      <c r="AU375" s="10">
        <f t="shared" si="68"/>
        <v>1.0095505377208618</v>
      </c>
      <c r="AV375" s="10">
        <f t="shared" si="68"/>
        <v>1.0323580999887134</v>
      </c>
      <c r="AW375" s="10">
        <f t="shared" si="68"/>
        <v>1.0940173210952908</v>
      </c>
      <c r="AX375" s="10">
        <f t="shared" si="68"/>
        <v>1.0331572507804758</v>
      </c>
      <c r="AY375" s="10">
        <f t="shared" si="68"/>
        <v>1.0431159387243456</v>
      </c>
      <c r="AZ375" s="10">
        <f t="shared" si="68"/>
        <v>1.041137265782329</v>
      </c>
      <c r="BA375" s="10">
        <f t="shared" si="68"/>
        <v>1.0288750026247941</v>
      </c>
      <c r="BB375" s="10">
        <f t="shared" si="68"/>
        <v>1.0262724142074586</v>
      </c>
      <c r="BC375" s="10">
        <f t="shared" si="68"/>
        <v>1.0367794349822244</v>
      </c>
      <c r="BD375" s="10">
        <f t="shared" si="68"/>
        <v>1.0217442809648101</v>
      </c>
      <c r="BE375" s="10">
        <f t="shared" si="68"/>
        <v>1.023344183181579</v>
      </c>
      <c r="BF375" s="10">
        <f t="shared" si="68"/>
        <v>1.0329734136916422</v>
      </c>
      <c r="BG375" s="10">
        <f t="shared" si="68"/>
        <v>1.0335501667737028</v>
      </c>
      <c r="BH375" s="10">
        <f t="shared" si="68"/>
        <v>1.0164522960280415</v>
      </c>
      <c r="BI375" s="10">
        <f t="shared" si="68"/>
        <v>1.0093634737953141</v>
      </c>
      <c r="BK375" s="7">
        <f t="shared" si="40"/>
        <v>1.4814662562745884E-2</v>
      </c>
      <c r="BL375" s="7">
        <f t="shared" si="41"/>
        <v>6.2706798706892997E-3</v>
      </c>
      <c r="BM375" s="7">
        <f t="shared" si="42"/>
        <v>1.2504099236296806E-2</v>
      </c>
      <c r="BN375" s="7">
        <f t="shared" si="43"/>
        <v>-9.5064449191774036E-3</v>
      </c>
      <c r="BO375" s="7">
        <f t="shared" si="44"/>
        <v>-7.9975077569534037E-3</v>
      </c>
      <c r="BP375" s="7">
        <f t="shared" si="45"/>
        <v>1.1617161750029581E-2</v>
      </c>
      <c r="BQ375" s="7">
        <f t="shared" si="46"/>
        <v>4.1769532054965586E-2</v>
      </c>
      <c r="BR375" s="7">
        <f t="shared" si="47"/>
        <v>2.7888865276933794E-2</v>
      </c>
      <c r="BS375" s="7">
        <f t="shared" si="48"/>
        <v>4.5211142168568363E-2</v>
      </c>
      <c r="BT375" s="7">
        <f t="shared" si="49"/>
        <v>2.5022816565856809E-2</v>
      </c>
      <c r="BV375" s="7">
        <f t="shared" si="50"/>
        <v>3.3626764103271256E-2</v>
      </c>
      <c r="BX375" s="231">
        <f t="shared" si="64"/>
        <v>3.4321736429054894E-3</v>
      </c>
      <c r="BZ375" s="7">
        <f t="shared" si="51"/>
        <v>-7.5108312767838803E-2</v>
      </c>
      <c r="CA375" s="7">
        <f t="shared" si="52"/>
        <v>-2.0318375486272799E-2</v>
      </c>
      <c r="CB375" s="7">
        <f t="shared" si="53"/>
        <v>6.0391279047510071E-2</v>
      </c>
    </row>
    <row r="376" spans="1:80" ht="15">
      <c r="A376" s="226" t="s">
        <v>272</v>
      </c>
      <c r="E376" s="10">
        <v>1</v>
      </c>
      <c r="F376" s="10">
        <f t="shared" si="67"/>
        <v>0.98866696716581548</v>
      </c>
      <c r="G376" s="10">
        <f t="shared" si="67"/>
        <v>1.0181142493708442</v>
      </c>
      <c r="H376" s="10">
        <f t="shared" si="67"/>
        <v>1.052956092524334</v>
      </c>
      <c r="I376" s="10">
        <f t="shared" si="67"/>
        <v>1.0253193327259273</v>
      </c>
      <c r="J376" s="10">
        <f t="shared" si="67"/>
        <v>1.0298065410225468</v>
      </c>
      <c r="K376" s="10">
        <f t="shared" si="67"/>
        <v>0.96810732768063179</v>
      </c>
      <c r="L376" s="10">
        <f t="shared" si="67"/>
        <v>0.88751602606062352</v>
      </c>
      <c r="M376" s="10">
        <f t="shared" si="67"/>
        <v>0.99349921358976334</v>
      </c>
      <c r="N376" s="10">
        <f t="shared" si="67"/>
        <v>1.1364131541196489</v>
      </c>
      <c r="O376" s="10">
        <f t="shared" si="67"/>
        <v>1.1557111685811594</v>
      </c>
      <c r="P376" s="10">
        <f t="shared" si="67"/>
        <v>1.0811475605602932</v>
      </c>
      <c r="Q376" s="10">
        <f t="shared" si="67"/>
        <v>1.0125388425691579</v>
      </c>
      <c r="R376" s="10">
        <f t="shared" si="67"/>
        <v>1.028282544355468</v>
      </c>
      <c r="S376" s="10">
        <v>1</v>
      </c>
      <c r="T376" s="10">
        <f t="shared" ref="T376:BI382" si="69">1+T108/100</f>
        <v>0.94980871733707017</v>
      </c>
      <c r="U376" s="10">
        <f t="shared" si="69"/>
        <v>1.0352459824380968</v>
      </c>
      <c r="V376" s="10">
        <f t="shared" si="69"/>
        <v>1.0220590758464512</v>
      </c>
      <c r="W376" s="10">
        <f t="shared" si="69"/>
        <v>0.96091678885841281</v>
      </c>
      <c r="X376" s="10">
        <f t="shared" si="69"/>
        <v>1.0284663661011197</v>
      </c>
      <c r="Y376" s="10">
        <f t="shared" si="69"/>
        <v>1.0234321191041311</v>
      </c>
      <c r="Z376" s="10">
        <f t="shared" si="69"/>
        <v>0.92301267217958705</v>
      </c>
      <c r="AA376" s="10">
        <f t="shared" si="69"/>
        <v>0.99044114655065885</v>
      </c>
      <c r="AB376" s="10">
        <f t="shared" si="69"/>
        <v>0.96673392832945426</v>
      </c>
      <c r="AC376" s="10">
        <f t="shared" si="69"/>
        <v>0.98000226822165748</v>
      </c>
      <c r="AD376" s="10">
        <f t="shared" si="69"/>
        <v>1.0423858288647034</v>
      </c>
      <c r="AE376" s="10">
        <f t="shared" si="69"/>
        <v>0.95155739498392999</v>
      </c>
      <c r="AF376" s="10">
        <f t="shared" si="69"/>
        <v>0.94282774057851748</v>
      </c>
      <c r="AG376" s="10">
        <f t="shared" si="69"/>
        <v>1.0323664288707053</v>
      </c>
      <c r="AH376" s="10">
        <f t="shared" si="69"/>
        <v>1.019264559210894</v>
      </c>
      <c r="AI376" s="10">
        <f t="shared" si="69"/>
        <v>1.0398517896360997</v>
      </c>
      <c r="AJ376" s="10">
        <f t="shared" si="69"/>
        <v>0.98648050906627249</v>
      </c>
      <c r="AK376" s="10">
        <f t="shared" si="69"/>
        <v>0.98585866623729401</v>
      </c>
      <c r="AL376" s="10">
        <f t="shared" si="69"/>
        <v>0.98740856226608675</v>
      </c>
      <c r="AM376" s="10">
        <f t="shared" si="69"/>
        <v>0.99422407531320534</v>
      </c>
      <c r="AN376" s="10">
        <f t="shared" si="69"/>
        <v>0.99486098256909772</v>
      </c>
      <c r="AO376" s="10">
        <f t="shared" si="69"/>
        <v>1.0231324823965502</v>
      </c>
      <c r="AP376" s="10">
        <f t="shared" si="69"/>
        <v>0.99684558346704799</v>
      </c>
      <c r="AQ376" s="10">
        <f t="shared" si="69"/>
        <v>1.0034532080202265</v>
      </c>
      <c r="AR376" s="10">
        <f t="shared" si="69"/>
        <v>0.9956389439338228</v>
      </c>
      <c r="AS376" s="10">
        <f t="shared" si="69"/>
        <v>1.0165120115943442</v>
      </c>
      <c r="AT376" s="10">
        <f t="shared" si="69"/>
        <v>1.010751351325982</v>
      </c>
      <c r="AU376" s="10">
        <f t="shared" si="69"/>
        <v>1.0061892397434307</v>
      </c>
      <c r="AV376" s="10">
        <f t="shared" si="69"/>
        <v>1.038015054676618</v>
      </c>
      <c r="AW376" s="10">
        <f t="shared" si="69"/>
        <v>1.1558213264907036</v>
      </c>
      <c r="AX376" s="10">
        <f t="shared" si="69"/>
        <v>1.0256219563322684</v>
      </c>
      <c r="AY376" s="10">
        <f t="shared" si="69"/>
        <v>1.0450134368124766</v>
      </c>
      <c r="AZ376" s="10">
        <f t="shared" si="69"/>
        <v>1.0357595083023843</v>
      </c>
      <c r="BA376" s="10">
        <f t="shared" si="69"/>
        <v>1.0193249692020394</v>
      </c>
      <c r="BB376" s="10">
        <f t="shared" si="69"/>
        <v>1.0283212386354399</v>
      </c>
      <c r="BC376" s="10">
        <f t="shared" si="69"/>
        <v>1.0361009499557394</v>
      </c>
      <c r="BD376" s="10">
        <f t="shared" si="69"/>
        <v>1.0242618065549969</v>
      </c>
      <c r="BE376" s="10">
        <f t="shared" si="69"/>
        <v>1.02140552823872</v>
      </c>
      <c r="BF376" s="10">
        <f t="shared" si="69"/>
        <v>1.029419908206884</v>
      </c>
      <c r="BG376" s="10">
        <f t="shared" si="69"/>
        <v>1.0345154361391065</v>
      </c>
      <c r="BH376" s="10">
        <f t="shared" si="69"/>
        <v>1.0135815495202678</v>
      </c>
      <c r="BI376" s="10">
        <f t="shared" si="69"/>
        <v>0.99370248286482921</v>
      </c>
      <c r="BK376" s="7">
        <f t="shared" si="40"/>
        <v>1.9574426809431777E-2</v>
      </c>
      <c r="BL376" s="7">
        <f t="shared" si="41"/>
        <v>4.0061672822599981E-3</v>
      </c>
      <c r="BM376" s="7">
        <f t="shared" si="42"/>
        <v>2.5956628673082571E-2</v>
      </c>
      <c r="BN376" s="7">
        <f t="shared" si="43"/>
        <v>-1.3573784035099234E-2</v>
      </c>
      <c r="BO376" s="7">
        <f t="shared" si="44"/>
        <v>-3.6172835947612114E-4</v>
      </c>
      <c r="BP376" s="7">
        <f t="shared" si="45"/>
        <v>5.8766100429368251E-3</v>
      </c>
      <c r="BQ376" s="7">
        <f t="shared" si="46"/>
        <v>4.7220779551774728E-2</v>
      </c>
      <c r="BR376" s="7">
        <f t="shared" si="47"/>
        <v>2.7388452845279687E-2</v>
      </c>
      <c r="BS376" s="7">
        <f t="shared" si="48"/>
        <v>5.2274845097390443E-2</v>
      </c>
      <c r="BT376" s="7">
        <f t="shared" si="49"/>
        <v>2.2581858589089787E-2</v>
      </c>
      <c r="BV376" s="7">
        <f t="shared" si="50"/>
        <v>3.5203424764310931E-2</v>
      </c>
      <c r="BX376" s="231">
        <f t="shared" si="64"/>
        <v>7.6316406902638967E-3</v>
      </c>
      <c r="BZ376" s="7">
        <f t="shared" si="51"/>
        <v>-0.11622177174150994</v>
      </c>
      <c r="CA376" s="7">
        <f t="shared" si="52"/>
        <v>1.1287434216246561E-2</v>
      </c>
      <c r="CB376" s="7">
        <f t="shared" si="53"/>
        <v>4.196239793133838E-2</v>
      </c>
    </row>
    <row r="377" spans="1:80" ht="15">
      <c r="A377" s="226" t="s">
        <v>274</v>
      </c>
      <c r="E377" s="10">
        <v>1</v>
      </c>
      <c r="F377" s="10">
        <f t="shared" si="67"/>
        <v>1.0298889516192857</v>
      </c>
      <c r="G377" s="10">
        <f t="shared" si="67"/>
        <v>0.99179494188545281</v>
      </c>
      <c r="H377" s="10">
        <f t="shared" si="67"/>
        <v>0.95194173512929448</v>
      </c>
      <c r="I377" s="10">
        <f t="shared" si="67"/>
        <v>1.0079150926829572</v>
      </c>
      <c r="J377" s="10">
        <f t="shared" si="67"/>
        <v>0.98390150365657947</v>
      </c>
      <c r="K377" s="10">
        <f t="shared" si="67"/>
        <v>1.0004027378805747</v>
      </c>
      <c r="L377" s="10">
        <f t="shared" si="67"/>
        <v>0.98661751385555629</v>
      </c>
      <c r="M377" s="10">
        <f t="shared" si="67"/>
        <v>1.079449521216342</v>
      </c>
      <c r="N377" s="10">
        <f t="shared" si="67"/>
        <v>1.0397638733179073</v>
      </c>
      <c r="O377" s="10">
        <f t="shared" si="67"/>
        <v>1.0471233476591746</v>
      </c>
      <c r="P377" s="10">
        <f t="shared" si="67"/>
        <v>1.0422209071529653</v>
      </c>
      <c r="Q377" s="10">
        <f t="shared" si="67"/>
        <v>1.0426353481433495</v>
      </c>
      <c r="R377" s="10">
        <f t="shared" si="67"/>
        <v>1.0533461504109516</v>
      </c>
      <c r="S377" s="10">
        <v>1</v>
      </c>
      <c r="T377" s="10">
        <f t="shared" si="69"/>
        <v>1.0236027151325366</v>
      </c>
      <c r="U377" s="10">
        <f t="shared" si="69"/>
        <v>1.042652016160359</v>
      </c>
      <c r="V377" s="10">
        <f t="shared" si="69"/>
        <v>1.0613862137717094</v>
      </c>
      <c r="W377" s="10">
        <f t="shared" si="69"/>
        <v>1.0422913265820486</v>
      </c>
      <c r="X377" s="10">
        <f t="shared" si="69"/>
        <v>1.0480039691498748</v>
      </c>
      <c r="Y377" s="10">
        <f t="shared" si="69"/>
        <v>1.0731963220179466</v>
      </c>
      <c r="Z377" s="10">
        <f t="shared" si="69"/>
        <v>1.0543342201730381</v>
      </c>
      <c r="AA377" s="10">
        <f t="shared" si="69"/>
        <v>0.99912127910227611</v>
      </c>
      <c r="AB377" s="10">
        <f t="shared" si="69"/>
        <v>1.018604394295052</v>
      </c>
      <c r="AC377" s="10">
        <f t="shared" si="69"/>
        <v>1.0465052767397425</v>
      </c>
      <c r="AD377" s="10">
        <f t="shared" si="69"/>
        <v>1.0031580537809555</v>
      </c>
      <c r="AE377" s="10">
        <f t="shared" si="69"/>
        <v>1.0374384568204484</v>
      </c>
      <c r="AF377" s="10">
        <f t="shared" si="69"/>
        <v>1.0289320489491707</v>
      </c>
      <c r="AG377" s="10">
        <f t="shared" si="69"/>
        <v>1.0380271635312235</v>
      </c>
      <c r="AH377" s="10">
        <f t="shared" si="69"/>
        <v>1.0550783308305041</v>
      </c>
      <c r="AI377" s="10">
        <f t="shared" si="69"/>
        <v>1.0534857620400901</v>
      </c>
      <c r="AJ377" s="10">
        <f t="shared" si="69"/>
        <v>1.0507091746676294</v>
      </c>
      <c r="AK377" s="10">
        <f t="shared" si="69"/>
        <v>1.0471082316038116</v>
      </c>
      <c r="AL377" s="10">
        <f t="shared" si="69"/>
        <v>1.0475934459368952</v>
      </c>
      <c r="AM377" s="10">
        <f t="shared" si="69"/>
        <v>1.0584005567377572</v>
      </c>
      <c r="AN377" s="10">
        <f t="shared" si="69"/>
        <v>1.065647237589797</v>
      </c>
      <c r="AO377" s="10">
        <f t="shared" si="69"/>
        <v>1.0622342576328485</v>
      </c>
      <c r="AP377" s="10">
        <f t="shared" si="69"/>
        <v>1.0319688107170182</v>
      </c>
      <c r="AQ377" s="10">
        <f t="shared" si="69"/>
        <v>0.85653222059655409</v>
      </c>
      <c r="AR377" s="10">
        <f t="shared" si="69"/>
        <v>0.99391435155661978</v>
      </c>
      <c r="AS377" s="10">
        <f t="shared" si="69"/>
        <v>1.0346789789481969</v>
      </c>
      <c r="AT377" s="10">
        <f t="shared" si="69"/>
        <v>1.0221034397964754</v>
      </c>
      <c r="AU377" s="10">
        <f t="shared" si="69"/>
        <v>1.0305740867711</v>
      </c>
      <c r="AV377" s="10">
        <f t="shared" si="69"/>
        <v>1.0333742589834392</v>
      </c>
      <c r="AW377" s="10">
        <f t="shared" si="69"/>
        <v>1.0358917304568345</v>
      </c>
      <c r="AX377" s="10">
        <f t="shared" si="69"/>
        <v>1.0424825828710316</v>
      </c>
      <c r="AY377" s="10">
        <f t="shared" si="69"/>
        <v>1.0406628919252447</v>
      </c>
      <c r="AZ377" s="10">
        <f t="shared" si="69"/>
        <v>1.0490681494992233</v>
      </c>
      <c r="BA377" s="10">
        <f t="shared" si="69"/>
        <v>1.0459060577410417</v>
      </c>
      <c r="BB377" s="10">
        <f t="shared" si="69"/>
        <v>1.0323819302797164</v>
      </c>
      <c r="BC377" s="10">
        <f t="shared" si="69"/>
        <v>1.0482944014024025</v>
      </c>
      <c r="BD377" s="10">
        <f t="shared" si="69"/>
        <v>1.0479424784077576</v>
      </c>
      <c r="BE377" s="10">
        <f t="shared" si="69"/>
        <v>1.0467711957857548</v>
      </c>
      <c r="BF377" s="10">
        <f t="shared" si="69"/>
        <v>1.042383726403004</v>
      </c>
      <c r="BG377" s="10">
        <f t="shared" si="69"/>
        <v>1.0373124489226841</v>
      </c>
      <c r="BH377" s="10">
        <f t="shared" si="69"/>
        <v>1.0364493675077777</v>
      </c>
      <c r="BI377" s="10">
        <f t="shared" si="69"/>
        <v>1.0382778127967052</v>
      </c>
      <c r="BK377" s="7">
        <f t="shared" si="40"/>
        <v>-9.3029146537111362E-3</v>
      </c>
      <c r="BL377" s="7">
        <f t="shared" si="41"/>
        <v>1.5794961777931826E-2</v>
      </c>
      <c r="BM377" s="7">
        <f t="shared" si="42"/>
        <v>4.0197364586945117E-2</v>
      </c>
      <c r="BN377" s="7">
        <f t="shared" si="43"/>
        <v>3.5198056195182126E-2</v>
      </c>
      <c r="BO377" s="7">
        <f t="shared" si="44"/>
        <v>4.9720999625015194E-2</v>
      </c>
      <c r="BP377" s="7">
        <f t="shared" si="45"/>
        <v>1.0116784018164404E-2</v>
      </c>
      <c r="BQ377" s="7">
        <f t="shared" si="46"/>
        <v>4.0989539200287695E-2</v>
      </c>
      <c r="BR377" s="7">
        <f t="shared" si="47"/>
        <v>4.3594076232421841E-2</v>
      </c>
      <c r="BS377" s="7">
        <f t="shared" si="48"/>
        <v>4.1216904287428857E-2</v>
      </c>
      <c r="BT377" s="7">
        <f t="shared" si="49"/>
        <v>4.1211529043753359E-2</v>
      </c>
      <c r="BV377" s="7">
        <f t="shared" si="50"/>
        <v>4.121383271621637E-2</v>
      </c>
      <c r="BX377" s="231">
        <f t="shared" si="64"/>
        <v>3.2650038008040561E-2</v>
      </c>
      <c r="BZ377" s="7">
        <f t="shared" si="51"/>
        <v>7.3005767881757722E-2</v>
      </c>
      <c r="CA377" s="7">
        <f t="shared" si="52"/>
        <v>0.15905159420514847</v>
      </c>
      <c r="CB377" s="7">
        <f t="shared" si="53"/>
        <v>0.11627514379726045</v>
      </c>
    </row>
    <row r="378" spans="1:80" ht="15">
      <c r="A378" s="226" t="s">
        <v>276</v>
      </c>
      <c r="E378" s="10">
        <v>1</v>
      </c>
      <c r="F378" s="10">
        <f t="shared" si="67"/>
        <v>0.98823236115078994</v>
      </c>
      <c r="G378" s="10">
        <f t="shared" si="67"/>
        <v>1.0408629815064065</v>
      </c>
      <c r="H378" s="10">
        <f t="shared" si="67"/>
        <v>1.0024734505753883</v>
      </c>
      <c r="I378" s="10">
        <f t="shared" si="67"/>
        <v>1.0212286014638661</v>
      </c>
      <c r="J378" s="10">
        <f t="shared" si="67"/>
        <v>1.0117871147509603</v>
      </c>
      <c r="K378" s="10">
        <f t="shared" si="67"/>
        <v>0.99576454612045429</v>
      </c>
      <c r="L378" s="10">
        <f t="shared" si="67"/>
        <v>0.98838572719204487</v>
      </c>
      <c r="M378" s="10">
        <f t="shared" si="67"/>
        <v>1.023865319991154</v>
      </c>
      <c r="N378" s="10">
        <f t="shared" si="67"/>
        <v>1.0119531737430172</v>
      </c>
      <c r="O378" s="10">
        <f t="shared" si="67"/>
        <v>1.0223508430980419</v>
      </c>
      <c r="P378" s="10">
        <f t="shared" si="67"/>
        <v>0.99565115782770275</v>
      </c>
      <c r="Q378" s="10">
        <f t="shared" si="67"/>
        <v>0.9611196144773434</v>
      </c>
      <c r="R378" s="10">
        <f t="shared" si="67"/>
        <v>1.0003868968248801</v>
      </c>
      <c r="S378" s="10">
        <v>1</v>
      </c>
      <c r="T378" s="10">
        <f t="shared" si="69"/>
        <v>0.97856163423668763</v>
      </c>
      <c r="U378" s="10">
        <f t="shared" si="69"/>
        <v>1.0234459895619308</v>
      </c>
      <c r="V378" s="10">
        <f t="shared" si="69"/>
        <v>1.0085932208855053</v>
      </c>
      <c r="W378" s="10">
        <f t="shared" si="69"/>
        <v>0.99711567700412329</v>
      </c>
      <c r="X378" s="10">
        <f t="shared" si="69"/>
        <v>0.9794570593514268</v>
      </c>
      <c r="Y378" s="10">
        <f t="shared" si="69"/>
        <v>0.97357657630692951</v>
      </c>
      <c r="Z378" s="10">
        <f t="shared" si="69"/>
        <v>1.0105438923211776</v>
      </c>
      <c r="AA378" s="10">
        <f t="shared" si="69"/>
        <v>0.98280614465006377</v>
      </c>
      <c r="AB378" s="10">
        <f t="shared" si="69"/>
        <v>0.98244530219941961</v>
      </c>
      <c r="AC378" s="10">
        <f t="shared" si="69"/>
        <v>0.98963772170058562</v>
      </c>
      <c r="AD378" s="10">
        <f t="shared" si="69"/>
        <v>0.99185990411408098</v>
      </c>
      <c r="AE378" s="10">
        <f t="shared" si="69"/>
        <v>1.0067150659783985</v>
      </c>
      <c r="AF378" s="10">
        <f t="shared" si="69"/>
        <v>1.0075862284485777</v>
      </c>
      <c r="AG378" s="10">
        <f t="shared" si="69"/>
        <v>0.99600382252838571</v>
      </c>
      <c r="AH378" s="10">
        <f t="shared" si="69"/>
        <v>0.9961859573945695</v>
      </c>
      <c r="AI378" s="10">
        <f t="shared" si="69"/>
        <v>0.9792893559267416</v>
      </c>
      <c r="AJ378" s="10">
        <f t="shared" si="69"/>
        <v>0.98689912789334922</v>
      </c>
      <c r="AK378" s="10">
        <f t="shared" si="69"/>
        <v>0.97738785854248134</v>
      </c>
      <c r="AL378" s="10">
        <f t="shared" si="69"/>
        <v>0.99050159068643606</v>
      </c>
      <c r="AM378" s="10">
        <f t="shared" si="69"/>
        <v>0.98643364636753472</v>
      </c>
      <c r="AN378" s="10">
        <f t="shared" si="69"/>
        <v>1.0201574658684684</v>
      </c>
      <c r="AO378" s="10">
        <f t="shared" si="69"/>
        <v>1.0249004871534519</v>
      </c>
      <c r="AP378" s="10">
        <f t="shared" si="69"/>
        <v>1.0198128438943808</v>
      </c>
      <c r="AQ378" s="10">
        <f t="shared" si="69"/>
        <v>1.0140761373413536</v>
      </c>
      <c r="AR378" s="10">
        <f t="shared" si="69"/>
        <v>1.0149313662541577</v>
      </c>
      <c r="AS378" s="10">
        <f t="shared" si="69"/>
        <v>1.0148442165429108</v>
      </c>
      <c r="AT378" s="10">
        <f t="shared" si="69"/>
        <v>1.0255474346175044</v>
      </c>
      <c r="AU378" s="10">
        <f t="shared" si="69"/>
        <v>1.0137750453992456</v>
      </c>
      <c r="AV378" s="10">
        <f t="shared" si="69"/>
        <v>1.027650211005986</v>
      </c>
      <c r="AW378" s="10">
        <f t="shared" si="69"/>
        <v>1.0339722496855654</v>
      </c>
      <c r="AX378" s="10">
        <f t="shared" si="69"/>
        <v>1.0421425216508282</v>
      </c>
      <c r="AY378" s="10">
        <f t="shared" si="69"/>
        <v>1.0415650666835192</v>
      </c>
      <c r="AZ378" s="10">
        <f t="shared" si="69"/>
        <v>1.0472369214362214</v>
      </c>
      <c r="BA378" s="10">
        <f t="shared" si="69"/>
        <v>1.0391647126013193</v>
      </c>
      <c r="BB378" s="10">
        <f t="shared" si="69"/>
        <v>1.0240821184068516</v>
      </c>
      <c r="BC378" s="10">
        <f t="shared" si="69"/>
        <v>1.0370087427803454</v>
      </c>
      <c r="BD378" s="10">
        <f t="shared" si="69"/>
        <v>1.0186068144135461</v>
      </c>
      <c r="BE378" s="10">
        <f t="shared" si="69"/>
        <v>1.025021245475102</v>
      </c>
      <c r="BF378" s="10">
        <f t="shared" si="69"/>
        <v>1.0362807782680605</v>
      </c>
      <c r="BG378" s="10">
        <f t="shared" si="69"/>
        <v>1.0321763292826207</v>
      </c>
      <c r="BH378" s="10">
        <f t="shared" si="69"/>
        <v>1.0190906544096454</v>
      </c>
      <c r="BI378" s="10">
        <f t="shared" si="69"/>
        <v>1.025255039999643</v>
      </c>
      <c r="BK378" s="7">
        <f t="shared" si="40"/>
        <v>1.0280191821362861E-2</v>
      </c>
      <c r="BL378" s="7">
        <f t="shared" si="41"/>
        <v>8.7489167882652819E-3</v>
      </c>
      <c r="BM378" s="7">
        <f t="shared" si="42"/>
        <v>-3.5046646585918939E-3</v>
      </c>
      <c r="BN378" s="7">
        <f t="shared" si="43"/>
        <v>-6.3307901900391261E-3</v>
      </c>
      <c r="BO378" s="7">
        <f t="shared" si="44"/>
        <v>-1.649521073110205E-2</v>
      </c>
      <c r="BP378" s="7">
        <f t="shared" si="45"/>
        <v>1.8495629318700857E-2</v>
      </c>
      <c r="BQ378" s="7">
        <f t="shared" si="46"/>
        <v>3.6577510549704151E-2</v>
      </c>
      <c r="BR378" s="7">
        <f t="shared" si="47"/>
        <v>2.7999007915294971E-2</v>
      </c>
      <c r="BS378" s="7">
        <f t="shared" si="48"/>
        <v>3.8602848768949816E-2</v>
      </c>
      <c r="BT378" s="7">
        <f t="shared" si="49"/>
        <v>2.7168256028410998E-2</v>
      </c>
      <c r="BV378" s="7">
        <f t="shared" si="50"/>
        <v>3.2053299288292258E-2</v>
      </c>
      <c r="BX378" s="231">
        <f t="shared" si="64"/>
        <v>-2.1217193891148733E-3</v>
      </c>
      <c r="BZ378" s="7">
        <f t="shared" si="51"/>
        <v>-2.4266030403417349E-2</v>
      </c>
      <c r="CA378" s="7">
        <f t="shared" si="52"/>
        <v>-5.5393914647218878E-2</v>
      </c>
      <c r="CB378" s="7">
        <f t="shared" si="53"/>
        <v>7.8446553940488606E-2</v>
      </c>
    </row>
    <row r="379" spans="1:80" ht="15">
      <c r="A379" s="226" t="s">
        <v>278</v>
      </c>
      <c r="E379" s="10">
        <v>1</v>
      </c>
      <c r="F379" s="10">
        <f t="shared" si="67"/>
        <v>1</v>
      </c>
      <c r="G379" s="10">
        <f t="shared" si="67"/>
        <v>1</v>
      </c>
      <c r="H379" s="10">
        <f t="shared" si="67"/>
        <v>1</v>
      </c>
      <c r="I379" s="10">
        <f t="shared" si="67"/>
        <v>1</v>
      </c>
      <c r="J379" s="10">
        <f t="shared" si="67"/>
        <v>1</v>
      </c>
      <c r="K379" s="10">
        <f t="shared" si="67"/>
        <v>1</v>
      </c>
      <c r="L379" s="10">
        <f t="shared" si="67"/>
        <v>1</v>
      </c>
      <c r="M379" s="10">
        <f t="shared" si="67"/>
        <v>1</v>
      </c>
      <c r="N379" s="10">
        <f t="shared" si="67"/>
        <v>1</v>
      </c>
      <c r="O379" s="10">
        <f t="shared" si="67"/>
        <v>1</v>
      </c>
      <c r="P379" s="10">
        <f t="shared" si="67"/>
        <v>1</v>
      </c>
      <c r="Q379" s="10">
        <f t="shared" si="67"/>
        <v>1</v>
      </c>
      <c r="R379" s="10">
        <f t="shared" si="67"/>
        <v>1</v>
      </c>
      <c r="S379" s="10">
        <v>1</v>
      </c>
      <c r="T379" s="10">
        <f t="shared" si="69"/>
        <v>1</v>
      </c>
      <c r="U379" s="10">
        <f t="shared" si="69"/>
        <v>1</v>
      </c>
      <c r="V379" s="10">
        <f t="shared" si="69"/>
        <v>1</v>
      </c>
      <c r="W379" s="10">
        <f t="shared" si="69"/>
        <v>1</v>
      </c>
      <c r="X379" s="10">
        <f t="shared" si="69"/>
        <v>1</v>
      </c>
      <c r="Y379" s="10">
        <f t="shared" si="69"/>
        <v>1</v>
      </c>
      <c r="Z379" s="10">
        <f t="shared" si="69"/>
        <v>1</v>
      </c>
      <c r="AA379" s="10">
        <f t="shared" si="69"/>
        <v>1</v>
      </c>
      <c r="AB379" s="10">
        <f t="shared" si="69"/>
        <v>1</v>
      </c>
      <c r="AC379" s="10">
        <f t="shared" si="69"/>
        <v>1</v>
      </c>
      <c r="AD379" s="10">
        <f t="shared" si="69"/>
        <v>1.0008417196193435</v>
      </c>
      <c r="AE379" s="10">
        <f t="shared" si="69"/>
        <v>1.1770685883786736</v>
      </c>
      <c r="AF379" s="10">
        <f t="shared" si="69"/>
        <v>1.0787458042143949</v>
      </c>
      <c r="AG379" s="10">
        <f t="shared" si="69"/>
        <v>1.0943012267741099</v>
      </c>
      <c r="AH379" s="10">
        <f t="shared" si="69"/>
        <v>1.0471902703433613</v>
      </c>
      <c r="AI379" s="10">
        <f t="shared" si="69"/>
        <v>1.0260199613683647</v>
      </c>
      <c r="AJ379" s="10">
        <f t="shared" si="69"/>
        <v>1.0062417095262504</v>
      </c>
      <c r="AK379" s="10">
        <f t="shared" si="69"/>
        <v>1.0023748127563941</v>
      </c>
      <c r="AL379" s="10">
        <f t="shared" si="69"/>
        <v>1.0230175399972292</v>
      </c>
      <c r="AM379" s="10">
        <f t="shared" si="69"/>
        <v>1.0376234300818172</v>
      </c>
      <c r="AN379" s="10">
        <f t="shared" si="69"/>
        <v>1.0390586426836341</v>
      </c>
      <c r="AO379" s="10">
        <f t="shared" si="69"/>
        <v>1.071638890803011</v>
      </c>
      <c r="AP379" s="10">
        <f t="shared" si="69"/>
        <v>1.0791044900630495</v>
      </c>
      <c r="AQ379" s="10">
        <f t="shared" si="69"/>
        <v>1.1268087487577698</v>
      </c>
      <c r="AR379" s="10">
        <f t="shared" si="69"/>
        <v>1.1280518549013954</v>
      </c>
      <c r="AS379" s="10">
        <f t="shared" si="69"/>
        <v>1.0446434361400174</v>
      </c>
      <c r="AT379" s="10">
        <f t="shared" si="69"/>
        <v>1.0445762340458118</v>
      </c>
      <c r="AU379" s="10">
        <f t="shared" si="69"/>
        <v>1.048972791351404</v>
      </c>
      <c r="AV379" s="10">
        <f t="shared" si="69"/>
        <v>1.0530565683118445</v>
      </c>
      <c r="AW379" s="10">
        <f t="shared" si="69"/>
        <v>1.0414717292609013</v>
      </c>
      <c r="AX379" s="10">
        <f t="shared" si="69"/>
        <v>1.0481899326702198</v>
      </c>
      <c r="AY379" s="10">
        <f t="shared" si="69"/>
        <v>1.065853903587991</v>
      </c>
      <c r="AZ379" s="10">
        <f t="shared" si="69"/>
        <v>1.0633309790441576</v>
      </c>
      <c r="BA379" s="10">
        <f t="shared" si="69"/>
        <v>1.0871988007291649</v>
      </c>
      <c r="BB379" s="10">
        <f t="shared" si="69"/>
        <v>1.0110877640840679</v>
      </c>
      <c r="BC379" s="10">
        <f t="shared" si="69"/>
        <v>1.0839513743443243</v>
      </c>
      <c r="BD379" s="10">
        <f t="shared" si="69"/>
        <v>1.0392312478591226</v>
      </c>
      <c r="BE379" s="10">
        <f t="shared" si="69"/>
        <v>1.0540508877433612</v>
      </c>
      <c r="BF379" s="10">
        <f t="shared" si="69"/>
        <v>1.0372012607764178</v>
      </c>
      <c r="BG379" s="10">
        <f t="shared" si="69"/>
        <v>1.0429736066959447</v>
      </c>
      <c r="BH379" s="10">
        <f t="shared" si="69"/>
        <v>1</v>
      </c>
      <c r="BI379" s="10">
        <f t="shared" si="69"/>
        <v>1</v>
      </c>
      <c r="BK379" s="7">
        <f t="shared" si="40"/>
        <v>0</v>
      </c>
      <c r="BL379" s="7">
        <f t="shared" si="41"/>
        <v>0</v>
      </c>
      <c r="BM379" s="7">
        <f t="shared" si="42"/>
        <v>0</v>
      </c>
      <c r="BN379" s="7">
        <f t="shared" si="43"/>
        <v>3.8304837622511467E-2</v>
      </c>
      <c r="BO379" s="7">
        <f t="shared" si="44"/>
        <v>1.4361687807369128E-2</v>
      </c>
      <c r="BP379" s="7">
        <f t="shared" si="45"/>
        <v>7.232262150886104E-2</v>
      </c>
      <c r="BQ379" s="7">
        <f t="shared" si="46"/>
        <v>5.6517310662058451E-2</v>
      </c>
      <c r="BR379" s="7">
        <f t="shared" si="47"/>
        <v>4.3344022817113359E-2</v>
      </c>
      <c r="BS379" s="7">
        <f t="shared" si="48"/>
        <v>5.9747450506038025E-2</v>
      </c>
      <c r="BT379" s="7">
        <f t="shared" si="49"/>
        <v>3.3209993327268705E-2</v>
      </c>
      <c r="BV379" s="7">
        <f t="shared" si="50"/>
        <v>4.4500832616243713E-2</v>
      </c>
      <c r="BX379" s="231">
        <f t="shared" si="64"/>
        <v>0</v>
      </c>
      <c r="BZ379" s="7">
        <f t="shared" si="51"/>
        <v>0</v>
      </c>
      <c r="CA379" s="7">
        <f t="shared" si="52"/>
        <v>3.4875893810399461E-2</v>
      </c>
      <c r="CB379" s="7">
        <f t="shared" si="53"/>
        <v>4.2973606695944744E-2</v>
      </c>
    </row>
    <row r="380" spans="1:80" ht="15">
      <c r="A380" s="226" t="s">
        <v>280</v>
      </c>
      <c r="E380" s="10">
        <v>1</v>
      </c>
      <c r="F380" s="10">
        <f t="shared" si="67"/>
        <v>1.0168347558711255</v>
      </c>
      <c r="G380" s="10">
        <f t="shared" si="67"/>
        <v>1.0087239006073445</v>
      </c>
      <c r="H380" s="10">
        <f t="shared" si="67"/>
        <v>1.03846748664398</v>
      </c>
      <c r="I380" s="10">
        <f t="shared" si="67"/>
        <v>1.0525829120389927</v>
      </c>
      <c r="J380" s="10">
        <f t="shared" si="67"/>
        <v>0.95365342163144329</v>
      </c>
      <c r="K380" s="10">
        <f t="shared" si="67"/>
        <v>0.97887495725948814</v>
      </c>
      <c r="L380" s="10">
        <f t="shared" si="67"/>
        <v>1.0559670325811368</v>
      </c>
      <c r="M380" s="10">
        <f t="shared" si="67"/>
        <v>1.0122688324458273</v>
      </c>
      <c r="N380" s="10">
        <f t="shared" si="67"/>
        <v>1.0426967654132171</v>
      </c>
      <c r="O380" s="10">
        <f t="shared" si="67"/>
        <v>1.0286377152103607</v>
      </c>
      <c r="P380" s="10">
        <f t="shared" si="67"/>
        <v>0.99372795162630401</v>
      </c>
      <c r="Q380" s="10">
        <f t="shared" si="67"/>
        <v>0.97183412833599869</v>
      </c>
      <c r="R380" s="10">
        <f t="shared" si="67"/>
        <v>1.0091849488002429</v>
      </c>
      <c r="S380" s="10">
        <v>1</v>
      </c>
      <c r="T380" s="10">
        <f t="shared" si="69"/>
        <v>1.0664622322599679</v>
      </c>
      <c r="U380" s="10">
        <f t="shared" si="69"/>
        <v>0.99349275490070743</v>
      </c>
      <c r="V380" s="10">
        <f t="shared" si="69"/>
        <v>1.0482877317022712</v>
      </c>
      <c r="W380" s="10">
        <f t="shared" si="69"/>
        <v>1.033270978335062</v>
      </c>
      <c r="X380" s="10">
        <f t="shared" si="69"/>
        <v>0.92616745678125811</v>
      </c>
      <c r="Y380" s="10">
        <f t="shared" si="69"/>
        <v>1.0430514780868123</v>
      </c>
      <c r="Z380" s="10">
        <f t="shared" si="69"/>
        <v>1.0357805029507567</v>
      </c>
      <c r="AA380" s="10">
        <f t="shared" si="69"/>
        <v>1.0110103461691073</v>
      </c>
      <c r="AB380" s="10">
        <f t="shared" si="69"/>
        <v>1.0483543595992255</v>
      </c>
      <c r="AC380" s="10">
        <f t="shared" si="69"/>
        <v>1.0147110256476393</v>
      </c>
      <c r="AD380" s="10">
        <f t="shared" si="69"/>
        <v>1.0290843419021285</v>
      </c>
      <c r="AE380" s="10">
        <f t="shared" si="69"/>
        <v>1.0248029349115675</v>
      </c>
      <c r="AF380" s="10">
        <f t="shared" si="69"/>
        <v>1.0172370301434399</v>
      </c>
      <c r="AG380" s="10">
        <f t="shared" si="69"/>
        <v>1.0730296354931113</v>
      </c>
      <c r="AH380" s="10">
        <f t="shared" si="69"/>
        <v>1.0373698848328361</v>
      </c>
      <c r="AI380" s="10">
        <f t="shared" si="69"/>
        <v>1.0336690056863524</v>
      </c>
      <c r="AJ380" s="10">
        <f t="shared" si="69"/>
        <v>0.99017453637243935</v>
      </c>
      <c r="AK380" s="10">
        <f t="shared" si="69"/>
        <v>1.0339069961312128</v>
      </c>
      <c r="AL380" s="10">
        <f t="shared" si="69"/>
        <v>1.0270614281804431</v>
      </c>
      <c r="AM380" s="10">
        <f t="shared" si="69"/>
        <v>1.0460472094224289</v>
      </c>
      <c r="AN380" s="10">
        <f t="shared" si="69"/>
        <v>1.055272867183197</v>
      </c>
      <c r="AO380" s="10">
        <f t="shared" si="69"/>
        <v>1.0552679693407745</v>
      </c>
      <c r="AP380" s="10">
        <f t="shared" si="69"/>
        <v>1.0211862922834085</v>
      </c>
      <c r="AQ380" s="10">
        <f t="shared" si="69"/>
        <v>1.0424370766384106</v>
      </c>
      <c r="AR380" s="10">
        <f t="shared" si="69"/>
        <v>1.0689247999056872</v>
      </c>
      <c r="AS380" s="10">
        <f t="shared" si="69"/>
        <v>1.0201555893286032</v>
      </c>
      <c r="AT380" s="10">
        <f t="shared" si="69"/>
        <v>1.0302123628467352</v>
      </c>
      <c r="AU380" s="10">
        <f t="shared" si="69"/>
        <v>1.0205811615010816</v>
      </c>
      <c r="AV380" s="10">
        <f t="shared" si="69"/>
        <v>1.060866936216045</v>
      </c>
      <c r="AW380" s="10">
        <f t="shared" si="69"/>
        <v>1.061875745253227</v>
      </c>
      <c r="AX380" s="10">
        <f t="shared" si="69"/>
        <v>1.0756712015981542</v>
      </c>
      <c r="AY380" s="10">
        <f t="shared" si="69"/>
        <v>1.0758462957754615</v>
      </c>
      <c r="AZ380" s="10">
        <f t="shared" si="69"/>
        <v>1.0815356725966658</v>
      </c>
      <c r="BA380" s="10">
        <f t="shared" si="69"/>
        <v>1.0237524929825168</v>
      </c>
      <c r="BB380" s="10">
        <f t="shared" si="69"/>
        <v>1.0695003873794129</v>
      </c>
      <c r="BC380" s="10">
        <f t="shared" si="69"/>
        <v>1.0876318441351716</v>
      </c>
      <c r="BD380" s="10">
        <f t="shared" si="69"/>
        <v>1.0524853652830708</v>
      </c>
      <c r="BE380" s="10">
        <f t="shared" si="69"/>
        <v>1.0413471778556265</v>
      </c>
      <c r="BF380" s="10">
        <f t="shared" si="69"/>
        <v>1.0509669172650984</v>
      </c>
      <c r="BG380" s="10">
        <f t="shared" si="69"/>
        <v>1.0623420358161166</v>
      </c>
      <c r="BH380" s="10">
        <f t="shared" si="69"/>
        <v>1.0675633900659751</v>
      </c>
      <c r="BI380" s="10">
        <f t="shared" si="69"/>
        <v>1.0588424919594113</v>
      </c>
      <c r="BK380" s="7">
        <f t="shared" si="40"/>
        <v>2.1265197491560306E-2</v>
      </c>
      <c r="BL380" s="7">
        <f t="shared" si="41"/>
        <v>1.5265727710199517E-2</v>
      </c>
      <c r="BM380" s="7">
        <f t="shared" si="42"/>
        <v>6.3724278374668319E-3</v>
      </c>
      <c r="BN380" s="7">
        <f t="shared" si="43"/>
        <v>3.3293840221063853E-2</v>
      </c>
      <c r="BO380" s="7">
        <f t="shared" si="44"/>
        <v>2.1040068459996286E-2</v>
      </c>
      <c r="BP380" s="7">
        <f t="shared" si="45"/>
        <v>3.9103429502662657E-2</v>
      </c>
      <c r="BQ380" s="7">
        <f t="shared" si="46"/>
        <v>6.6922523264143496E-2</v>
      </c>
      <c r="BR380" s="7">
        <f t="shared" si="47"/>
        <v>5.1759044726873649E-2</v>
      </c>
      <c r="BS380" s="7">
        <f t="shared" si="48"/>
        <v>6.3081844043686441E-2</v>
      </c>
      <c r="BT380" s="7">
        <f t="shared" si="49"/>
        <v>6.1253448630274043E-2</v>
      </c>
      <c r="BV380" s="7">
        <f t="shared" si="50"/>
        <v>6.2036661288625172E-2</v>
      </c>
      <c r="BX380" s="231">
        <f t="shared" si="64"/>
        <v>1.4605917753855779E-2</v>
      </c>
      <c r="BZ380" s="7">
        <f t="shared" si="51"/>
        <v>9.7820755463702058E-2</v>
      </c>
      <c r="CA380" s="7">
        <f t="shared" si="52"/>
        <v>5.821697059245734E-2</v>
      </c>
      <c r="CB380" s="7">
        <f t="shared" si="53"/>
        <v>0.20085176299046847</v>
      </c>
    </row>
    <row r="381" spans="1:80" ht="15">
      <c r="A381" s="226" t="s">
        <v>282</v>
      </c>
      <c r="E381" s="10">
        <v>1</v>
      </c>
      <c r="F381" s="10">
        <f t="shared" si="67"/>
        <v>1</v>
      </c>
      <c r="G381" s="10">
        <f t="shared" si="67"/>
        <v>1</v>
      </c>
      <c r="H381" s="10">
        <f t="shared" si="67"/>
        <v>1</v>
      </c>
      <c r="I381" s="10">
        <f t="shared" si="67"/>
        <v>1</v>
      </c>
      <c r="J381" s="10">
        <f t="shared" si="67"/>
        <v>1</v>
      </c>
      <c r="K381" s="10">
        <f t="shared" si="67"/>
        <v>1</v>
      </c>
      <c r="L381" s="10">
        <f t="shared" si="67"/>
        <v>1</v>
      </c>
      <c r="M381" s="10">
        <f t="shared" si="67"/>
        <v>1</v>
      </c>
      <c r="N381" s="10">
        <f t="shared" si="67"/>
        <v>1</v>
      </c>
      <c r="O381" s="10">
        <f t="shared" si="67"/>
        <v>1</v>
      </c>
      <c r="P381" s="10">
        <f t="shared" si="67"/>
        <v>1</v>
      </c>
      <c r="Q381" s="10">
        <f t="shared" si="67"/>
        <v>1</v>
      </c>
      <c r="R381" s="10">
        <f t="shared" si="67"/>
        <v>1</v>
      </c>
      <c r="S381" s="10">
        <v>1</v>
      </c>
      <c r="T381" s="10">
        <f t="shared" si="69"/>
        <v>1</v>
      </c>
      <c r="U381" s="10">
        <f t="shared" si="69"/>
        <v>1</v>
      </c>
      <c r="V381" s="10">
        <f t="shared" si="69"/>
        <v>1</v>
      </c>
      <c r="W381" s="10">
        <f t="shared" si="69"/>
        <v>1</v>
      </c>
      <c r="X381" s="10">
        <f t="shared" si="69"/>
        <v>1</v>
      </c>
      <c r="Y381" s="10">
        <f t="shared" si="69"/>
        <v>1</v>
      </c>
      <c r="Z381" s="10">
        <f t="shared" si="69"/>
        <v>1</v>
      </c>
      <c r="AA381" s="10">
        <f t="shared" si="69"/>
        <v>1</v>
      </c>
      <c r="AB381" s="10">
        <f t="shared" si="69"/>
        <v>1</v>
      </c>
      <c r="AC381" s="10">
        <f t="shared" si="69"/>
        <v>1</v>
      </c>
      <c r="AD381" s="10">
        <f t="shared" si="69"/>
        <v>1</v>
      </c>
      <c r="AE381" s="10">
        <f t="shared" si="69"/>
        <v>1</v>
      </c>
      <c r="AF381" s="10">
        <f t="shared" si="69"/>
        <v>1</v>
      </c>
      <c r="AG381" s="10">
        <f t="shared" si="69"/>
        <v>1</v>
      </c>
      <c r="AH381" s="10">
        <f t="shared" si="69"/>
        <v>1</v>
      </c>
      <c r="AI381" s="10">
        <f t="shared" si="69"/>
        <v>1</v>
      </c>
      <c r="AJ381" s="10">
        <f t="shared" si="69"/>
        <v>1</v>
      </c>
      <c r="AK381" s="10">
        <f t="shared" si="69"/>
        <v>1</v>
      </c>
      <c r="AL381" s="10">
        <f t="shared" si="69"/>
        <v>1</v>
      </c>
      <c r="AM381" s="10">
        <f t="shared" si="69"/>
        <v>1</v>
      </c>
      <c r="AN381" s="10">
        <f t="shared" si="69"/>
        <v>1</v>
      </c>
      <c r="AO381" s="10">
        <f t="shared" si="69"/>
        <v>1</v>
      </c>
      <c r="AP381" s="10">
        <f t="shared" si="69"/>
        <v>1</v>
      </c>
      <c r="AQ381" s="10">
        <f t="shared" si="69"/>
        <v>1</v>
      </c>
      <c r="AR381" s="10">
        <f t="shared" si="69"/>
        <v>1</v>
      </c>
      <c r="AS381" s="10">
        <f t="shared" si="69"/>
        <v>1</v>
      </c>
      <c r="AT381" s="10">
        <f t="shared" si="69"/>
        <v>1</v>
      </c>
      <c r="AU381" s="10">
        <f t="shared" si="69"/>
        <v>1</v>
      </c>
      <c r="AV381" s="10">
        <f t="shared" si="69"/>
        <v>1</v>
      </c>
      <c r="AW381" s="10">
        <f t="shared" si="69"/>
        <v>1</v>
      </c>
      <c r="AX381" s="10">
        <f t="shared" si="69"/>
        <v>1</v>
      </c>
      <c r="AY381" s="10">
        <f t="shared" si="69"/>
        <v>1</v>
      </c>
      <c r="AZ381" s="10">
        <f t="shared" si="69"/>
        <v>1</v>
      </c>
      <c r="BA381" s="10">
        <f t="shared" si="69"/>
        <v>1</v>
      </c>
      <c r="BB381" s="10">
        <f t="shared" si="69"/>
        <v>1</v>
      </c>
      <c r="BC381" s="10">
        <f t="shared" si="69"/>
        <v>1</v>
      </c>
      <c r="BD381" s="10">
        <f t="shared" si="69"/>
        <v>1</v>
      </c>
      <c r="BE381" s="10">
        <f t="shared" si="69"/>
        <v>1</v>
      </c>
      <c r="BF381" s="10">
        <f t="shared" si="69"/>
        <v>1</v>
      </c>
      <c r="BG381" s="10">
        <f t="shared" si="69"/>
        <v>1</v>
      </c>
      <c r="BH381" s="10">
        <f t="shared" si="69"/>
        <v>1</v>
      </c>
      <c r="BI381" s="10">
        <f t="shared" si="69"/>
        <v>1</v>
      </c>
      <c r="BK381" s="7">
        <f t="shared" si="40"/>
        <v>0</v>
      </c>
      <c r="BL381" s="7">
        <f t="shared" si="41"/>
        <v>0</v>
      </c>
      <c r="BM381" s="7">
        <f t="shared" si="42"/>
        <v>0</v>
      </c>
      <c r="BN381" s="7">
        <f t="shared" si="43"/>
        <v>0</v>
      </c>
      <c r="BO381" s="7">
        <f t="shared" si="44"/>
        <v>0</v>
      </c>
      <c r="BP381" s="7">
        <f t="shared" si="45"/>
        <v>0</v>
      </c>
      <c r="BQ381" s="7">
        <f t="shared" si="46"/>
        <v>0</v>
      </c>
      <c r="BR381" s="7">
        <f t="shared" si="47"/>
        <v>0</v>
      </c>
      <c r="BS381" s="7">
        <f t="shared" si="48"/>
        <v>0</v>
      </c>
      <c r="BT381" s="7">
        <f t="shared" si="49"/>
        <v>0</v>
      </c>
      <c r="BV381" s="7">
        <f t="shared" si="50"/>
        <v>0</v>
      </c>
      <c r="BX381" s="231">
        <f t="shared" si="64"/>
        <v>0</v>
      </c>
      <c r="BZ381" s="7">
        <f t="shared" si="51"/>
        <v>0</v>
      </c>
      <c r="CA381" s="7">
        <f t="shared" si="52"/>
        <v>0</v>
      </c>
      <c r="CB381" s="7">
        <f t="shared" si="53"/>
        <v>0</v>
      </c>
    </row>
    <row r="382" spans="1:80" ht="15">
      <c r="A382" s="226" t="s">
        <v>284</v>
      </c>
      <c r="E382" s="10">
        <v>1</v>
      </c>
      <c r="F382" s="10">
        <f t="shared" si="67"/>
        <v>1</v>
      </c>
      <c r="G382" s="10">
        <f t="shared" si="67"/>
        <v>1</v>
      </c>
      <c r="H382" s="10">
        <f t="shared" si="67"/>
        <v>1</v>
      </c>
      <c r="I382" s="10">
        <f t="shared" si="67"/>
        <v>1</v>
      </c>
      <c r="J382" s="10">
        <f t="shared" si="67"/>
        <v>1</v>
      </c>
      <c r="K382" s="10">
        <f t="shared" si="67"/>
        <v>1</v>
      </c>
      <c r="L382" s="10">
        <f t="shared" si="67"/>
        <v>1</v>
      </c>
      <c r="M382" s="10">
        <f t="shared" si="67"/>
        <v>1</v>
      </c>
      <c r="N382" s="10">
        <f t="shared" si="67"/>
        <v>1</v>
      </c>
      <c r="O382" s="10">
        <f t="shared" si="67"/>
        <v>1</v>
      </c>
      <c r="P382" s="10">
        <f t="shared" si="67"/>
        <v>1.0226644786587666</v>
      </c>
      <c r="Q382" s="10">
        <f t="shared" si="67"/>
        <v>1.0491885715285558</v>
      </c>
      <c r="R382" s="10">
        <f t="shared" si="67"/>
        <v>1.0305522434003553</v>
      </c>
      <c r="S382" s="10">
        <v>1</v>
      </c>
      <c r="T382" s="10">
        <f t="shared" si="69"/>
        <v>1.0393244357979854</v>
      </c>
      <c r="U382" s="10">
        <f t="shared" si="69"/>
        <v>0.99876101380022986</v>
      </c>
      <c r="V382" s="10">
        <f t="shared" si="69"/>
        <v>1.0675571295778239</v>
      </c>
      <c r="W382" s="10">
        <f t="shared" ref="W382:BI382" si="70">1+W114/100</f>
        <v>1.0567669346383088</v>
      </c>
      <c r="X382" s="10">
        <f t="shared" si="70"/>
        <v>1.0170891294781315</v>
      </c>
      <c r="Y382" s="10">
        <f t="shared" si="70"/>
        <v>1.0189987313158706</v>
      </c>
      <c r="Z382" s="10">
        <f t="shared" si="70"/>
        <v>1.0212229839978342</v>
      </c>
      <c r="AA382" s="10">
        <f t="shared" si="70"/>
        <v>1.0132102150283153</v>
      </c>
      <c r="AB382" s="10">
        <f t="shared" si="70"/>
        <v>0.99050992674673266</v>
      </c>
      <c r="AC382" s="10">
        <f t="shared" si="70"/>
        <v>1.0370968047854101</v>
      </c>
      <c r="AD382" s="10">
        <f t="shared" si="70"/>
        <v>1.0292073414838827</v>
      </c>
      <c r="AE382" s="10">
        <f t="shared" si="70"/>
        <v>0.99526436312404543</v>
      </c>
      <c r="AF382" s="10">
        <f t="shared" si="70"/>
        <v>1.0465224061242879</v>
      </c>
      <c r="AG382" s="10">
        <f t="shared" si="70"/>
        <v>1.0566837809020106</v>
      </c>
      <c r="AH382" s="10">
        <f t="shared" si="70"/>
        <v>1.0623403984707471</v>
      </c>
      <c r="AI382" s="10">
        <f t="shared" si="70"/>
        <v>1.0837500672938907</v>
      </c>
      <c r="AJ382" s="10">
        <f t="shared" si="70"/>
        <v>1.0134529910921612</v>
      </c>
      <c r="AK382" s="10">
        <f t="shared" si="70"/>
        <v>1.0264060751342139</v>
      </c>
      <c r="AL382" s="10">
        <f t="shared" si="70"/>
        <v>1.0218059054314947</v>
      </c>
      <c r="AM382" s="10">
        <f t="shared" si="70"/>
        <v>1.053397711784881</v>
      </c>
      <c r="AN382" s="10">
        <f t="shared" si="70"/>
        <v>1.0907377057773784</v>
      </c>
      <c r="AO382" s="10">
        <f t="shared" si="70"/>
        <v>1.0823201187056535</v>
      </c>
      <c r="AP382" s="10">
        <f t="shared" si="70"/>
        <v>1.0964208922199836</v>
      </c>
      <c r="AQ382" s="10">
        <f t="shared" si="70"/>
        <v>1.0710487312328731</v>
      </c>
      <c r="AR382" s="10">
        <f t="shared" si="70"/>
        <v>1.096202305704215</v>
      </c>
      <c r="AS382" s="10">
        <f t="shared" si="70"/>
        <v>1.0845693424166389</v>
      </c>
      <c r="AT382" s="10">
        <f t="shared" si="70"/>
        <v>1.0437676837682091</v>
      </c>
      <c r="AU382" s="10">
        <f t="shared" si="70"/>
        <v>1.0381274986288649</v>
      </c>
      <c r="AV382" s="10">
        <f t="shared" si="70"/>
        <v>1.0199800738282296</v>
      </c>
      <c r="AW382" s="10">
        <f t="shared" si="70"/>
        <v>1.0479136661856241</v>
      </c>
      <c r="AX382" s="10">
        <f t="shared" si="70"/>
        <v>1.0348671186575578</v>
      </c>
      <c r="AY382" s="10">
        <f t="shared" si="70"/>
        <v>1.03050102832357</v>
      </c>
      <c r="AZ382" s="10">
        <f t="shared" si="70"/>
        <v>1.0083887061969099</v>
      </c>
      <c r="BA382" s="10">
        <f t="shared" si="70"/>
        <v>0.93696711572593283</v>
      </c>
      <c r="BB382" s="10">
        <f t="shared" si="70"/>
        <v>0.94470494359860968</v>
      </c>
      <c r="BC382" s="10">
        <f t="shared" si="70"/>
        <v>1.0147909348158974</v>
      </c>
      <c r="BD382" s="10">
        <f t="shared" si="70"/>
        <v>0.99596032633742093</v>
      </c>
      <c r="BE382" s="10">
        <f t="shared" si="70"/>
        <v>0.98679289077036869</v>
      </c>
      <c r="BF382" s="10">
        <f t="shared" si="70"/>
        <v>1.0084826708956782</v>
      </c>
      <c r="BG382" s="10">
        <f t="shared" si="70"/>
        <v>1.0801765738941074</v>
      </c>
      <c r="BH382" s="10">
        <f t="shared" si="70"/>
        <v>1.2466657079625849</v>
      </c>
      <c r="BI382" s="10">
        <f t="shared" si="70"/>
        <v>1.0309187722248798</v>
      </c>
      <c r="BK382" s="7">
        <f t="shared" si="40"/>
        <v>0</v>
      </c>
      <c r="BL382" s="7">
        <f t="shared" si="41"/>
        <v>0</v>
      </c>
      <c r="BM382" s="7">
        <f t="shared" si="42"/>
        <v>2.7921336909699779E-2</v>
      </c>
      <c r="BN382" s="7">
        <f t="shared" si="43"/>
        <v>2.6850103207028519E-2</v>
      </c>
      <c r="BO382" s="7">
        <f t="shared" si="44"/>
        <v>3.5988875871314496E-2</v>
      </c>
      <c r="BP382" s="7">
        <f t="shared" si="45"/>
        <v>7.5184874132768753E-2</v>
      </c>
      <c r="BQ382" s="7">
        <f t="shared" si="46"/>
        <v>4.0016170355119396E-3</v>
      </c>
      <c r="BR382" s="7">
        <f t="shared" si="47"/>
        <v>1.7203419121753383E-2</v>
      </c>
      <c r="BS382" s="7">
        <f t="shared" si="48"/>
        <v>1.2434855890103735E-2</v>
      </c>
      <c r="BT382" s="7">
        <f t="shared" si="49"/>
        <v>3.5225137819768992E-2</v>
      </c>
      <c r="BV382" s="7">
        <f t="shared" si="50"/>
        <v>2.5395719950118911E-2</v>
      </c>
      <c r="BX382" s="231">
        <f t="shared" si="64"/>
        <v>1.7059181702169912E-2</v>
      </c>
      <c r="BZ382" s="7">
        <f t="shared" si="51"/>
        <v>2.4894051735267597E-2</v>
      </c>
      <c r="CA382" s="7">
        <f t="shared" si="52"/>
        <v>0.12733232512454706</v>
      </c>
      <c r="CB382" s="7">
        <f t="shared" si="53"/>
        <v>0.38825490223518755</v>
      </c>
    </row>
    <row r="383" spans="1:80" ht="15">
      <c r="A383" s="226" t="s">
        <v>286</v>
      </c>
      <c r="E383" s="10">
        <v>1</v>
      </c>
      <c r="F383" s="10">
        <f t="shared" si="67"/>
        <v>1.0757465188073316</v>
      </c>
      <c r="G383" s="10">
        <f t="shared" si="67"/>
        <v>1.0514500203402537</v>
      </c>
      <c r="H383" s="10">
        <f t="shared" si="67"/>
        <v>1.0428921392402488</v>
      </c>
      <c r="I383" s="10">
        <f t="shared" si="67"/>
        <v>1.0567431643546525</v>
      </c>
      <c r="J383" s="10">
        <f t="shared" si="67"/>
        <v>1.1400123877092061</v>
      </c>
      <c r="K383" s="10">
        <f t="shared" si="67"/>
        <v>1.0858898541193212</v>
      </c>
      <c r="L383" s="10">
        <f t="shared" si="67"/>
        <v>1.0832137389357859</v>
      </c>
      <c r="M383" s="10">
        <f t="shared" si="67"/>
        <v>1.1137902720214015</v>
      </c>
      <c r="N383" s="10">
        <f t="shared" si="67"/>
        <v>1.1246994149530229</v>
      </c>
      <c r="O383" s="10">
        <f t="shared" si="67"/>
        <v>1.0801468522506754</v>
      </c>
      <c r="P383" s="10">
        <f t="shared" si="67"/>
        <v>1.1072225678562366</v>
      </c>
      <c r="Q383" s="10">
        <f t="shared" si="67"/>
        <v>1.1147978811676118</v>
      </c>
      <c r="R383" s="10">
        <f t="shared" si="67"/>
        <v>1.0455620035248501</v>
      </c>
      <c r="S383" s="10">
        <v>1</v>
      </c>
      <c r="T383" s="10">
        <f t="shared" ref="T383:BI389" si="71">1+T115/100</f>
        <v>0.96795827338543428</v>
      </c>
      <c r="U383" s="10">
        <f t="shared" si="71"/>
        <v>1.1472986518820196</v>
      </c>
      <c r="V383" s="10">
        <f t="shared" si="71"/>
        <v>0.94229656744268619</v>
      </c>
      <c r="W383" s="10">
        <f t="shared" si="71"/>
        <v>0.84343873096450195</v>
      </c>
      <c r="X383" s="10">
        <f t="shared" si="71"/>
        <v>0.84956259755274988</v>
      </c>
      <c r="Y383" s="10">
        <f t="shared" si="71"/>
        <v>0.75530281150307754</v>
      </c>
      <c r="Z383" s="10">
        <f t="shared" si="71"/>
        <v>0.90670123242914824</v>
      </c>
      <c r="AA383" s="10">
        <f t="shared" si="71"/>
        <v>1.1827271661237539</v>
      </c>
      <c r="AB383" s="10">
        <f t="shared" si="71"/>
        <v>1.0660263569813497</v>
      </c>
      <c r="AC383" s="10">
        <f t="shared" si="71"/>
        <v>0.89124041612521454</v>
      </c>
      <c r="AD383" s="10">
        <f t="shared" si="71"/>
        <v>0.97848273115617079</v>
      </c>
      <c r="AE383" s="10">
        <f t="shared" si="71"/>
        <v>0.867093008342252</v>
      </c>
      <c r="AF383" s="10">
        <f t="shared" si="71"/>
        <v>0.96043917136872847</v>
      </c>
      <c r="AG383" s="10">
        <f t="shared" si="71"/>
        <v>0.9059461705241223</v>
      </c>
      <c r="AH383" s="10">
        <f t="shared" si="71"/>
        <v>1.0283542191021822</v>
      </c>
      <c r="AI383" s="10">
        <f t="shared" si="71"/>
        <v>1.1066733828057744</v>
      </c>
      <c r="AJ383" s="10">
        <f t="shared" si="71"/>
        <v>1.1045811777376553</v>
      </c>
      <c r="AK383" s="10">
        <f t="shared" si="71"/>
        <v>1.0172857814910239</v>
      </c>
      <c r="AL383" s="10">
        <f t="shared" si="71"/>
        <v>0.97308917836574371</v>
      </c>
      <c r="AM383" s="10">
        <f t="shared" si="71"/>
        <v>0.97093774744250827</v>
      </c>
      <c r="AN383" s="10">
        <f t="shared" si="71"/>
        <v>1.0096327141005357</v>
      </c>
      <c r="AO383" s="10">
        <f t="shared" si="71"/>
        <v>1.0461072524835675</v>
      </c>
      <c r="AP383" s="10">
        <f t="shared" si="71"/>
        <v>0.99528228695125887</v>
      </c>
      <c r="AQ383" s="10">
        <f t="shared" si="71"/>
        <v>1.0017889334278769</v>
      </c>
      <c r="AR383" s="10">
        <f t="shared" si="71"/>
        <v>1.0018091100114768</v>
      </c>
      <c r="AS383" s="10">
        <f t="shared" si="71"/>
        <v>1.0413425830579941</v>
      </c>
      <c r="AT383" s="10">
        <f t="shared" si="71"/>
        <v>1.0092021037872612</v>
      </c>
      <c r="AU383" s="10">
        <f t="shared" si="71"/>
        <v>1.0666882416600454</v>
      </c>
      <c r="AV383" s="10">
        <f t="shared" si="71"/>
        <v>1.073298951881964</v>
      </c>
      <c r="AW383" s="10">
        <f t="shared" si="71"/>
        <v>1.0313111363954699</v>
      </c>
      <c r="AX383" s="10">
        <f t="shared" si="71"/>
        <v>1.0301789622235069</v>
      </c>
      <c r="AY383" s="10">
        <f t="shared" si="71"/>
        <v>1.0450802200538905</v>
      </c>
      <c r="AZ383" s="10">
        <f t="shared" si="71"/>
        <v>1.0789940666541578</v>
      </c>
      <c r="BA383" s="10">
        <f t="shared" si="71"/>
        <v>0.99795333072593806</v>
      </c>
      <c r="BB383" s="10">
        <f t="shared" si="71"/>
        <v>1.0114556709313196</v>
      </c>
      <c r="BC383" s="10">
        <f t="shared" si="71"/>
        <v>1.0531969077158239</v>
      </c>
      <c r="BD383" s="10">
        <f t="shared" si="71"/>
        <v>1.0247972001083652</v>
      </c>
      <c r="BE383" s="10">
        <f t="shared" si="71"/>
        <v>0.9221619834536442</v>
      </c>
      <c r="BF383" s="10">
        <f t="shared" si="71"/>
        <v>0.96844753232507697</v>
      </c>
      <c r="BG383" s="10">
        <f t="shared" si="71"/>
        <v>1.0304494757188865</v>
      </c>
      <c r="BH383" s="10">
        <f t="shared" si="71"/>
        <v>0.97321637680978446</v>
      </c>
      <c r="BI383" s="10">
        <f t="shared" si="71"/>
        <v>1</v>
      </c>
      <c r="BK383" s="7">
        <f t="shared" si="40"/>
        <v>5.6604993994769481E-2</v>
      </c>
      <c r="BL383" s="7">
        <f t="shared" si="41"/>
        <v>0.10036425431266571</v>
      </c>
      <c r="BM383" s="7">
        <f t="shared" si="42"/>
        <v>4.4384549120957129E-3</v>
      </c>
      <c r="BN383" s="7">
        <f t="shared" si="43"/>
        <v>-5.2331044964389561E-2</v>
      </c>
      <c r="BO383" s="7">
        <f t="shared" si="44"/>
        <v>4.8825360718377286E-2</v>
      </c>
      <c r="BP383" s="7">
        <f t="shared" si="45"/>
        <v>2.1191165424283565E-2</v>
      </c>
      <c r="BQ383" s="7">
        <f t="shared" si="46"/>
        <v>3.9847864755402584E-2</v>
      </c>
      <c r="BR383" s="7">
        <f t="shared" si="47"/>
        <v>-1.4544572001795819E-2</v>
      </c>
      <c r="BS383" s="7">
        <f t="shared" si="48"/>
        <v>4.2438239999174954E-2</v>
      </c>
      <c r="BT383" s="7">
        <f t="shared" si="49"/>
        <v>-2.8127369660433388E-3</v>
      </c>
      <c r="BV383" s="7">
        <f t="shared" si="50"/>
        <v>1.6334906654076997E-2</v>
      </c>
      <c r="BX383" s="231">
        <f t="shared" si="64"/>
        <v>1.7105365331161027E-2</v>
      </c>
      <c r="BZ383" s="7">
        <f t="shared" si="51"/>
        <v>0.14318553568024495</v>
      </c>
      <c r="CA383" s="7">
        <f t="shared" si="52"/>
        <v>0.24354091087651564</v>
      </c>
      <c r="CB383" s="7">
        <f t="shared" si="53"/>
        <v>2.8503052446766652E-3</v>
      </c>
    </row>
    <row r="384" spans="1:80" ht="15">
      <c r="A384" s="226" t="s">
        <v>288</v>
      </c>
      <c r="E384" s="10">
        <v>1</v>
      </c>
      <c r="F384" s="10">
        <f t="shared" si="67"/>
        <v>1</v>
      </c>
      <c r="G384" s="10">
        <f t="shared" si="67"/>
        <v>1</v>
      </c>
      <c r="H384" s="10">
        <f t="shared" si="67"/>
        <v>1</v>
      </c>
      <c r="I384" s="10">
        <f t="shared" si="67"/>
        <v>1</v>
      </c>
      <c r="J384" s="10">
        <f t="shared" si="67"/>
        <v>1</v>
      </c>
      <c r="K384" s="10">
        <f t="shared" si="67"/>
        <v>1</v>
      </c>
      <c r="L384" s="10">
        <f t="shared" si="67"/>
        <v>1</v>
      </c>
      <c r="M384" s="10">
        <f t="shared" si="67"/>
        <v>1</v>
      </c>
      <c r="N384" s="10">
        <f t="shared" si="67"/>
        <v>0.99744822758269602</v>
      </c>
      <c r="O384" s="10">
        <f t="shared" si="67"/>
        <v>1.0104049180287487</v>
      </c>
      <c r="P384" s="10">
        <f t="shared" si="67"/>
        <v>1.0190258436062392</v>
      </c>
      <c r="Q384" s="10">
        <f t="shared" si="67"/>
        <v>1.0036931797740973</v>
      </c>
      <c r="R384" s="10">
        <f t="shared" si="67"/>
        <v>1.0106892947119601</v>
      </c>
      <c r="S384" s="10">
        <v>1</v>
      </c>
      <c r="T384" s="10">
        <f t="shared" si="71"/>
        <v>1.0890658699722282</v>
      </c>
      <c r="U384" s="10">
        <f t="shared" si="71"/>
        <v>1.1345076801779737</v>
      </c>
      <c r="V384" s="10">
        <f t="shared" si="71"/>
        <v>0.98688252656603059</v>
      </c>
      <c r="W384" s="10">
        <f t="shared" si="71"/>
        <v>1.1343231255572412</v>
      </c>
      <c r="X384" s="10">
        <f t="shared" si="71"/>
        <v>1.172343250427837</v>
      </c>
      <c r="Y384" s="10">
        <f t="shared" si="71"/>
        <v>1.2113943524461461</v>
      </c>
      <c r="Z384" s="10">
        <f t="shared" si="71"/>
        <v>0.96492518718822506</v>
      </c>
      <c r="AA384" s="10">
        <f t="shared" si="71"/>
        <v>1.0062740101804255</v>
      </c>
      <c r="AB384" s="10">
        <f t="shared" si="71"/>
        <v>0.84654811684221687</v>
      </c>
      <c r="AC384" s="10">
        <f t="shared" si="71"/>
        <v>0.96054646274615119</v>
      </c>
      <c r="AD384" s="10">
        <f t="shared" si="71"/>
        <v>0.99038148498335699</v>
      </c>
      <c r="AE384" s="10">
        <f t="shared" si="71"/>
        <v>1.022837506383981</v>
      </c>
      <c r="AF384" s="10">
        <f t="shared" si="71"/>
        <v>1.0693149299798781</v>
      </c>
      <c r="AG384" s="10">
        <f t="shared" si="71"/>
        <v>0.97809492114735586</v>
      </c>
      <c r="AH384" s="10">
        <f t="shared" si="71"/>
        <v>0.94673325443008016</v>
      </c>
      <c r="AI384" s="10">
        <f t="shared" si="71"/>
        <v>1.5394384399098846</v>
      </c>
      <c r="AJ384" s="10">
        <f t="shared" si="71"/>
        <v>0.35003691918711155</v>
      </c>
      <c r="AK384" s="10">
        <f t="shared" si="71"/>
        <v>1.2888937882768206</v>
      </c>
      <c r="AL384" s="10">
        <f t="shared" si="71"/>
        <v>1.2649508394897231</v>
      </c>
      <c r="AM384" s="10">
        <f t="shared" si="71"/>
        <v>1.0075264944186539</v>
      </c>
      <c r="AN384" s="10">
        <f t="shared" si="71"/>
        <v>0.99031677687712905</v>
      </c>
      <c r="AO384" s="10">
        <f t="shared" si="71"/>
        <v>1.0762556448615617</v>
      </c>
      <c r="AP384" s="10">
        <f t="shared" si="71"/>
        <v>1.1749866809106215</v>
      </c>
      <c r="AQ384" s="10">
        <f t="shared" si="71"/>
        <v>1.3071869414100648</v>
      </c>
      <c r="AR384" s="10">
        <f t="shared" si="71"/>
        <v>1.1404677362649753</v>
      </c>
      <c r="AS384" s="10">
        <f t="shared" si="71"/>
        <v>0.9844907662555531</v>
      </c>
      <c r="AT384" s="10">
        <f t="shared" si="71"/>
        <v>0.99410437897367288</v>
      </c>
      <c r="AU384" s="10">
        <f t="shared" si="71"/>
        <v>0.90532783266479422</v>
      </c>
      <c r="AV384" s="10">
        <f t="shared" si="71"/>
        <v>0.65102331498272037</v>
      </c>
      <c r="AW384" s="10">
        <f t="shared" si="71"/>
        <v>1.5012184103419441</v>
      </c>
      <c r="AX384" s="10">
        <f t="shared" si="71"/>
        <v>1.017264101950323</v>
      </c>
      <c r="AY384" s="10">
        <f t="shared" si="71"/>
        <v>1.0741602405638935</v>
      </c>
      <c r="AZ384" s="10">
        <f t="shared" si="71"/>
        <v>0.98904718792505675</v>
      </c>
      <c r="BA384" s="10">
        <f t="shared" si="71"/>
        <v>1.0554769022229968</v>
      </c>
      <c r="BB384" s="10">
        <f t="shared" si="71"/>
        <v>1.0067077834207965</v>
      </c>
      <c r="BC384" s="10">
        <f t="shared" si="71"/>
        <v>1.0340014187766204</v>
      </c>
      <c r="BD384" s="10">
        <f t="shared" si="71"/>
        <v>1.0427756833084423</v>
      </c>
      <c r="BE384" s="10">
        <f t="shared" si="71"/>
        <v>1.1028814328239163</v>
      </c>
      <c r="BF384" s="10">
        <f t="shared" si="71"/>
        <v>1.0309166928373619</v>
      </c>
      <c r="BG384" s="10">
        <f t="shared" si="71"/>
        <v>0.97469716732064815</v>
      </c>
      <c r="BH384" s="10">
        <f t="shared" si="71"/>
        <v>1.0158026466588466</v>
      </c>
      <c r="BI384" s="10">
        <f t="shared" si="71"/>
        <v>1.0775698623739467</v>
      </c>
      <c r="BK384" s="7">
        <f t="shared" si="40"/>
        <v>0</v>
      </c>
      <c r="BL384" s="7">
        <f t="shared" si="41"/>
        <v>-4.257482997636064E-4</v>
      </c>
      <c r="BM384" s="7">
        <f t="shared" si="42"/>
        <v>5.4099945756682644E-2</v>
      </c>
      <c r="BN384" s="7">
        <f t="shared" si="43"/>
        <v>-4.1386229779497574E-3</v>
      </c>
      <c r="BO384" s="7">
        <f t="shared" si="44"/>
        <v>-3.1852029396236436E-2</v>
      </c>
      <c r="BP384" s="7">
        <f t="shared" si="45"/>
        <v>6.4937429757033316E-2</v>
      </c>
      <c r="BQ384" s="7">
        <f t="shared" si="46"/>
        <v>1.8777137702881808E-2</v>
      </c>
      <c r="BR384" s="7">
        <f t="shared" si="47"/>
        <v>3.6819720807245604E-2</v>
      </c>
      <c r="BS384" s="7">
        <f t="shared" si="48"/>
        <v>1.8282219263878519E-2</v>
      </c>
      <c r="BT384" s="7">
        <f t="shared" si="49"/>
        <v>3.4990924791346467E-2</v>
      </c>
      <c r="BV384" s="7">
        <f t="shared" si="50"/>
        <v>2.7796739082656785E-2</v>
      </c>
      <c r="BX384" s="231">
        <f t="shared" si="64"/>
        <v>2.3110540825698633E-2</v>
      </c>
      <c r="BZ384" s="7">
        <f t="shared" si="51"/>
        <v>-0.1780194395411705</v>
      </c>
      <c r="CA384" s="7">
        <f t="shared" si="52"/>
        <v>-0.30546632103690152</v>
      </c>
      <c r="CB384" s="7">
        <f t="shared" si="53"/>
        <v>6.6901880063780395E-2</v>
      </c>
    </row>
    <row r="385" spans="1:80" ht="15">
      <c r="A385" s="226" t="s">
        <v>290</v>
      </c>
      <c r="E385" s="10">
        <v>1</v>
      </c>
      <c r="F385" s="10">
        <f t="shared" si="67"/>
        <v>0.97987116966757837</v>
      </c>
      <c r="G385" s="10">
        <f t="shared" si="67"/>
        <v>1.0632475232148439</v>
      </c>
      <c r="H385" s="10">
        <f t="shared" si="67"/>
        <v>1.0833793583426532</v>
      </c>
      <c r="I385" s="10">
        <f t="shared" si="67"/>
        <v>1.0797974498188179</v>
      </c>
      <c r="J385" s="10">
        <f t="shared" si="67"/>
        <v>1.0552734737868359</v>
      </c>
      <c r="K385" s="10">
        <f t="shared" si="67"/>
        <v>1.0691004604172205</v>
      </c>
      <c r="L385" s="10">
        <f t="shared" si="67"/>
        <v>0.97152525509327148</v>
      </c>
      <c r="M385" s="10">
        <f t="shared" si="67"/>
        <v>0.93241070876760968</v>
      </c>
      <c r="N385" s="10">
        <f t="shared" si="67"/>
        <v>1.0142770526689222</v>
      </c>
      <c r="O385" s="10">
        <f t="shared" si="67"/>
        <v>1.087978330673099</v>
      </c>
      <c r="P385" s="10">
        <f t="shared" si="67"/>
        <v>1.1215019808382996</v>
      </c>
      <c r="Q385" s="10">
        <f t="shared" si="67"/>
        <v>1.0463445624889633</v>
      </c>
      <c r="R385" s="10">
        <f t="shared" si="67"/>
        <v>1.0520631157930607</v>
      </c>
      <c r="S385" s="10">
        <v>1</v>
      </c>
      <c r="T385" s="10">
        <f t="shared" si="71"/>
        <v>0.9936717934629502</v>
      </c>
      <c r="U385" s="10">
        <f t="shared" si="71"/>
        <v>1.0491254746745591</v>
      </c>
      <c r="V385" s="10">
        <f t="shared" si="71"/>
        <v>1.0801518322339809</v>
      </c>
      <c r="W385" s="10">
        <f t="shared" si="71"/>
        <v>1.051924347189189</v>
      </c>
      <c r="X385" s="10">
        <f t="shared" si="71"/>
        <v>1.0383954639597628</v>
      </c>
      <c r="Y385" s="10">
        <f t="shared" si="71"/>
        <v>1.0463406746091897</v>
      </c>
      <c r="Z385" s="10">
        <f t="shared" si="71"/>
        <v>1.0308253424824796</v>
      </c>
      <c r="AA385" s="10">
        <f t="shared" si="71"/>
        <v>1.0079824225257803</v>
      </c>
      <c r="AB385" s="10">
        <f t="shared" si="71"/>
        <v>0.96561815376749527</v>
      </c>
      <c r="AC385" s="10">
        <f t="shared" si="71"/>
        <v>1.0302744362441545</v>
      </c>
      <c r="AD385" s="10">
        <f t="shared" si="71"/>
        <v>1.0248243298259898</v>
      </c>
      <c r="AE385" s="10">
        <f t="shared" si="71"/>
        <v>1.054948605285736</v>
      </c>
      <c r="AF385" s="10">
        <f t="shared" si="71"/>
        <v>1.0736317005885621</v>
      </c>
      <c r="AG385" s="10">
        <f t="shared" si="71"/>
        <v>0.98357652154143327</v>
      </c>
      <c r="AH385" s="10">
        <f t="shared" si="71"/>
        <v>0.99024499577143776</v>
      </c>
      <c r="AI385" s="10">
        <f t="shared" si="71"/>
        <v>1.0038566561781843</v>
      </c>
      <c r="AJ385" s="10">
        <f t="shared" si="71"/>
        <v>0.9862659336314975</v>
      </c>
      <c r="AK385" s="10">
        <f t="shared" si="71"/>
        <v>0.9541946858879915</v>
      </c>
      <c r="AL385" s="10">
        <f t="shared" si="71"/>
        <v>1.0028850195131744</v>
      </c>
      <c r="AM385" s="10">
        <f t="shared" si="71"/>
        <v>1.027146204935917</v>
      </c>
      <c r="AN385" s="10">
        <f t="shared" si="71"/>
        <v>0.99574953697800883</v>
      </c>
      <c r="AO385" s="10">
        <f t="shared" si="71"/>
        <v>1.0422083876453709</v>
      </c>
      <c r="AP385" s="10">
        <f t="shared" si="71"/>
        <v>1.0405725450312242</v>
      </c>
      <c r="AQ385" s="10">
        <f t="shared" si="71"/>
        <v>1.0543205731670071</v>
      </c>
      <c r="AR385" s="10">
        <f t="shared" si="71"/>
        <v>1.0275374285580141</v>
      </c>
      <c r="AS385" s="10">
        <f t="shared" si="71"/>
        <v>1.0325700360071695</v>
      </c>
      <c r="AT385" s="10">
        <f t="shared" si="71"/>
        <v>1.0246261980759628</v>
      </c>
      <c r="AU385" s="10">
        <f t="shared" si="71"/>
        <v>0.9942328083127846</v>
      </c>
      <c r="AV385" s="10">
        <f t="shared" si="71"/>
        <v>1.0173319527050895</v>
      </c>
      <c r="AW385" s="10">
        <f t="shared" si="71"/>
        <v>1.0715488178790802</v>
      </c>
      <c r="AX385" s="10">
        <f t="shared" si="71"/>
        <v>1.0502867417169912</v>
      </c>
      <c r="AY385" s="10">
        <f t="shared" si="71"/>
        <v>1.0256455674961618</v>
      </c>
      <c r="AZ385" s="10">
        <f t="shared" si="71"/>
        <v>1.0661812506543584</v>
      </c>
      <c r="BA385" s="10">
        <f t="shared" si="71"/>
        <v>0.99648984087477788</v>
      </c>
      <c r="BB385" s="10">
        <f t="shared" si="71"/>
        <v>0.92739053658688275</v>
      </c>
      <c r="BC385" s="10">
        <f t="shared" si="71"/>
        <v>0.96579015274527924</v>
      </c>
      <c r="BD385" s="10">
        <f t="shared" si="71"/>
        <v>1.0167606767094128</v>
      </c>
      <c r="BE385" s="10">
        <f t="shared" si="71"/>
        <v>1.0068038646950368</v>
      </c>
      <c r="BF385" s="10">
        <f t="shared" si="71"/>
        <v>1.0342857757721911</v>
      </c>
      <c r="BG385" s="10">
        <f t="shared" si="71"/>
        <v>1.0079750604555091</v>
      </c>
      <c r="BH385" s="10">
        <f t="shared" si="71"/>
        <v>1.030175077416253</v>
      </c>
      <c r="BI385" s="10">
        <f t="shared" si="71"/>
        <v>1.0609738646033449</v>
      </c>
      <c r="BK385" s="7">
        <f t="shared" si="40"/>
        <v>4.1185166198541623E-2</v>
      </c>
      <c r="BL385" s="7">
        <f t="shared" si="41"/>
        <v>1.896037858908084E-2</v>
      </c>
      <c r="BM385" s="7">
        <f t="shared" si="42"/>
        <v>5.1487053573384234E-2</v>
      </c>
      <c r="BN385" s="7">
        <f t="shared" si="43"/>
        <v>2.031820716605881E-2</v>
      </c>
      <c r="BO385" s="7">
        <f t="shared" si="44"/>
        <v>-1.3406003780201958E-2</v>
      </c>
      <c r="BP385" s="7">
        <f t="shared" si="45"/>
        <v>2.6278083422174969E-2</v>
      </c>
      <c r="BQ385" s="7">
        <f t="shared" si="46"/>
        <v>1.3978270848659324E-2</v>
      </c>
      <c r="BR385" s="7">
        <f t="shared" si="47"/>
        <v>1.6397266929882637E-2</v>
      </c>
      <c r="BS385" s="7">
        <f t="shared" si="48"/>
        <v>3.7561764300040767E-2</v>
      </c>
      <c r="BT385" s="7">
        <f t="shared" si="49"/>
        <v>5.4879933517979484E-3</v>
      </c>
      <c r="BV385" s="7">
        <f t="shared" si="50"/>
        <v>1.9110667470056519E-2</v>
      </c>
      <c r="BX385" s="231">
        <f t="shared" si="64"/>
        <v>3.3560342513395458E-2</v>
      </c>
      <c r="BZ385" s="7">
        <f t="shared" si="51"/>
        <v>3.3292370465016763E-3</v>
      </c>
      <c r="CA385" s="7">
        <f t="shared" si="52"/>
        <v>-5.5280827801588495E-2</v>
      </c>
      <c r="CB385" s="7">
        <f t="shared" si="53"/>
        <v>0.10170548512557587</v>
      </c>
    </row>
    <row r="386" spans="1:80" ht="15">
      <c r="A386" s="226" t="s">
        <v>292</v>
      </c>
      <c r="E386" s="10">
        <v>1</v>
      </c>
      <c r="F386" s="10">
        <f t="shared" si="67"/>
        <v>1.0759141339727254</v>
      </c>
      <c r="G386" s="10">
        <f t="shared" si="67"/>
        <v>1.04967778451583</v>
      </c>
      <c r="H386" s="10">
        <f t="shared" si="67"/>
        <v>1.066941025018926</v>
      </c>
      <c r="I386" s="10">
        <f t="shared" si="67"/>
        <v>1.0375053725599832</v>
      </c>
      <c r="J386" s="10">
        <f t="shared" si="67"/>
        <v>1.0534825004211221</v>
      </c>
      <c r="K386" s="10">
        <f t="shared" si="67"/>
        <v>0.97411894426884371</v>
      </c>
      <c r="L386" s="10">
        <f t="shared" si="67"/>
        <v>0.98642589441098427</v>
      </c>
      <c r="M386" s="10">
        <f t="shared" si="67"/>
        <v>1.1383666480642292</v>
      </c>
      <c r="N386" s="10">
        <f t="shared" si="67"/>
        <v>1.1064465308601876</v>
      </c>
      <c r="O386" s="10">
        <f t="shared" si="67"/>
        <v>1.0380739322552139</v>
      </c>
      <c r="P386" s="10">
        <f t="shared" si="67"/>
        <v>1.077813685166457</v>
      </c>
      <c r="Q386" s="10">
        <f t="shared" si="67"/>
        <v>1.1080848631817091</v>
      </c>
      <c r="R386" s="10">
        <f t="shared" si="67"/>
        <v>0.99244150599158898</v>
      </c>
      <c r="S386" s="10">
        <v>1</v>
      </c>
      <c r="T386" s="10">
        <f t="shared" si="71"/>
        <v>1.0098583081893628</v>
      </c>
      <c r="U386" s="10">
        <f t="shared" si="71"/>
        <v>0.99079047632172779</v>
      </c>
      <c r="V386" s="10">
        <f t="shared" si="71"/>
        <v>0.97777982924470164</v>
      </c>
      <c r="W386" s="10">
        <f t="shared" si="71"/>
        <v>1.0263418182557713</v>
      </c>
      <c r="X386" s="10">
        <f t="shared" si="71"/>
        <v>1.035897800038635</v>
      </c>
      <c r="Y386" s="10">
        <f t="shared" si="71"/>
        <v>1.0433592420890891</v>
      </c>
      <c r="Z386" s="10">
        <f t="shared" si="71"/>
        <v>1.0307466997191828</v>
      </c>
      <c r="AA386" s="10">
        <f t="shared" si="71"/>
        <v>0.99914601128147107</v>
      </c>
      <c r="AB386" s="10">
        <f t="shared" si="71"/>
        <v>1.0164485239709804</v>
      </c>
      <c r="AC386" s="10">
        <f t="shared" si="71"/>
        <v>0.99593631498705504</v>
      </c>
      <c r="AD386" s="10">
        <f t="shared" si="71"/>
        <v>1.0163937963780303</v>
      </c>
      <c r="AE386" s="10">
        <f t="shared" si="71"/>
        <v>1.0318263237404277</v>
      </c>
      <c r="AF386" s="10">
        <f t="shared" si="71"/>
        <v>1.0547032901159334</v>
      </c>
      <c r="AG386" s="10">
        <f t="shared" si="71"/>
        <v>1.0034747247425211</v>
      </c>
      <c r="AH386" s="10">
        <f t="shared" si="71"/>
        <v>0.99172357545077117</v>
      </c>
      <c r="AI386" s="10">
        <f t="shared" si="71"/>
        <v>1.0357996838925183</v>
      </c>
      <c r="AJ386" s="10">
        <f t="shared" si="71"/>
        <v>1.0141020534802749</v>
      </c>
      <c r="AK386" s="10">
        <f t="shared" si="71"/>
        <v>1.0204020260009079</v>
      </c>
      <c r="AL386" s="10">
        <f t="shared" si="71"/>
        <v>1.0278803574516513</v>
      </c>
      <c r="AM386" s="10">
        <f t="shared" si="71"/>
        <v>1.0419861750578336</v>
      </c>
      <c r="AN386" s="10">
        <f t="shared" si="71"/>
        <v>1.0379321913116124</v>
      </c>
      <c r="AO386" s="10">
        <f t="shared" si="71"/>
        <v>1.034159022486498</v>
      </c>
      <c r="AP386" s="10">
        <f t="shared" si="71"/>
        <v>1.0151399445999725</v>
      </c>
      <c r="AQ386" s="10">
        <f t="shared" si="71"/>
        <v>1.0189475103824135</v>
      </c>
      <c r="AR386" s="10">
        <f t="shared" si="71"/>
        <v>1.0112884080246418</v>
      </c>
      <c r="AS386" s="10">
        <f t="shared" si="71"/>
        <v>1.0610111166651197</v>
      </c>
      <c r="AT386" s="10">
        <f t="shared" si="71"/>
        <v>0.97906397633170217</v>
      </c>
      <c r="AU386" s="10">
        <f t="shared" si="71"/>
        <v>0.97939174840204601</v>
      </c>
      <c r="AV386" s="10">
        <f t="shared" si="71"/>
        <v>0.99366753673159081</v>
      </c>
      <c r="AW386" s="10">
        <f t="shared" si="71"/>
        <v>1.0327235596095068</v>
      </c>
      <c r="AX386" s="10">
        <f t="shared" si="71"/>
        <v>1.0256575364200458</v>
      </c>
      <c r="AY386" s="10">
        <f t="shared" si="71"/>
        <v>1.0394787306173416</v>
      </c>
      <c r="AZ386" s="10">
        <f t="shared" si="71"/>
        <v>1.0426665459722602</v>
      </c>
      <c r="BA386" s="10">
        <f t="shared" si="71"/>
        <v>1.0124464324488682</v>
      </c>
      <c r="BB386" s="10">
        <f t="shared" si="71"/>
        <v>0.98876829661078591</v>
      </c>
      <c r="BC386" s="10">
        <f t="shared" si="71"/>
        <v>1.0360698710653578</v>
      </c>
      <c r="BD386" s="10">
        <f t="shared" si="71"/>
        <v>1.0313837939307429</v>
      </c>
      <c r="BE386" s="10">
        <f t="shared" si="71"/>
        <v>1.0050901769523679</v>
      </c>
      <c r="BF386" s="10">
        <f t="shared" si="71"/>
        <v>1.0244667099127738</v>
      </c>
      <c r="BG386" s="10">
        <f t="shared" si="71"/>
        <v>1.0120167211198952</v>
      </c>
      <c r="BH386" s="10">
        <f t="shared" si="71"/>
        <v>1.0049684714158615</v>
      </c>
      <c r="BI386" s="10">
        <f t="shared" si="71"/>
        <v>1.0200808838275826</v>
      </c>
      <c r="BK386" s="7">
        <f t="shared" si="40"/>
        <v>6.4121809741414459E-2</v>
      </c>
      <c r="BL386" s="7">
        <f t="shared" si="41"/>
        <v>4.7734202675220327E-2</v>
      </c>
      <c r="BM386" s="7">
        <f t="shared" si="42"/>
        <v>2.4977234683364991E-2</v>
      </c>
      <c r="BN386" s="7">
        <f t="shared" si="43"/>
        <v>1.8175804076361102E-2</v>
      </c>
      <c r="BO386" s="7">
        <f t="shared" si="44"/>
        <v>2.4513838229895946E-2</v>
      </c>
      <c r="BP386" s="7">
        <f t="shared" si="45"/>
        <v>1.6774308340063993E-2</v>
      </c>
      <c r="BQ386" s="7">
        <f t="shared" si="46"/>
        <v>2.1246379927268633E-2</v>
      </c>
      <c r="BR386" s="7">
        <f t="shared" si="47"/>
        <v>1.8187398180951053E-2</v>
      </c>
      <c r="BS386" s="7">
        <f t="shared" si="48"/>
        <v>2.4299067094407878E-2</v>
      </c>
      <c r="BT386" s="7">
        <f t="shared" si="49"/>
        <v>1.5249271991402136E-2</v>
      </c>
      <c r="BV386" s="7">
        <f t="shared" si="50"/>
        <v>1.9117923671167381E-2</v>
      </c>
      <c r="BX386" s="231">
        <f t="shared" si="64"/>
        <v>2.9503080716599461E-2</v>
      </c>
      <c r="BZ386" s="7">
        <f t="shared" si="51"/>
        <v>4.6806236715994709E-2</v>
      </c>
      <c r="CA386" s="7">
        <f t="shared" si="52"/>
        <v>7.1837008917484457E-2</v>
      </c>
      <c r="CB386" s="7">
        <f t="shared" si="53"/>
        <v>3.7468057700690949E-2</v>
      </c>
    </row>
    <row r="387" spans="1:80" ht="15">
      <c r="A387" s="226" t="s">
        <v>294</v>
      </c>
      <c r="E387" s="10">
        <v>1</v>
      </c>
      <c r="F387" s="10">
        <f t="shared" si="67"/>
        <v>1.0748641883914014</v>
      </c>
      <c r="G387" s="10">
        <f t="shared" si="67"/>
        <v>1.0548747776983911</v>
      </c>
      <c r="H387" s="10">
        <f t="shared" si="67"/>
        <v>1.0484205248927547</v>
      </c>
      <c r="I387" s="10">
        <f t="shared" si="67"/>
        <v>1.0195553270968065</v>
      </c>
      <c r="J387" s="10">
        <f t="shared" si="67"/>
        <v>1.0240204614684991</v>
      </c>
      <c r="K387" s="10">
        <f t="shared" si="67"/>
        <v>1.0516416328074514</v>
      </c>
      <c r="L387" s="10">
        <f t="shared" si="67"/>
        <v>1.0640567760378146</v>
      </c>
      <c r="M387" s="10">
        <f t="shared" si="67"/>
        <v>1.0587359459594798</v>
      </c>
      <c r="N387" s="10">
        <f t="shared" si="67"/>
        <v>1.0549917950556607</v>
      </c>
      <c r="O387" s="10">
        <f t="shared" si="67"/>
        <v>1.0471342420721699</v>
      </c>
      <c r="P387" s="10">
        <f t="shared" si="67"/>
        <v>1.013442804500541</v>
      </c>
      <c r="Q387" s="10">
        <f t="shared" si="67"/>
        <v>1.0310348970299148</v>
      </c>
      <c r="R387" s="10">
        <f t="shared" si="67"/>
        <v>1.0640180594352744</v>
      </c>
      <c r="S387" s="10">
        <v>1</v>
      </c>
      <c r="T387" s="10">
        <f t="shared" si="71"/>
        <v>0.97326816068678246</v>
      </c>
      <c r="U387" s="10">
        <f t="shared" si="71"/>
        <v>1.0659231975548991</v>
      </c>
      <c r="V387" s="10">
        <f t="shared" si="71"/>
        <v>1.0212582745972503</v>
      </c>
      <c r="W387" s="10">
        <f t="shared" si="71"/>
        <v>1.0287293638814075</v>
      </c>
      <c r="X387" s="10">
        <f t="shared" si="71"/>
        <v>1.0565322401498896</v>
      </c>
      <c r="Y387" s="10">
        <f t="shared" si="71"/>
        <v>1.0321717011174396</v>
      </c>
      <c r="Z387" s="10">
        <f t="shared" si="71"/>
        <v>1.0072323241529475</v>
      </c>
      <c r="AA387" s="10">
        <f t="shared" si="71"/>
        <v>1.0033922496320027</v>
      </c>
      <c r="AB387" s="10">
        <f t="shared" si="71"/>
        <v>1.0113249115944198</v>
      </c>
      <c r="AC387" s="10">
        <f t="shared" si="71"/>
        <v>1.0320278304311219</v>
      </c>
      <c r="AD387" s="10">
        <f t="shared" si="71"/>
        <v>1.0276838143359486</v>
      </c>
      <c r="AE387" s="10">
        <f t="shared" si="71"/>
        <v>1.0285436690721244</v>
      </c>
      <c r="AF387" s="10">
        <f t="shared" si="71"/>
        <v>1.0318143029519029</v>
      </c>
      <c r="AG387" s="10">
        <f t="shared" si="71"/>
        <v>1.0414404208564056</v>
      </c>
      <c r="AH387" s="10">
        <f t="shared" si="71"/>
        <v>1.0331086198780643</v>
      </c>
      <c r="AI387" s="10">
        <f t="shared" si="71"/>
        <v>1.0190043979314005</v>
      </c>
      <c r="AJ387" s="10">
        <f t="shared" si="71"/>
        <v>1.0146817560169263</v>
      </c>
      <c r="AK387" s="10">
        <f t="shared" si="71"/>
        <v>1.0076580761678586</v>
      </c>
      <c r="AL387" s="10">
        <f t="shared" si="71"/>
        <v>0.99086598283583283</v>
      </c>
      <c r="AM387" s="10">
        <f t="shared" si="71"/>
        <v>1.0213021548369694</v>
      </c>
      <c r="AN387" s="10">
        <f t="shared" si="71"/>
        <v>1.0288520233329645</v>
      </c>
      <c r="AO387" s="10">
        <f t="shared" si="71"/>
        <v>1.0125790450299574</v>
      </c>
      <c r="AP387" s="10">
        <f t="shared" si="71"/>
        <v>1.017815015766423</v>
      </c>
      <c r="AQ387" s="10">
        <f t="shared" si="71"/>
        <v>1.0158683836796614</v>
      </c>
      <c r="AR387" s="10">
        <f t="shared" si="71"/>
        <v>1.0154276910718196</v>
      </c>
      <c r="AS387" s="10">
        <f t="shared" si="71"/>
        <v>1.0366313418319431</v>
      </c>
      <c r="AT387" s="10">
        <f t="shared" si="71"/>
        <v>1.0171503902458585</v>
      </c>
      <c r="AU387" s="10">
        <f t="shared" si="71"/>
        <v>1.000993708516384</v>
      </c>
      <c r="AV387" s="10">
        <f t="shared" si="71"/>
        <v>0.99707131900782842</v>
      </c>
      <c r="AW387" s="10">
        <f t="shared" si="71"/>
        <v>1.0092663807957931</v>
      </c>
      <c r="AX387" s="10">
        <f t="shared" si="71"/>
        <v>1.0045482596813096</v>
      </c>
      <c r="AY387" s="10">
        <f t="shared" si="71"/>
        <v>1.0170045723040582</v>
      </c>
      <c r="AZ387" s="10">
        <f t="shared" si="71"/>
        <v>1.0096278714659503</v>
      </c>
      <c r="BA387" s="10">
        <f t="shared" si="71"/>
        <v>0.98296250566282051</v>
      </c>
      <c r="BB387" s="10">
        <f t="shared" si="71"/>
        <v>0.94088289099139777</v>
      </c>
      <c r="BC387" s="10">
        <f t="shared" si="71"/>
        <v>1.013742250063838</v>
      </c>
      <c r="BD387" s="10">
        <f t="shared" si="71"/>
        <v>1.00403803350349</v>
      </c>
      <c r="BE387" s="10">
        <f t="shared" si="71"/>
        <v>0.96919390757378854</v>
      </c>
      <c r="BF387" s="10">
        <f t="shared" si="71"/>
        <v>0.97139202984794526</v>
      </c>
      <c r="BG387" s="10">
        <f t="shared" si="71"/>
        <v>0.99199325495332891</v>
      </c>
      <c r="BH387" s="10">
        <f t="shared" si="71"/>
        <v>1.0088042176933474</v>
      </c>
      <c r="BI387" s="10">
        <f t="shared" si="71"/>
        <v>1.0109628413085074</v>
      </c>
      <c r="BK387" s="7">
        <f t="shared" si="40"/>
        <v>5.9326911766749646E-2</v>
      </c>
      <c r="BL387" s="7">
        <f t="shared" si="41"/>
        <v>4.5357383196074963E-2</v>
      </c>
      <c r="BM387" s="7">
        <f t="shared" si="42"/>
        <v>2.9746175890987381E-2</v>
      </c>
      <c r="BN387" s="7">
        <f t="shared" si="43"/>
        <v>2.480177026413477E-2</v>
      </c>
      <c r="BO387" s="7">
        <f t="shared" si="44"/>
        <v>7.9952946434331817E-3</v>
      </c>
      <c r="BP387" s="7">
        <f t="shared" si="45"/>
        <v>1.8115972084835175E-2</v>
      </c>
      <c r="BQ387" s="7">
        <f t="shared" si="46"/>
        <v>-3.3942398512781802E-3</v>
      </c>
      <c r="BR387" s="7">
        <f t="shared" si="47"/>
        <v>-1.595258750529982E-2</v>
      </c>
      <c r="BS387" s="7">
        <f t="shared" si="48"/>
        <v>3.3535791038559193E-3</v>
      </c>
      <c r="BT387" s="7">
        <f t="shared" si="49"/>
        <v>-1.142718852825475E-2</v>
      </c>
      <c r="BV387" s="7">
        <f t="shared" si="50"/>
        <v>-5.1194247005889038E-3</v>
      </c>
      <c r="BX387" s="231">
        <f t="shared" si="64"/>
        <v>3.1157497692985148E-2</v>
      </c>
      <c r="BZ387" s="7">
        <f t="shared" si="51"/>
        <v>2.2094619430829798E-2</v>
      </c>
      <c r="CA387" s="7">
        <f t="shared" si="52"/>
        <v>4.1883355923189702E-2</v>
      </c>
      <c r="CB387" s="7">
        <f t="shared" si="53"/>
        <v>1.1697790589892954E-2</v>
      </c>
    </row>
    <row r="388" spans="1:80" ht="15">
      <c r="A388" s="226" t="s">
        <v>296</v>
      </c>
      <c r="E388" s="10">
        <v>1</v>
      </c>
      <c r="F388" s="10">
        <f t="shared" si="67"/>
        <v>1</v>
      </c>
      <c r="G388" s="10">
        <f t="shared" si="67"/>
        <v>1</v>
      </c>
      <c r="H388" s="10">
        <f t="shared" si="67"/>
        <v>1</v>
      </c>
      <c r="I388" s="10">
        <f t="shared" si="67"/>
        <v>1</v>
      </c>
      <c r="J388" s="10">
        <f t="shared" si="67"/>
        <v>1</v>
      </c>
      <c r="K388" s="10">
        <f t="shared" si="67"/>
        <v>1</v>
      </c>
      <c r="L388" s="10">
        <f t="shared" si="67"/>
        <v>1.0052125384581212</v>
      </c>
      <c r="M388" s="10">
        <f t="shared" si="67"/>
        <v>1.0443689285263049</v>
      </c>
      <c r="N388" s="10">
        <f t="shared" si="67"/>
        <v>1.0421712422561742</v>
      </c>
      <c r="O388" s="10">
        <f t="shared" si="67"/>
        <v>1.1051273686706125</v>
      </c>
      <c r="P388" s="10">
        <f t="shared" si="67"/>
        <v>1.009171793976501</v>
      </c>
      <c r="Q388" s="10">
        <f t="shared" si="67"/>
        <v>1.1612927733769278</v>
      </c>
      <c r="R388" s="10">
        <f t="shared" si="67"/>
        <v>0.92982805418297498</v>
      </c>
      <c r="S388" s="10">
        <v>1</v>
      </c>
      <c r="T388" s="10">
        <f t="shared" si="71"/>
        <v>0.98282824135254387</v>
      </c>
      <c r="U388" s="10">
        <f t="shared" si="71"/>
        <v>0.92064090552721634</v>
      </c>
      <c r="V388" s="10">
        <f t="shared" si="71"/>
        <v>0.96210843846502381</v>
      </c>
      <c r="W388" s="10">
        <f t="shared" si="71"/>
        <v>0.9875368266468183</v>
      </c>
      <c r="X388" s="10">
        <f t="shared" si="71"/>
        <v>0.9768616590298691</v>
      </c>
      <c r="Y388" s="10">
        <f t="shared" si="71"/>
        <v>0.92962684418402575</v>
      </c>
      <c r="Z388" s="10">
        <f t="shared" si="71"/>
        <v>1.01026329738795</v>
      </c>
      <c r="AA388" s="10">
        <f t="shared" si="71"/>
        <v>1.0034576965250328</v>
      </c>
      <c r="AB388" s="10">
        <f t="shared" si="71"/>
        <v>1.0019066762574649</v>
      </c>
      <c r="AC388" s="10">
        <f t="shared" si="71"/>
        <v>0.96953208884824538</v>
      </c>
      <c r="AD388" s="10">
        <f t="shared" si="71"/>
        <v>0.95824151266715407</v>
      </c>
      <c r="AE388" s="10">
        <f t="shared" si="71"/>
        <v>1.0088685037550653</v>
      </c>
      <c r="AF388" s="10">
        <f t="shared" si="71"/>
        <v>1.0705442279018158</v>
      </c>
      <c r="AG388" s="10">
        <f t="shared" si="71"/>
        <v>1.0335506966891053</v>
      </c>
      <c r="AH388" s="10">
        <f t="shared" si="71"/>
        <v>1.065418519776719</v>
      </c>
      <c r="AI388" s="10">
        <f t="shared" si="71"/>
        <v>1.0349037447844418</v>
      </c>
      <c r="AJ388" s="10">
        <f t="shared" si="71"/>
        <v>1.0400393077500538</v>
      </c>
      <c r="AK388" s="10">
        <f t="shared" si="71"/>
        <v>1.0105925121838928</v>
      </c>
      <c r="AL388" s="10">
        <f t="shared" si="71"/>
        <v>1.0838746295135537</v>
      </c>
      <c r="AM388" s="10">
        <f t="shared" si="71"/>
        <v>1.0040439149417069</v>
      </c>
      <c r="AN388" s="10">
        <f t="shared" si="71"/>
        <v>1.013661238071166</v>
      </c>
      <c r="AO388" s="10">
        <f t="shared" si="71"/>
        <v>0.98929003275322847</v>
      </c>
      <c r="AP388" s="10">
        <f t="shared" si="71"/>
        <v>0.97910470932245008</v>
      </c>
      <c r="AQ388" s="10">
        <f t="shared" si="71"/>
        <v>0.96747647443290685</v>
      </c>
      <c r="AR388" s="10">
        <f t="shared" si="71"/>
        <v>1.0014587407436359</v>
      </c>
      <c r="AS388" s="10">
        <f t="shared" si="71"/>
        <v>1.0004406705117845</v>
      </c>
      <c r="AT388" s="10">
        <f t="shared" si="71"/>
        <v>1.0058221461960357</v>
      </c>
      <c r="AU388" s="10">
        <f t="shared" si="71"/>
        <v>1.0129969950334003</v>
      </c>
      <c r="AV388" s="10">
        <f t="shared" si="71"/>
        <v>1.0301413011420635</v>
      </c>
      <c r="AW388" s="10">
        <f t="shared" si="71"/>
        <v>1.007197432747801</v>
      </c>
      <c r="AX388" s="10">
        <f t="shared" si="71"/>
        <v>1.0030946318568883</v>
      </c>
      <c r="AY388" s="10">
        <f t="shared" si="71"/>
        <v>1.0231735671308289</v>
      </c>
      <c r="AZ388" s="10">
        <f t="shared" si="71"/>
        <v>1.0087689482754918</v>
      </c>
      <c r="BA388" s="10">
        <f t="shared" si="71"/>
        <v>0.98666270174825854</v>
      </c>
      <c r="BB388" s="10">
        <f t="shared" si="71"/>
        <v>0.95190901041339093</v>
      </c>
      <c r="BC388" s="10">
        <f t="shared" si="71"/>
        <v>0.98071861886574585</v>
      </c>
      <c r="BD388" s="10">
        <f t="shared" si="71"/>
        <v>1.0128743586951674</v>
      </c>
      <c r="BE388" s="10">
        <f t="shared" si="71"/>
        <v>0.98975810203049552</v>
      </c>
      <c r="BF388" s="10">
        <f t="shared" si="71"/>
        <v>1.0012249671433953</v>
      </c>
      <c r="BG388" s="10">
        <f t="shared" si="71"/>
        <v>1.0033294769549026</v>
      </c>
      <c r="BH388" s="10">
        <f t="shared" si="71"/>
        <v>1.0065021222309678</v>
      </c>
      <c r="BI388" s="10">
        <f t="shared" si="71"/>
        <v>1.0104358545108414</v>
      </c>
      <c r="BK388" s="7">
        <f t="shared" si="40"/>
        <v>0</v>
      </c>
      <c r="BL388" s="7">
        <f t="shared" si="41"/>
        <v>1.5099204502374564E-2</v>
      </c>
      <c r="BM388" s="7">
        <f t="shared" si="42"/>
        <v>1.1289240893508357E-3</v>
      </c>
      <c r="BN388" s="7">
        <f t="shared" si="43"/>
        <v>4.2452686959510988E-3</v>
      </c>
      <c r="BO388" s="7">
        <f t="shared" si="44"/>
        <v>4.2020371997576911E-2</v>
      </c>
      <c r="BP388" s="7">
        <f t="shared" si="45"/>
        <v>-3.8379973658039246E-3</v>
      </c>
      <c r="BQ388" s="7">
        <f t="shared" si="46"/>
        <v>-1.3222760248432497E-3</v>
      </c>
      <c r="BR388" s="7">
        <f t="shared" si="47"/>
        <v>1.7629635848930292E-3</v>
      </c>
      <c r="BS388" s="7">
        <f t="shared" si="48"/>
        <v>9.7422008463423637E-3</v>
      </c>
      <c r="BT388" s="7">
        <f t="shared" si="49"/>
        <v>-5.5901939483393726E-3</v>
      </c>
      <c r="BV388" s="7">
        <f t="shared" si="50"/>
        <v>9.5211647801618504E-4</v>
      </c>
      <c r="BX388" s="231">
        <f t="shared" si="64"/>
        <v>6.123211153770125E-4</v>
      </c>
      <c r="BZ388" s="7">
        <f t="shared" si="51"/>
        <v>1.5689386694405449E-2</v>
      </c>
      <c r="CA388" s="7">
        <f t="shared" si="52"/>
        <v>8.7741724960983758E-2</v>
      </c>
      <c r="CB388" s="7">
        <f t="shared" si="53"/>
        <v>2.0391929423880351E-2</v>
      </c>
    </row>
    <row r="389" spans="1:80" ht="15">
      <c r="A389" s="226" t="s">
        <v>298</v>
      </c>
      <c r="E389" s="10">
        <v>1</v>
      </c>
      <c r="F389" s="10">
        <f t="shared" si="67"/>
        <v>1</v>
      </c>
      <c r="G389" s="10">
        <f t="shared" si="67"/>
        <v>1</v>
      </c>
      <c r="H389" s="10">
        <f t="shared" si="67"/>
        <v>1</v>
      </c>
      <c r="I389" s="10">
        <f t="shared" si="67"/>
        <v>1</v>
      </c>
      <c r="J389" s="10">
        <f t="shared" si="67"/>
        <v>1</v>
      </c>
      <c r="K389" s="10">
        <f t="shared" si="67"/>
        <v>1</v>
      </c>
      <c r="L389" s="10">
        <f t="shared" si="67"/>
        <v>1</v>
      </c>
      <c r="M389" s="10">
        <f t="shared" si="67"/>
        <v>1</v>
      </c>
      <c r="N389" s="10">
        <f t="shared" si="67"/>
        <v>1</v>
      </c>
      <c r="O389" s="10">
        <f t="shared" si="67"/>
        <v>1</v>
      </c>
      <c r="P389" s="10">
        <f t="shared" si="67"/>
        <v>1</v>
      </c>
      <c r="Q389" s="10">
        <f t="shared" si="67"/>
        <v>1</v>
      </c>
      <c r="R389" s="10">
        <f t="shared" si="67"/>
        <v>1</v>
      </c>
      <c r="S389" s="10">
        <v>1</v>
      </c>
      <c r="T389" s="10">
        <f t="shared" si="71"/>
        <v>1</v>
      </c>
      <c r="U389" s="10">
        <f t="shared" si="71"/>
        <v>1.2095854143239613</v>
      </c>
      <c r="V389" s="10">
        <f t="shared" si="71"/>
        <v>1.0376582117909021</v>
      </c>
      <c r="W389" s="10">
        <f t="shared" ref="W389:BI389" si="72">1+W121/100</f>
        <v>1.1783854104083751</v>
      </c>
      <c r="X389" s="10">
        <f t="shared" si="72"/>
        <v>1.0603288299508495</v>
      </c>
      <c r="Y389" s="10">
        <f t="shared" si="72"/>
        <v>1.1526424756281619</v>
      </c>
      <c r="Z389" s="10">
        <f t="shared" si="72"/>
        <v>1.0101598182044309</v>
      </c>
      <c r="AA389" s="10">
        <f t="shared" si="72"/>
        <v>1.0325171398607544</v>
      </c>
      <c r="AB389" s="10">
        <f t="shared" si="72"/>
        <v>0.97870510496949736</v>
      </c>
      <c r="AC389" s="10">
        <f t="shared" si="72"/>
        <v>1.0422699617510176</v>
      </c>
      <c r="AD389" s="10">
        <f t="shared" si="72"/>
        <v>0.99328223392415782</v>
      </c>
      <c r="AE389" s="10">
        <f t="shared" si="72"/>
        <v>1.0291614799219315</v>
      </c>
      <c r="AF389" s="10">
        <f t="shared" si="72"/>
        <v>0.99059387911223507</v>
      </c>
      <c r="AG389" s="10">
        <f t="shared" si="72"/>
        <v>0.94383468157805506</v>
      </c>
      <c r="AH389" s="10">
        <f t="shared" si="72"/>
        <v>0.82918991486476434</v>
      </c>
      <c r="AI389" s="10">
        <f t="shared" si="72"/>
        <v>0.96278705470274373</v>
      </c>
      <c r="AJ389" s="10">
        <f t="shared" si="72"/>
        <v>0.96592195120035873</v>
      </c>
      <c r="AK389" s="10">
        <f t="shared" si="72"/>
        <v>1.1224251151276587</v>
      </c>
      <c r="AL389" s="10">
        <f t="shared" si="72"/>
        <v>0.99105627370386518</v>
      </c>
      <c r="AM389" s="10">
        <f t="shared" si="72"/>
        <v>1.0005417398535628</v>
      </c>
      <c r="AN389" s="10">
        <f t="shared" si="72"/>
        <v>1.0207740425034701</v>
      </c>
      <c r="AO389" s="10">
        <f t="shared" si="72"/>
        <v>0.98981916776451062</v>
      </c>
      <c r="AP389" s="10">
        <f t="shared" si="72"/>
        <v>1.0083022259813919</v>
      </c>
      <c r="AQ389" s="10">
        <f t="shared" si="72"/>
        <v>1.0099494661494657</v>
      </c>
      <c r="AR389" s="10">
        <f t="shared" si="72"/>
        <v>1.0161576338721097</v>
      </c>
      <c r="AS389" s="10">
        <f t="shared" si="72"/>
        <v>1.024428903512884</v>
      </c>
      <c r="AT389" s="10">
        <f t="shared" si="72"/>
        <v>1.0343723830798646</v>
      </c>
      <c r="AU389" s="10">
        <f t="shared" si="72"/>
        <v>1.0390374338473747</v>
      </c>
      <c r="AV389" s="10">
        <f t="shared" si="72"/>
        <v>1.0205176343080968</v>
      </c>
      <c r="AW389" s="10">
        <f t="shared" si="72"/>
        <v>1.0584465997280692</v>
      </c>
      <c r="AX389" s="10">
        <f t="shared" si="72"/>
        <v>1.0476794828108906</v>
      </c>
      <c r="AY389" s="10">
        <f t="shared" si="72"/>
        <v>1.0408377909997708</v>
      </c>
      <c r="AZ389" s="10">
        <f t="shared" si="72"/>
        <v>1.0365251345310749</v>
      </c>
      <c r="BA389" s="10">
        <f t="shared" si="72"/>
        <v>1.0233112512313456</v>
      </c>
      <c r="BB389" s="10">
        <f t="shared" si="72"/>
        <v>1.0035370109251751</v>
      </c>
      <c r="BC389" s="10">
        <f t="shared" si="72"/>
        <v>0.97165132523260567</v>
      </c>
      <c r="BD389" s="10">
        <f t="shared" si="72"/>
        <v>0.97270799404790753</v>
      </c>
      <c r="BE389" s="10">
        <f t="shared" si="72"/>
        <v>0.97286669142945104</v>
      </c>
      <c r="BF389" s="10">
        <f t="shared" si="72"/>
        <v>0.97685088282802046</v>
      </c>
      <c r="BG389" s="10">
        <f t="shared" si="72"/>
        <v>0.98463745419077542</v>
      </c>
      <c r="BH389" s="10">
        <f t="shared" si="72"/>
        <v>0.98479096077682815</v>
      </c>
      <c r="BI389" s="10">
        <f t="shared" si="72"/>
        <v>0.98804872426488122</v>
      </c>
      <c r="BK389" s="7">
        <f t="shared" si="40"/>
        <v>0</v>
      </c>
      <c r="BL389" s="7">
        <f t="shared" si="41"/>
        <v>0</v>
      </c>
      <c r="BM389" s="7">
        <f t="shared" si="42"/>
        <v>4.6024554998172373E-2</v>
      </c>
      <c r="BN389" s="7">
        <f t="shared" si="43"/>
        <v>-2.8474993086285982E-3</v>
      </c>
      <c r="BO389" s="7">
        <f t="shared" si="44"/>
        <v>8.5141413256577536E-3</v>
      </c>
      <c r="BP389" s="7">
        <f t="shared" si="45"/>
        <v>1.774940750374121E-2</v>
      </c>
      <c r="BQ389" s="7">
        <f t="shared" si="46"/>
        <v>2.4982730404219167E-2</v>
      </c>
      <c r="BR389" s="7">
        <f t="shared" si="47"/>
        <v>-2.3246196302240341E-2</v>
      </c>
      <c r="BS389" s="7">
        <f t="shared" si="48"/>
        <v>3.7802606982781928E-2</v>
      </c>
      <c r="BT389" s="7">
        <f t="shared" si="49"/>
        <v>-1.8165388613622491E-2</v>
      </c>
      <c r="BV389" s="7">
        <f t="shared" si="50"/>
        <v>5.4414914218170463E-3</v>
      </c>
      <c r="BX389" s="231">
        <f t="shared" si="64"/>
        <v>3.1633351126642228E-2</v>
      </c>
      <c r="BZ389" s="7">
        <f t="shared" si="51"/>
        <v>2.0796594765207788E-2</v>
      </c>
      <c r="CA389" s="7">
        <f t="shared" si="52"/>
        <v>4.3829710181170434E-2</v>
      </c>
      <c r="CB389" s="7">
        <f t="shared" si="53"/>
        <v>-4.1926634173691357E-2</v>
      </c>
    </row>
    <row r="390" spans="1:80" ht="15">
      <c r="A390" s="226" t="s">
        <v>300</v>
      </c>
      <c r="E390" s="10">
        <v>1</v>
      </c>
      <c r="F390" s="10">
        <f t="shared" ref="F390:R405" si="73">1+F122/100</f>
        <v>1.0916119362821797</v>
      </c>
      <c r="G390" s="10">
        <f t="shared" si="73"/>
        <v>1.0789866248350681</v>
      </c>
      <c r="H390" s="10">
        <f t="shared" si="73"/>
        <v>1.0737559493480047</v>
      </c>
      <c r="I390" s="10">
        <f t="shared" si="73"/>
        <v>1.1051914086142356</v>
      </c>
      <c r="J390" s="10">
        <f t="shared" si="73"/>
        <v>1.0468855862365019</v>
      </c>
      <c r="K390" s="10">
        <f t="shared" si="73"/>
        <v>1.0963295803842807</v>
      </c>
      <c r="L390" s="10">
        <f t="shared" si="73"/>
        <v>1.1005100007526569</v>
      </c>
      <c r="M390" s="10">
        <f t="shared" si="73"/>
        <v>1.1250716501155293</v>
      </c>
      <c r="N390" s="10">
        <f t="shared" si="73"/>
        <v>1.1017648681357042</v>
      </c>
      <c r="O390" s="10">
        <f t="shared" si="73"/>
        <v>0.97867397119510846</v>
      </c>
      <c r="P390" s="10">
        <f t="shared" si="73"/>
        <v>1.0335975784218556</v>
      </c>
      <c r="Q390" s="10">
        <f t="shared" si="73"/>
        <v>1.0690549972233512</v>
      </c>
      <c r="R390" s="10">
        <f t="shared" si="73"/>
        <v>1.0714198249502644</v>
      </c>
      <c r="S390" s="10">
        <v>1</v>
      </c>
      <c r="T390" s="10">
        <f t="shared" ref="T390:BI396" si="74">1+T122/100</f>
        <v>1.0145411994000419</v>
      </c>
      <c r="U390" s="10">
        <f t="shared" si="74"/>
        <v>1.0320880119132221</v>
      </c>
      <c r="V390" s="10">
        <f t="shared" si="74"/>
        <v>1.0338918525758816</v>
      </c>
      <c r="W390" s="10">
        <f t="shared" si="74"/>
        <v>1.0432365293868435</v>
      </c>
      <c r="X390" s="10">
        <f t="shared" si="74"/>
        <v>1.0459916663902995</v>
      </c>
      <c r="Y390" s="10">
        <f t="shared" si="74"/>
        <v>1.0201464517840135</v>
      </c>
      <c r="Z390" s="10">
        <f t="shared" si="74"/>
        <v>1.0341000434239915</v>
      </c>
      <c r="AA390" s="10">
        <f t="shared" si="74"/>
        <v>1.0267753389955137</v>
      </c>
      <c r="AB390" s="10">
        <f t="shared" si="74"/>
        <v>1.0236075566276113</v>
      </c>
      <c r="AC390" s="10">
        <f t="shared" si="74"/>
        <v>1.038032639498861</v>
      </c>
      <c r="AD390" s="10">
        <f t="shared" si="74"/>
        <v>1.0568525123036181</v>
      </c>
      <c r="AE390" s="10">
        <f t="shared" si="74"/>
        <v>1.0220643193533119</v>
      </c>
      <c r="AF390" s="10">
        <f t="shared" si="74"/>
        <v>1.0359665764744181</v>
      </c>
      <c r="AG390" s="10">
        <f t="shared" si="74"/>
        <v>1.0669053837214386</v>
      </c>
      <c r="AH390" s="10">
        <f t="shared" si="74"/>
        <v>1.0493965455997585</v>
      </c>
      <c r="AI390" s="10">
        <f t="shared" si="74"/>
        <v>1.0521261961227351</v>
      </c>
      <c r="AJ390" s="10">
        <f t="shared" si="74"/>
        <v>1.0300416463955815</v>
      </c>
      <c r="AK390" s="10">
        <f t="shared" si="74"/>
        <v>1.0056907001693118</v>
      </c>
      <c r="AL390" s="10">
        <f t="shared" si="74"/>
        <v>0.99924125960361421</v>
      </c>
      <c r="AM390" s="10">
        <f t="shared" si="74"/>
        <v>1.0052053504824241</v>
      </c>
      <c r="AN390" s="10">
        <f t="shared" si="74"/>
        <v>1.0235065277981836</v>
      </c>
      <c r="AO390" s="10">
        <f t="shared" si="74"/>
        <v>1.0283922256951086</v>
      </c>
      <c r="AP390" s="10">
        <f t="shared" si="74"/>
        <v>1.0083596216413742</v>
      </c>
      <c r="AQ390" s="10">
        <f t="shared" si="74"/>
        <v>0.98602945859032587</v>
      </c>
      <c r="AR390" s="10">
        <f t="shared" si="74"/>
        <v>0.99566063559303819</v>
      </c>
      <c r="AS390" s="10">
        <f t="shared" si="74"/>
        <v>1.0260776118571338</v>
      </c>
      <c r="AT390" s="10">
        <f t="shared" si="74"/>
        <v>1.0016460922502517</v>
      </c>
      <c r="AU390" s="10">
        <f t="shared" si="74"/>
        <v>0.99885569434611965</v>
      </c>
      <c r="AV390" s="10">
        <f t="shared" si="74"/>
        <v>1.0131122319960795</v>
      </c>
      <c r="AW390" s="10">
        <f t="shared" si="74"/>
        <v>1.0217033169435401</v>
      </c>
      <c r="AX390" s="10">
        <f t="shared" si="74"/>
        <v>1.0165320495276393</v>
      </c>
      <c r="AY390" s="10">
        <f t="shared" si="74"/>
        <v>1.0135573126954909</v>
      </c>
      <c r="AZ390" s="10">
        <f t="shared" si="74"/>
        <v>1.0153754022628507</v>
      </c>
      <c r="BA390" s="10">
        <f t="shared" si="74"/>
        <v>0.98858636718202708</v>
      </c>
      <c r="BB390" s="10">
        <f t="shared" si="74"/>
        <v>0.94594698778025277</v>
      </c>
      <c r="BC390" s="10">
        <f t="shared" si="74"/>
        <v>1.0417357726270831</v>
      </c>
      <c r="BD390" s="10">
        <f t="shared" si="74"/>
        <v>1.000697221310858</v>
      </c>
      <c r="BE390" s="10">
        <f t="shared" si="74"/>
        <v>1.0165725645196744</v>
      </c>
      <c r="BF390" s="10">
        <f t="shared" si="74"/>
        <v>1.0214775380439123</v>
      </c>
      <c r="BG390" s="10">
        <f t="shared" si="74"/>
        <v>1.0046889278979514</v>
      </c>
      <c r="BH390" s="10">
        <f t="shared" si="74"/>
        <v>1.0132691428077669</v>
      </c>
      <c r="BI390" s="10">
        <f t="shared" si="74"/>
        <v>1.0111502330118571</v>
      </c>
      <c r="BK390" s="7">
        <f t="shared" si="40"/>
        <v>8.142558474588002E-2</v>
      </c>
      <c r="BL390" s="7">
        <f t="shared" si="41"/>
        <v>9.5696206164979092E-2</v>
      </c>
      <c r="BM390" s="7">
        <f t="shared" si="42"/>
        <v>3.188709039999349E-2</v>
      </c>
      <c r="BN390" s="7">
        <f t="shared" si="43"/>
        <v>3.7277337241812036E-2</v>
      </c>
      <c r="BO390" s="7">
        <f t="shared" si="44"/>
        <v>2.1561113077352312E-2</v>
      </c>
      <c r="BP390" s="7">
        <f t="shared" si="45"/>
        <v>8.4582362708851555E-3</v>
      </c>
      <c r="BQ390" s="7">
        <f t="shared" si="46"/>
        <v>6.7048772182403127E-3</v>
      </c>
      <c r="BR390" s="7">
        <f t="shared" si="47"/>
        <v>1.0823613923326425E-2</v>
      </c>
      <c r="BS390" s="7">
        <f t="shared" si="48"/>
        <v>1.1421467827051668E-2</v>
      </c>
      <c r="BT390" s="7">
        <f t="shared" si="49"/>
        <v>6.6031832691428871E-3</v>
      </c>
      <c r="BV390" s="7">
        <f t="shared" si="50"/>
        <v>8.665345313598749E-3</v>
      </c>
      <c r="BX390" s="231">
        <f t="shared" si="64"/>
        <v>4.8910574800668405E-2</v>
      </c>
      <c r="BZ390" s="7">
        <f t="shared" si="51"/>
        <v>8.685465295600614E-2</v>
      </c>
      <c r="CA390" s="7">
        <f t="shared" si="52"/>
        <v>8.9901003385178369E-2</v>
      </c>
      <c r="CB390" s="7">
        <f t="shared" si="53"/>
        <v>2.9371452190079195E-2</v>
      </c>
    </row>
    <row r="391" spans="1:80" ht="15">
      <c r="A391" s="226" t="s">
        <v>302</v>
      </c>
      <c r="E391" s="10">
        <v>1</v>
      </c>
      <c r="F391" s="10">
        <f t="shared" si="73"/>
        <v>1</v>
      </c>
      <c r="G391" s="10">
        <f t="shared" si="73"/>
        <v>1</v>
      </c>
      <c r="H391" s="10">
        <f t="shared" si="73"/>
        <v>1</v>
      </c>
      <c r="I391" s="10">
        <f t="shared" si="73"/>
        <v>1</v>
      </c>
      <c r="J391" s="10">
        <f t="shared" si="73"/>
        <v>1</v>
      </c>
      <c r="K391" s="10">
        <f t="shared" si="73"/>
        <v>1</v>
      </c>
      <c r="L391" s="10">
        <f t="shared" si="73"/>
        <v>1</v>
      </c>
      <c r="M391" s="10">
        <f t="shared" si="73"/>
        <v>1</v>
      </c>
      <c r="N391" s="10">
        <f t="shared" si="73"/>
        <v>1</v>
      </c>
      <c r="O391" s="10">
        <f t="shared" si="73"/>
        <v>1</v>
      </c>
      <c r="P391" s="10">
        <f t="shared" si="73"/>
        <v>1</v>
      </c>
      <c r="Q391" s="10">
        <f t="shared" si="73"/>
        <v>1</v>
      </c>
      <c r="R391" s="10">
        <f t="shared" si="73"/>
        <v>1</v>
      </c>
      <c r="S391" s="10">
        <v>1</v>
      </c>
      <c r="T391" s="10">
        <f t="shared" si="74"/>
        <v>1</v>
      </c>
      <c r="U391" s="10">
        <f t="shared" si="74"/>
        <v>1</v>
      </c>
      <c r="V391" s="10">
        <f t="shared" si="74"/>
        <v>1</v>
      </c>
      <c r="W391" s="10">
        <f t="shared" si="74"/>
        <v>1</v>
      </c>
      <c r="X391" s="10">
        <f t="shared" si="74"/>
        <v>1</v>
      </c>
      <c r="Y391" s="10">
        <f t="shared" si="74"/>
        <v>1</v>
      </c>
      <c r="Z391" s="10">
        <f t="shared" si="74"/>
        <v>1</v>
      </c>
      <c r="AA391" s="10">
        <f t="shared" si="74"/>
        <v>1</v>
      </c>
      <c r="AB391" s="10">
        <f t="shared" si="74"/>
        <v>1</v>
      </c>
      <c r="AC391" s="10">
        <f t="shared" si="74"/>
        <v>1</v>
      </c>
      <c r="AD391" s="10">
        <f t="shared" si="74"/>
        <v>1</v>
      </c>
      <c r="AE391" s="10">
        <f t="shared" si="74"/>
        <v>1</v>
      </c>
      <c r="AF391" s="10">
        <f t="shared" si="74"/>
        <v>1</v>
      </c>
      <c r="AG391" s="10">
        <f t="shared" si="74"/>
        <v>1</v>
      </c>
      <c r="AH391" s="10">
        <f t="shared" si="74"/>
        <v>1</v>
      </c>
      <c r="AI391" s="10">
        <f t="shared" si="74"/>
        <v>1</v>
      </c>
      <c r="AJ391" s="10">
        <f t="shared" si="74"/>
        <v>0.88445457583193821</v>
      </c>
      <c r="AK391" s="10">
        <f t="shared" si="74"/>
        <v>0.94765700302694578</v>
      </c>
      <c r="AL391" s="10">
        <f t="shared" si="74"/>
        <v>0.91404257659682719</v>
      </c>
      <c r="AM391" s="10">
        <f t="shared" si="74"/>
        <v>0.88677289461251774</v>
      </c>
      <c r="AN391" s="10">
        <f t="shared" si="74"/>
        <v>0.93422749636838975</v>
      </c>
      <c r="AO391" s="10">
        <f t="shared" si="74"/>
        <v>1.0203371604870299</v>
      </c>
      <c r="AP391" s="10">
        <f t="shared" si="74"/>
        <v>1.0331958430342203</v>
      </c>
      <c r="AQ391" s="10">
        <f t="shared" si="74"/>
        <v>0.99807996941791344</v>
      </c>
      <c r="AR391" s="10">
        <f t="shared" si="74"/>
        <v>1.0368290065995409</v>
      </c>
      <c r="AS391" s="10">
        <f t="shared" si="74"/>
        <v>1.10130500110119</v>
      </c>
      <c r="AT391" s="10">
        <f t="shared" si="74"/>
        <v>1.1369319314557915</v>
      </c>
      <c r="AU391" s="10">
        <f t="shared" si="74"/>
        <v>1.0979547024610532</v>
      </c>
      <c r="AV391" s="10">
        <f t="shared" si="74"/>
        <v>1.0893293015023684</v>
      </c>
      <c r="AW391" s="10">
        <f t="shared" si="74"/>
        <v>1.088410048231262</v>
      </c>
      <c r="AX391" s="10">
        <f t="shared" si="74"/>
        <v>1.0872920719227461</v>
      </c>
      <c r="AY391" s="10">
        <f t="shared" si="74"/>
        <v>1.0953533507524522</v>
      </c>
      <c r="AZ391" s="10">
        <f t="shared" si="74"/>
        <v>1.0766143610205225</v>
      </c>
      <c r="BA391" s="10">
        <f t="shared" si="74"/>
        <v>1.0204906428501122</v>
      </c>
      <c r="BB391" s="10">
        <f t="shared" si="74"/>
        <v>0.98566971448176777</v>
      </c>
      <c r="BC391" s="10">
        <f t="shared" si="74"/>
        <v>1.0579531586447461</v>
      </c>
      <c r="BD391" s="10">
        <f t="shared" si="74"/>
        <v>1.0587546956500731</v>
      </c>
      <c r="BE391" s="10">
        <f t="shared" si="74"/>
        <v>1.0333439121428407</v>
      </c>
      <c r="BF391" s="10">
        <f t="shared" si="74"/>
        <v>1.0448267198507899</v>
      </c>
      <c r="BG391" s="10">
        <f t="shared" si="74"/>
        <v>1.0266948100174413</v>
      </c>
      <c r="BH391" s="10">
        <f t="shared" si="74"/>
        <v>0.9972964562594191</v>
      </c>
      <c r="BI391" s="10">
        <f t="shared" si="74"/>
        <v>0.995647322540131</v>
      </c>
      <c r="BK391" s="7">
        <f t="shared" si="40"/>
        <v>0</v>
      </c>
      <c r="BL391" s="7">
        <f t="shared" si="41"/>
        <v>0</v>
      </c>
      <c r="BM391" s="7">
        <f t="shared" si="42"/>
        <v>0</v>
      </c>
      <c r="BN391" s="7">
        <f t="shared" si="43"/>
        <v>0</v>
      </c>
      <c r="BO391" s="7">
        <f t="shared" si="44"/>
        <v>-6.4436470058573669E-2</v>
      </c>
      <c r="BP391" s="7">
        <f t="shared" si="45"/>
        <v>4.3061095090074053E-2</v>
      </c>
      <c r="BQ391" s="7">
        <f t="shared" si="46"/>
        <v>6.1976495762111394E-2</v>
      </c>
      <c r="BR391" s="7">
        <f t="shared" si="47"/>
        <v>4.083399390680853E-2</v>
      </c>
      <c r="BS391" s="7">
        <f t="shared" si="48"/>
        <v>7.593713661866297E-2</v>
      </c>
      <c r="BT391" s="7">
        <f t="shared" si="49"/>
        <v>2.466450268647713E-2</v>
      </c>
      <c r="BV391" s="7">
        <f t="shared" si="50"/>
        <v>4.6332311565790096E-2</v>
      </c>
      <c r="BX391" s="231">
        <f t="shared" si="64"/>
        <v>0</v>
      </c>
      <c r="BZ391" s="7">
        <f t="shared" si="51"/>
        <v>0</v>
      </c>
      <c r="CA391" s="7">
        <f t="shared" si="52"/>
        <v>-0.16184042735363691</v>
      </c>
      <c r="CB391" s="7">
        <f t="shared" si="53"/>
        <v>1.9462306121790895E-2</v>
      </c>
    </row>
    <row r="392" spans="1:80" ht="15">
      <c r="A392" s="226" t="s">
        <v>304</v>
      </c>
      <c r="E392" s="10">
        <v>1</v>
      </c>
      <c r="F392" s="10">
        <f t="shared" si="73"/>
        <v>0.89401714759773432</v>
      </c>
      <c r="G392" s="10">
        <f t="shared" si="73"/>
        <v>1.0606376369456036</v>
      </c>
      <c r="H392" s="10">
        <f t="shared" si="73"/>
        <v>1.0536605157819499</v>
      </c>
      <c r="I392" s="10">
        <f t="shared" si="73"/>
        <v>1.0163606660259912</v>
      </c>
      <c r="J392" s="10">
        <f t="shared" si="73"/>
        <v>0.9874055841612478</v>
      </c>
      <c r="K392" s="10">
        <f t="shared" si="73"/>
        <v>1.1101665159392327</v>
      </c>
      <c r="L392" s="10">
        <f t="shared" si="73"/>
        <v>0.99981997930722433</v>
      </c>
      <c r="M392" s="10">
        <f t="shared" si="73"/>
        <v>1.04407057497952</v>
      </c>
      <c r="N392" s="10">
        <f t="shared" si="73"/>
        <v>1.0432865794871415</v>
      </c>
      <c r="O392" s="10">
        <f t="shared" si="73"/>
        <v>0.92084271207686519</v>
      </c>
      <c r="P392" s="10">
        <f t="shared" si="73"/>
        <v>1.1792915209270005</v>
      </c>
      <c r="Q392" s="10">
        <f t="shared" si="73"/>
        <v>1.1295777730541261</v>
      </c>
      <c r="R392" s="10">
        <f t="shared" si="73"/>
        <v>1.0212158031001686</v>
      </c>
      <c r="S392" s="10">
        <v>1</v>
      </c>
      <c r="T392" s="10">
        <f t="shared" si="74"/>
        <v>0.97224148422943879</v>
      </c>
      <c r="U392" s="10">
        <f t="shared" si="74"/>
        <v>0.98431217810688731</v>
      </c>
      <c r="V392" s="10">
        <f t="shared" si="74"/>
        <v>1.0544889273457423</v>
      </c>
      <c r="W392" s="10">
        <f t="shared" si="74"/>
        <v>1.0298061721742364</v>
      </c>
      <c r="X392" s="10">
        <f t="shared" si="74"/>
        <v>1.0363117832525071</v>
      </c>
      <c r="Y392" s="10">
        <f t="shared" si="74"/>
        <v>1.0165790843263285</v>
      </c>
      <c r="Z392" s="10">
        <f t="shared" si="74"/>
        <v>0.99888949055159582</v>
      </c>
      <c r="AA392" s="10">
        <f t="shared" si="74"/>
        <v>0.97704179968521965</v>
      </c>
      <c r="AB392" s="10">
        <f t="shared" si="74"/>
        <v>0.97532198754187815</v>
      </c>
      <c r="AC392" s="10">
        <f t="shared" si="74"/>
        <v>0.98002966962083349</v>
      </c>
      <c r="AD392" s="10">
        <f t="shared" si="74"/>
        <v>1.0051366838405884</v>
      </c>
      <c r="AE392" s="10">
        <f t="shared" si="74"/>
        <v>1.0335192647119691</v>
      </c>
      <c r="AF392" s="10">
        <f t="shared" si="74"/>
        <v>1.022217048943548</v>
      </c>
      <c r="AG392" s="10">
        <f t="shared" si="74"/>
        <v>1.0255102574876394</v>
      </c>
      <c r="AH392" s="10">
        <f t="shared" si="74"/>
        <v>1.0116761654903057</v>
      </c>
      <c r="AI392" s="10">
        <f t="shared" si="74"/>
        <v>1.0076616927940876</v>
      </c>
      <c r="AJ392" s="10">
        <f t="shared" si="74"/>
        <v>0.9817829150206705</v>
      </c>
      <c r="AK392" s="10">
        <f t="shared" si="74"/>
        <v>0.96083675427746618</v>
      </c>
      <c r="AL392" s="10">
        <f t="shared" si="74"/>
        <v>0.97274264597408222</v>
      </c>
      <c r="AM392" s="10">
        <f t="shared" si="74"/>
        <v>0.99561851950021174</v>
      </c>
      <c r="AN392" s="10">
        <f t="shared" si="74"/>
        <v>1.0135964154727419</v>
      </c>
      <c r="AO392" s="10">
        <f t="shared" si="74"/>
        <v>1.0118210430575538</v>
      </c>
      <c r="AP392" s="10">
        <f t="shared" si="74"/>
        <v>0.97676648400772192</v>
      </c>
      <c r="AQ392" s="10">
        <f t="shared" si="74"/>
        <v>1.0046007436538336</v>
      </c>
      <c r="AR392" s="10">
        <f t="shared" si="74"/>
        <v>0.99528488612057797</v>
      </c>
      <c r="AS392" s="10">
        <f t="shared" si="74"/>
        <v>0.97880551375393754</v>
      </c>
      <c r="AT392" s="10">
        <f t="shared" si="74"/>
        <v>1.0098324652944919</v>
      </c>
      <c r="AU392" s="10">
        <f t="shared" si="74"/>
        <v>0.97844963866157986</v>
      </c>
      <c r="AV392" s="10">
        <f t="shared" si="74"/>
        <v>1.0016744291011328</v>
      </c>
      <c r="AW392" s="10">
        <f t="shared" si="74"/>
        <v>1.0227530597872554</v>
      </c>
      <c r="AX392" s="10">
        <f t="shared" si="74"/>
        <v>1.0304702973009345</v>
      </c>
      <c r="AY392" s="10">
        <f t="shared" si="74"/>
        <v>1.0358809130817823</v>
      </c>
      <c r="AZ392" s="10">
        <f t="shared" si="74"/>
        <v>1.0395021901664268</v>
      </c>
      <c r="BA392" s="10">
        <f t="shared" si="74"/>
        <v>0.97511929972178268</v>
      </c>
      <c r="BB392" s="10">
        <f t="shared" si="74"/>
        <v>1.0051153294792028</v>
      </c>
      <c r="BC392" s="10">
        <f t="shared" si="74"/>
        <v>1.0548460707657661</v>
      </c>
      <c r="BD392" s="10">
        <f t="shared" si="74"/>
        <v>1.0327271806578306</v>
      </c>
      <c r="BE392" s="10">
        <f t="shared" si="74"/>
        <v>1.0178471860693961</v>
      </c>
      <c r="BF392" s="10">
        <f t="shared" si="74"/>
        <v>1.0309211722950189</v>
      </c>
      <c r="BG392" s="10">
        <f t="shared" si="74"/>
        <v>1.0261092830792682</v>
      </c>
      <c r="BH392" s="10">
        <f t="shared" si="74"/>
        <v>1.0300094179289754</v>
      </c>
      <c r="BI392" s="10">
        <f t="shared" si="74"/>
        <v>1.0317237516705955</v>
      </c>
      <c r="BK392" s="7">
        <f t="shared" si="40"/>
        <v>-2.9653760045877942E-4</v>
      </c>
      <c r="BL392" s="7">
        <f t="shared" si="41"/>
        <v>3.2756190156683296E-2</v>
      </c>
      <c r="BM392" s="7">
        <f t="shared" si="42"/>
        <v>3.0394484401197186E-2</v>
      </c>
      <c r="BN392" s="7">
        <f t="shared" si="43"/>
        <v>4.3908192903057142E-3</v>
      </c>
      <c r="BO392" s="7">
        <f t="shared" si="44"/>
        <v>-1.9394227032885514E-2</v>
      </c>
      <c r="BP392" s="7">
        <f t="shared" si="45"/>
        <v>-3.9684849060480643E-3</v>
      </c>
      <c r="BQ392" s="7">
        <f t="shared" si="46"/>
        <v>2.0390375988593279E-2</v>
      </c>
      <c r="BR392" s="7">
        <f t="shared" si="47"/>
        <v>2.6885013732949936E-2</v>
      </c>
      <c r="BS392" s="7">
        <f t="shared" si="48"/>
        <v>1.731232801222804E-2</v>
      </c>
      <c r="BT392" s="7">
        <f t="shared" si="49"/>
        <v>2.8577711480612944E-2</v>
      </c>
      <c r="BV392" s="7">
        <f t="shared" si="50"/>
        <v>2.3734494598508959E-2</v>
      </c>
      <c r="BX392" s="231">
        <f t="shared" si="64"/>
        <v>2.1161276685702335E-2</v>
      </c>
      <c r="BZ392" s="7">
        <f t="shared" si="51"/>
        <v>-4.8127888176842437E-2</v>
      </c>
      <c r="CA392" s="7">
        <f t="shared" si="52"/>
        <v>-4.943936203919197E-2</v>
      </c>
      <c r="CB392" s="7">
        <f t="shared" si="53"/>
        <v>9.043112913455742E-2</v>
      </c>
    </row>
    <row r="393" spans="1:80" ht="15">
      <c r="A393" s="226" t="s">
        <v>306</v>
      </c>
      <c r="E393" s="10">
        <v>1</v>
      </c>
      <c r="F393" s="10">
        <f t="shared" si="73"/>
        <v>1</v>
      </c>
      <c r="G393" s="10">
        <f t="shared" si="73"/>
        <v>1</v>
      </c>
      <c r="H393" s="10">
        <f t="shared" si="73"/>
        <v>1</v>
      </c>
      <c r="I393" s="10">
        <f t="shared" si="73"/>
        <v>1</v>
      </c>
      <c r="J393" s="10">
        <f t="shared" si="73"/>
        <v>1</v>
      </c>
      <c r="K393" s="10">
        <f t="shared" si="73"/>
        <v>1</v>
      </c>
      <c r="L393" s="10">
        <f t="shared" si="73"/>
        <v>1</v>
      </c>
      <c r="M393" s="10">
        <f t="shared" si="73"/>
        <v>1</v>
      </c>
      <c r="N393" s="10">
        <f t="shared" si="73"/>
        <v>1</v>
      </c>
      <c r="O393" s="10">
        <f t="shared" si="73"/>
        <v>1</v>
      </c>
      <c r="P393" s="10">
        <f t="shared" si="73"/>
        <v>1</v>
      </c>
      <c r="Q393" s="10">
        <f t="shared" si="73"/>
        <v>1</v>
      </c>
      <c r="R393" s="10">
        <f t="shared" si="73"/>
        <v>1</v>
      </c>
      <c r="S393" s="10">
        <v>1</v>
      </c>
      <c r="T393" s="10">
        <f t="shared" si="74"/>
        <v>1</v>
      </c>
      <c r="U393" s="10">
        <f t="shared" si="74"/>
        <v>1</v>
      </c>
      <c r="V393" s="10">
        <f t="shared" si="74"/>
        <v>1</v>
      </c>
      <c r="W393" s="10">
        <f t="shared" si="74"/>
        <v>1</v>
      </c>
      <c r="X393" s="10">
        <f t="shared" si="74"/>
        <v>1</v>
      </c>
      <c r="Y393" s="10">
        <f t="shared" si="74"/>
        <v>1</v>
      </c>
      <c r="Z393" s="10">
        <f t="shared" si="74"/>
        <v>1</v>
      </c>
      <c r="AA393" s="10">
        <f t="shared" si="74"/>
        <v>1</v>
      </c>
      <c r="AB393" s="10">
        <f t="shared" si="74"/>
        <v>1</v>
      </c>
      <c r="AC393" s="10">
        <f t="shared" si="74"/>
        <v>1</v>
      </c>
      <c r="AD393" s="10">
        <f t="shared" si="74"/>
        <v>1</v>
      </c>
      <c r="AE393" s="10">
        <f t="shared" si="74"/>
        <v>1</v>
      </c>
      <c r="AF393" s="10">
        <f t="shared" si="74"/>
        <v>1.0135340476676</v>
      </c>
      <c r="AG393" s="10">
        <f t="shared" si="74"/>
        <v>1.1121961989654228</v>
      </c>
      <c r="AH393" s="10">
        <f t="shared" si="74"/>
        <v>1.0066356015053113</v>
      </c>
      <c r="AI393" s="10">
        <f t="shared" si="74"/>
        <v>1.0368801159279295</v>
      </c>
      <c r="AJ393" s="10">
        <f t="shared" si="74"/>
        <v>0.90654270121344505</v>
      </c>
      <c r="AK393" s="10">
        <f t="shared" si="74"/>
        <v>0.85123435168352757</v>
      </c>
      <c r="AL393" s="10">
        <f t="shared" si="74"/>
        <v>0.84516342768905151</v>
      </c>
      <c r="AM393" s="10">
        <f t="shared" si="74"/>
        <v>0.79943160565857685</v>
      </c>
      <c r="AN393" s="10">
        <f t="shared" si="74"/>
        <v>0.93636720696710485</v>
      </c>
      <c r="AO393" s="10">
        <f t="shared" si="74"/>
        <v>1.0551122738531591</v>
      </c>
      <c r="AP393" s="10">
        <f t="shared" si="74"/>
        <v>1.0832368710016083</v>
      </c>
      <c r="AQ393" s="10">
        <f t="shared" si="74"/>
        <v>1.0056720229288729</v>
      </c>
      <c r="AR393" s="10">
        <f t="shared" si="74"/>
        <v>1.021267788795911</v>
      </c>
      <c r="AS393" s="10">
        <f t="shared" si="74"/>
        <v>1.0417835866808394</v>
      </c>
      <c r="AT393" s="10">
        <f t="shared" si="74"/>
        <v>1.043269597149622</v>
      </c>
      <c r="AU393" s="10">
        <f t="shared" si="74"/>
        <v>0.99069105909058597</v>
      </c>
      <c r="AV393" s="10">
        <f t="shared" si="74"/>
        <v>1.0591400450941606</v>
      </c>
      <c r="AW393" s="10">
        <f t="shared" si="74"/>
        <v>1.0573952663596267</v>
      </c>
      <c r="AX393" s="10">
        <f t="shared" si="74"/>
        <v>0.98704892680636358</v>
      </c>
      <c r="AY393" s="10">
        <f t="shared" si="74"/>
        <v>1.0200042633441901</v>
      </c>
      <c r="AZ393" s="10">
        <f t="shared" si="74"/>
        <v>1.0751274359538514</v>
      </c>
      <c r="BA393" s="10">
        <f t="shared" si="74"/>
        <v>1.0737644039141099</v>
      </c>
      <c r="BB393" s="10">
        <f t="shared" si="74"/>
        <v>1.0165165151922122</v>
      </c>
      <c r="BC393" s="10">
        <f t="shared" si="74"/>
        <v>0.98348246882249502</v>
      </c>
      <c r="BD393" s="10">
        <f t="shared" si="74"/>
        <v>1.0467471569577969</v>
      </c>
      <c r="BE393" s="10">
        <f t="shared" si="74"/>
        <v>0.98261857423850818</v>
      </c>
      <c r="BF393" s="10">
        <f t="shared" si="74"/>
        <v>1.0873578919945068</v>
      </c>
      <c r="BG393" s="10">
        <f t="shared" si="74"/>
        <v>1.0195799697404118</v>
      </c>
      <c r="BH393" s="10">
        <f t="shared" si="74"/>
        <v>1.0175886453332426</v>
      </c>
      <c r="BI393" s="10">
        <f t="shared" si="74"/>
        <v>1.0167918382495056</v>
      </c>
      <c r="BK393" s="7">
        <f t="shared" si="40"/>
        <v>0</v>
      </c>
      <c r="BL393" s="7">
        <f t="shared" si="41"/>
        <v>0</v>
      </c>
      <c r="BM393" s="7">
        <f t="shared" si="42"/>
        <v>0</v>
      </c>
      <c r="BN393" s="7">
        <f t="shared" si="43"/>
        <v>1.2719572431954873E-2</v>
      </c>
      <c r="BO393" s="7">
        <f t="shared" si="44"/>
        <v>-9.31683648670526E-2</v>
      </c>
      <c r="BP393" s="7">
        <f t="shared" si="45"/>
        <v>2.1285290099545717E-2</v>
      </c>
      <c r="BQ393" s="7">
        <f t="shared" si="46"/>
        <v>3.3469533909676219E-2</v>
      </c>
      <c r="BR393" s="7">
        <f t="shared" si="47"/>
        <v>3.3368315309699748E-2</v>
      </c>
      <c r="BS393" s="7">
        <f t="shared" si="48"/>
        <v>4.4920848115943546E-2</v>
      </c>
      <c r="BT393" s="7">
        <f t="shared" si="49"/>
        <v>2.0853075058316684E-2</v>
      </c>
      <c r="BV393" s="7">
        <f t="shared" si="50"/>
        <v>3.1099199565677083E-2</v>
      </c>
      <c r="BX393" s="231">
        <f t="shared" si="64"/>
        <v>0</v>
      </c>
      <c r="BZ393" s="7">
        <f t="shared" si="51"/>
        <v>0</v>
      </c>
      <c r="CA393" s="7">
        <f t="shared" si="52"/>
        <v>-0.19986005295845422</v>
      </c>
      <c r="CB393" s="7">
        <f t="shared" si="53"/>
        <v>5.4934750698458101E-2</v>
      </c>
    </row>
    <row r="394" spans="1:80" ht="15">
      <c r="A394" s="226" t="s">
        <v>308</v>
      </c>
      <c r="E394" s="10">
        <v>1</v>
      </c>
      <c r="F394" s="10">
        <f t="shared" si="73"/>
        <v>1</v>
      </c>
      <c r="G394" s="10">
        <f t="shared" si="73"/>
        <v>1</v>
      </c>
      <c r="H394" s="10">
        <f t="shared" si="73"/>
        <v>1</v>
      </c>
      <c r="I394" s="10">
        <f t="shared" si="73"/>
        <v>1</v>
      </c>
      <c r="J394" s="10">
        <f t="shared" si="73"/>
        <v>1</v>
      </c>
      <c r="K394" s="10">
        <f t="shared" si="73"/>
        <v>1</v>
      </c>
      <c r="L394" s="10">
        <f t="shared" si="73"/>
        <v>1</v>
      </c>
      <c r="M394" s="10">
        <f t="shared" si="73"/>
        <v>1</v>
      </c>
      <c r="N394" s="10">
        <f t="shared" si="73"/>
        <v>1</v>
      </c>
      <c r="O394" s="10">
        <f t="shared" si="73"/>
        <v>1</v>
      </c>
      <c r="P394" s="10">
        <f t="shared" si="73"/>
        <v>1</v>
      </c>
      <c r="Q394" s="10">
        <f t="shared" si="73"/>
        <v>1</v>
      </c>
      <c r="R394" s="10">
        <f t="shared" si="73"/>
        <v>1</v>
      </c>
      <c r="S394" s="10">
        <v>1</v>
      </c>
      <c r="T394" s="10">
        <f t="shared" si="74"/>
        <v>1</v>
      </c>
      <c r="U394" s="10">
        <f t="shared" si="74"/>
        <v>1</v>
      </c>
      <c r="V394" s="10">
        <f t="shared" si="74"/>
        <v>1</v>
      </c>
      <c r="W394" s="10">
        <f t="shared" si="74"/>
        <v>1</v>
      </c>
      <c r="X394" s="10">
        <f t="shared" si="74"/>
        <v>1</v>
      </c>
      <c r="Y394" s="10">
        <f t="shared" si="74"/>
        <v>1</v>
      </c>
      <c r="Z394" s="10">
        <f t="shared" si="74"/>
        <v>1</v>
      </c>
      <c r="AA394" s="10">
        <f t="shared" si="74"/>
        <v>1</v>
      </c>
      <c r="AB394" s="10">
        <f t="shared" si="74"/>
        <v>1</v>
      </c>
      <c r="AC394" s="10">
        <f t="shared" si="74"/>
        <v>1</v>
      </c>
      <c r="AD394" s="10">
        <f t="shared" si="74"/>
        <v>1</v>
      </c>
      <c r="AE394" s="10">
        <f t="shared" si="74"/>
        <v>1</v>
      </c>
      <c r="AF394" s="10">
        <f t="shared" si="74"/>
        <v>1</v>
      </c>
      <c r="AG394" s="10">
        <f t="shared" si="74"/>
        <v>1</v>
      </c>
      <c r="AH394" s="10">
        <f t="shared" si="74"/>
        <v>1</v>
      </c>
      <c r="AI394" s="10">
        <f t="shared" si="74"/>
        <v>1</v>
      </c>
      <c r="AJ394" s="10">
        <f t="shared" si="74"/>
        <v>1</v>
      </c>
      <c r="AK394" s="10">
        <f t="shared" si="74"/>
        <v>1</v>
      </c>
      <c r="AL394" s="10">
        <f t="shared" si="74"/>
        <v>1</v>
      </c>
      <c r="AM394" s="10">
        <f t="shared" si="74"/>
        <v>1.0542838812349919</v>
      </c>
      <c r="AN394" s="10">
        <f t="shared" si="74"/>
        <v>1.0306402470131644</v>
      </c>
      <c r="AO394" s="10">
        <f t="shared" si="74"/>
        <v>1.0227582424280792</v>
      </c>
      <c r="AP394" s="10">
        <f t="shared" si="74"/>
        <v>1.0266877485558021</v>
      </c>
      <c r="AQ394" s="10">
        <f t="shared" si="74"/>
        <v>1.0227592057889836</v>
      </c>
      <c r="AR394" s="10">
        <f t="shared" si="74"/>
        <v>1.092174284018276</v>
      </c>
      <c r="AS394" s="10">
        <f t="shared" si="74"/>
        <v>1.0636235907503711</v>
      </c>
      <c r="AT394" s="10">
        <f t="shared" si="74"/>
        <v>1.0596737218434795</v>
      </c>
      <c r="AU394" s="10">
        <f t="shared" si="74"/>
        <v>1.0461976822349064</v>
      </c>
      <c r="AV394" s="10">
        <f t="shared" si="74"/>
        <v>1.066622079788945</v>
      </c>
      <c r="AW394" s="10">
        <f t="shared" si="74"/>
        <v>1.085646153055948</v>
      </c>
      <c r="AX394" s="10">
        <f t="shared" si="74"/>
        <v>1.1148501674079716</v>
      </c>
      <c r="AY394" s="10">
        <f t="shared" si="74"/>
        <v>1.0909167281146579</v>
      </c>
      <c r="AZ394" s="10">
        <f t="shared" si="74"/>
        <v>1.0858312860029637</v>
      </c>
      <c r="BA394" s="10">
        <f t="shared" si="74"/>
        <v>1.0512495981277821</v>
      </c>
      <c r="BB394" s="10">
        <f t="shared" si="74"/>
        <v>0.98597146183007278</v>
      </c>
      <c r="BC394" s="10">
        <f t="shared" si="74"/>
        <v>1.043447443622016</v>
      </c>
      <c r="BD394" s="10">
        <f t="shared" si="74"/>
        <v>1.0538194055661398</v>
      </c>
      <c r="BE394" s="10">
        <f t="shared" si="74"/>
        <v>1.0557781218502345</v>
      </c>
      <c r="BF394" s="10">
        <f t="shared" si="74"/>
        <v>1.0566998806993011</v>
      </c>
      <c r="BG394" s="10">
        <f t="shared" si="74"/>
        <v>1.053319800303496</v>
      </c>
      <c r="BH394" s="10">
        <f t="shared" si="74"/>
        <v>1.0533342289185417</v>
      </c>
      <c r="BI394" s="10">
        <f t="shared" si="74"/>
        <v>1.0522306223614635</v>
      </c>
      <c r="BK394" s="7">
        <f t="shared" si="40"/>
        <v>0</v>
      </c>
      <c r="BL394" s="7">
        <f t="shared" si="41"/>
        <v>0</v>
      </c>
      <c r="BM394" s="7">
        <f t="shared" si="42"/>
        <v>0</v>
      </c>
      <c r="BN394" s="7">
        <f t="shared" si="43"/>
        <v>0</v>
      </c>
      <c r="BO394" s="7">
        <f t="shared" si="44"/>
        <v>0</v>
      </c>
      <c r="BP394" s="7">
        <f t="shared" si="45"/>
        <v>4.5309051695202607E-2</v>
      </c>
      <c r="BQ394" s="7">
        <f t="shared" si="46"/>
        <v>6.49120988448737E-2</v>
      </c>
      <c r="BR394" s="7">
        <f t="shared" si="47"/>
        <v>5.4903392714745092E-2</v>
      </c>
      <c r="BS394" s="7">
        <f t="shared" si="48"/>
        <v>8.2337055907327317E-2</v>
      </c>
      <c r="BT394" s="7">
        <f t="shared" si="49"/>
        <v>4.4077776532908119E-2</v>
      </c>
      <c r="BV394" s="7">
        <f t="shared" si="50"/>
        <v>6.030615945280271E-2</v>
      </c>
      <c r="BX394" s="231">
        <f t="shared" si="64"/>
        <v>0</v>
      </c>
      <c r="BZ394" s="7">
        <f t="shared" si="51"/>
        <v>0</v>
      </c>
      <c r="CA394" s="7">
        <f t="shared" si="52"/>
        <v>0</v>
      </c>
      <c r="CB394" s="7">
        <f t="shared" si="53"/>
        <v>0.16744756024209106</v>
      </c>
    </row>
    <row r="395" spans="1:80" ht="15">
      <c r="A395" s="226" t="s">
        <v>310</v>
      </c>
      <c r="E395" s="10">
        <v>1</v>
      </c>
      <c r="F395" s="10">
        <f t="shared" si="73"/>
        <v>1</v>
      </c>
      <c r="G395" s="10">
        <f t="shared" si="73"/>
        <v>1</v>
      </c>
      <c r="H395" s="10">
        <f t="shared" si="73"/>
        <v>1</v>
      </c>
      <c r="I395" s="10">
        <f t="shared" si="73"/>
        <v>1</v>
      </c>
      <c r="J395" s="10">
        <f t="shared" si="73"/>
        <v>1</v>
      </c>
      <c r="K395" s="10">
        <f t="shared" si="73"/>
        <v>1</v>
      </c>
      <c r="L395" s="10">
        <f t="shared" si="73"/>
        <v>1</v>
      </c>
      <c r="M395" s="10">
        <f t="shared" si="73"/>
        <v>1</v>
      </c>
      <c r="N395" s="10">
        <f t="shared" si="73"/>
        <v>1</v>
      </c>
      <c r="O395" s="10">
        <f t="shared" si="73"/>
        <v>1</v>
      </c>
      <c r="P395" s="10">
        <f t="shared" si="73"/>
        <v>0.96119159860196346</v>
      </c>
      <c r="Q395" s="10">
        <f t="shared" si="73"/>
        <v>1.1038395003865535</v>
      </c>
      <c r="R395" s="10">
        <f t="shared" si="73"/>
        <v>1.1915050472357034</v>
      </c>
      <c r="S395" s="10">
        <v>1</v>
      </c>
      <c r="T395" s="10">
        <f t="shared" si="74"/>
        <v>1.0383783561977988</v>
      </c>
      <c r="U395" s="10">
        <f t="shared" si="74"/>
        <v>0.72174703541781615</v>
      </c>
      <c r="V395" s="10">
        <f t="shared" si="74"/>
        <v>0.93988713866003049</v>
      </c>
      <c r="W395" s="10">
        <f t="shared" si="74"/>
        <v>0.99566360820337418</v>
      </c>
      <c r="X395" s="10">
        <f t="shared" si="74"/>
        <v>0.87139542319829189</v>
      </c>
      <c r="Y395" s="10">
        <f t="shared" si="74"/>
        <v>0.8232020443772694</v>
      </c>
      <c r="Z395" s="10">
        <f t="shared" si="74"/>
        <v>0.95417458243043329</v>
      </c>
      <c r="AA395" s="10">
        <f t="shared" si="74"/>
        <v>1.0545741648006917</v>
      </c>
      <c r="AB395" s="10">
        <f t="shared" si="74"/>
        <v>0.9783810387255536</v>
      </c>
      <c r="AC395" s="10">
        <f t="shared" si="74"/>
        <v>1.0317338356336874</v>
      </c>
      <c r="AD395" s="10">
        <f t="shared" si="74"/>
        <v>0.91276550738607209</v>
      </c>
      <c r="AE395" s="10">
        <f t="shared" si="74"/>
        <v>0.96880322333979763</v>
      </c>
      <c r="AF395" s="10">
        <f t="shared" si="74"/>
        <v>0.88479480431949176</v>
      </c>
      <c r="AG395" s="10">
        <f t="shared" si="74"/>
        <v>1.0627186596566343</v>
      </c>
      <c r="AH395" s="10">
        <f t="shared" si="74"/>
        <v>0.94235645147135927</v>
      </c>
      <c r="AI395" s="10">
        <f t="shared" si="74"/>
        <v>0.97005780929896313</v>
      </c>
      <c r="AJ395" s="10">
        <f t="shared" si="74"/>
        <v>0.98252374491180461</v>
      </c>
      <c r="AK395" s="10">
        <f t="shared" si="74"/>
        <v>0.99434914507443151</v>
      </c>
      <c r="AL395" s="10">
        <f t="shared" si="74"/>
        <v>0.99604016452133948</v>
      </c>
      <c r="AM395" s="10">
        <f t="shared" si="74"/>
        <v>1.0046106089655802</v>
      </c>
      <c r="AN395" s="10">
        <f t="shared" si="74"/>
        <v>0.98637591663450408</v>
      </c>
      <c r="AO395" s="10">
        <f t="shared" si="74"/>
        <v>1.0017800401373598</v>
      </c>
      <c r="AP395" s="10">
        <f t="shared" si="74"/>
        <v>1.0004753649938476</v>
      </c>
      <c r="AQ395" s="10">
        <f t="shared" si="74"/>
        <v>1.0477249198419958</v>
      </c>
      <c r="AR395" s="10">
        <f t="shared" si="74"/>
        <v>0.96781072506068289</v>
      </c>
      <c r="AS395" s="10">
        <f t="shared" si="74"/>
        <v>1.0443733265407673</v>
      </c>
      <c r="AT395" s="10">
        <f t="shared" si="74"/>
        <v>0.96863117349714234</v>
      </c>
      <c r="AU395" s="10">
        <f t="shared" si="74"/>
        <v>1.0202287500249916</v>
      </c>
      <c r="AV395" s="10">
        <f t="shared" si="74"/>
        <v>1.0022541664516234</v>
      </c>
      <c r="AW395" s="10">
        <f t="shared" si="74"/>
        <v>0.96581233291492397</v>
      </c>
      <c r="AX395" s="10">
        <f t="shared" si="74"/>
        <v>1.0292478343594469</v>
      </c>
      <c r="AY395" s="10">
        <f t="shared" si="74"/>
        <v>0.96398622025145186</v>
      </c>
      <c r="AZ395" s="10">
        <f t="shared" si="74"/>
        <v>1.0002571591702369</v>
      </c>
      <c r="BA395" s="10">
        <f t="shared" si="74"/>
        <v>0.96029779253310021</v>
      </c>
      <c r="BB395" s="10">
        <f t="shared" si="74"/>
        <v>0.98167514337115902</v>
      </c>
      <c r="BC395" s="10">
        <f t="shared" si="74"/>
        <v>0.96394838281124007</v>
      </c>
      <c r="BD395" s="10">
        <f t="shared" si="74"/>
        <v>0.98552866630694747</v>
      </c>
      <c r="BE395" s="10">
        <f t="shared" si="74"/>
        <v>1.0325695964291233</v>
      </c>
      <c r="BF395" s="10">
        <f t="shared" si="74"/>
        <v>1.0390891507831352</v>
      </c>
      <c r="BG395" s="10">
        <f t="shared" si="74"/>
        <v>1.006258208499482</v>
      </c>
      <c r="BH395" s="10">
        <f t="shared" si="74"/>
        <v>1.0170253607449744</v>
      </c>
      <c r="BI395" s="10">
        <f t="shared" si="74"/>
        <v>1.012834439100744</v>
      </c>
      <c r="BK395" s="7">
        <f t="shared" si="40"/>
        <v>0</v>
      </c>
      <c r="BL395" s="7">
        <f t="shared" si="41"/>
        <v>0</v>
      </c>
      <c r="BM395" s="7">
        <f t="shared" si="42"/>
        <v>-2.546912385342448E-2</v>
      </c>
      <c r="BN395" s="7">
        <f t="shared" si="43"/>
        <v>-4.1403589225297188E-2</v>
      </c>
      <c r="BO395" s="7">
        <f t="shared" si="44"/>
        <v>-1.4312822956903837E-2</v>
      </c>
      <c r="BP395" s="7">
        <f t="shared" si="45"/>
        <v>4.2604015626968028E-3</v>
      </c>
      <c r="BQ395" s="7">
        <f t="shared" si="46"/>
        <v>-1.6838027586793536E-2</v>
      </c>
      <c r="BR395" s="7">
        <f t="shared" si="47"/>
        <v>1.5635120380649514E-2</v>
      </c>
      <c r="BS395" s="7">
        <f t="shared" si="48"/>
        <v>-1.3349893008168912E-2</v>
      </c>
      <c r="BT395" s="7">
        <f t="shared" si="49"/>
        <v>4.5702954299136067E-3</v>
      </c>
      <c r="BV395" s="7">
        <f t="shared" si="50"/>
        <v>-3.1492988668530009E-3</v>
      </c>
      <c r="BX395" s="231">
        <f t="shared" si="64"/>
        <v>-2.0591295763342399E-2</v>
      </c>
      <c r="BZ395" s="7">
        <f t="shared" si="51"/>
        <v>-1.550617024943246E-2</v>
      </c>
      <c r="CA395" s="7">
        <f t="shared" si="52"/>
        <v>-5.2281025558720939E-2</v>
      </c>
      <c r="CB395" s="7">
        <f t="shared" si="53"/>
        <v>3.6524755641157203E-2</v>
      </c>
    </row>
    <row r="396" spans="1:80" ht="15">
      <c r="A396" s="226" t="s">
        <v>312</v>
      </c>
      <c r="E396" s="10">
        <v>1</v>
      </c>
      <c r="F396" s="10">
        <f t="shared" si="73"/>
        <v>1</v>
      </c>
      <c r="G396" s="10">
        <f t="shared" si="73"/>
        <v>1</v>
      </c>
      <c r="H396" s="10">
        <f t="shared" si="73"/>
        <v>1</v>
      </c>
      <c r="I396" s="10">
        <f t="shared" si="73"/>
        <v>1</v>
      </c>
      <c r="J396" s="10">
        <f t="shared" si="73"/>
        <v>1</v>
      </c>
      <c r="K396" s="10">
        <f t="shared" si="73"/>
        <v>1</v>
      </c>
      <c r="L396" s="10">
        <f t="shared" si="73"/>
        <v>1</v>
      </c>
      <c r="M396" s="10">
        <f t="shared" si="73"/>
        <v>1</v>
      </c>
      <c r="N396" s="10">
        <f t="shared" si="73"/>
        <v>1</v>
      </c>
      <c r="O396" s="10">
        <f t="shared" si="73"/>
        <v>1</v>
      </c>
      <c r="P396" s="10">
        <f t="shared" si="73"/>
        <v>1</v>
      </c>
      <c r="Q396" s="10">
        <f t="shared" si="73"/>
        <v>1</v>
      </c>
      <c r="R396" s="10">
        <f t="shared" si="73"/>
        <v>1</v>
      </c>
      <c r="S396" s="10">
        <v>1</v>
      </c>
      <c r="T396" s="10">
        <f t="shared" si="74"/>
        <v>1</v>
      </c>
      <c r="U396" s="10">
        <f t="shared" si="74"/>
        <v>1</v>
      </c>
      <c r="V396" s="10">
        <f t="shared" si="74"/>
        <v>1</v>
      </c>
      <c r="W396" s="10">
        <f t="shared" ref="W396:BI396" si="75">1+W128/100</f>
        <v>1.049511736297928</v>
      </c>
      <c r="X396" s="10">
        <f t="shared" si="75"/>
        <v>1.0808269250771216</v>
      </c>
      <c r="Y396" s="10">
        <f t="shared" si="75"/>
        <v>1.0889900295409753</v>
      </c>
      <c r="Z396" s="10">
        <f t="shared" si="75"/>
        <v>1.0167738304309089</v>
      </c>
      <c r="AA396" s="10">
        <f t="shared" si="75"/>
        <v>1.0097709914594841</v>
      </c>
      <c r="AB396" s="10">
        <f t="shared" si="75"/>
        <v>1.0176945974964418</v>
      </c>
      <c r="AC396" s="10">
        <f t="shared" si="75"/>
        <v>1.0925910774403451</v>
      </c>
      <c r="AD396" s="10">
        <f t="shared" si="75"/>
        <v>1.0934064058389856</v>
      </c>
      <c r="AE396" s="10">
        <f t="shared" si="75"/>
        <v>1.1142164225862066</v>
      </c>
      <c r="AF396" s="10">
        <f t="shared" si="75"/>
        <v>1.0723922890741848</v>
      </c>
      <c r="AG396" s="10">
        <f t="shared" si="75"/>
        <v>1.1032006901657634</v>
      </c>
      <c r="AH396" s="10">
        <f t="shared" si="75"/>
        <v>1.0615019271391459</v>
      </c>
      <c r="AI396" s="10">
        <f t="shared" si="75"/>
        <v>1.0493705567295479</v>
      </c>
      <c r="AJ396" s="10">
        <f t="shared" si="75"/>
        <v>0.97424569789019766</v>
      </c>
      <c r="AK396" s="10">
        <f t="shared" si="75"/>
        <v>1.0339991690363175</v>
      </c>
      <c r="AL396" s="10">
        <f t="shared" si="75"/>
        <v>1.0576516818452268</v>
      </c>
      <c r="AM396" s="10">
        <f t="shared" si="75"/>
        <v>1.0400335707941892</v>
      </c>
      <c r="AN396" s="10">
        <f t="shared" si="75"/>
        <v>1.0447563267722548</v>
      </c>
      <c r="AO396" s="10">
        <f t="shared" si="75"/>
        <v>1.0470945694097513</v>
      </c>
      <c r="AP396" s="10">
        <f t="shared" si="75"/>
        <v>1.0574316172990033</v>
      </c>
      <c r="AQ396" s="10">
        <f t="shared" si="75"/>
        <v>0.98276980963390115</v>
      </c>
      <c r="AR396" s="10">
        <f t="shared" si="75"/>
        <v>1.0221908240319983</v>
      </c>
      <c r="AS396" s="10">
        <f t="shared" si="75"/>
        <v>1.0935254392198721</v>
      </c>
      <c r="AT396" s="10">
        <f t="shared" si="75"/>
        <v>1.040511720929614</v>
      </c>
      <c r="AU396" s="10">
        <f t="shared" si="75"/>
        <v>1.0115036249953324</v>
      </c>
      <c r="AV396" s="10">
        <f t="shared" si="75"/>
        <v>0.95029878533725964</v>
      </c>
      <c r="AW396" s="10">
        <f t="shared" si="75"/>
        <v>1.0217042493556487</v>
      </c>
      <c r="AX396" s="10">
        <f t="shared" si="75"/>
        <v>1.0733937957280466</v>
      </c>
      <c r="AY396" s="10">
        <f t="shared" si="75"/>
        <v>1.0057274053062912</v>
      </c>
      <c r="AZ396" s="10">
        <f t="shared" si="75"/>
        <v>0.98674497574747377</v>
      </c>
      <c r="BA396" s="10">
        <f t="shared" si="75"/>
        <v>1.0513252831749123</v>
      </c>
      <c r="BB396" s="10">
        <f t="shared" si="75"/>
        <v>0.9592412977949617</v>
      </c>
      <c r="BC396" s="10">
        <f t="shared" si="75"/>
        <v>0.96688738278361175</v>
      </c>
      <c r="BD396" s="10">
        <f t="shared" si="75"/>
        <v>1.0129413331505877</v>
      </c>
      <c r="BE396" s="10">
        <f t="shared" si="75"/>
        <v>0.98293772228825016</v>
      </c>
      <c r="BF396" s="10">
        <f t="shared" si="75"/>
        <v>1.0506517840053646</v>
      </c>
      <c r="BG396" s="10">
        <f t="shared" si="75"/>
        <v>1.0483912529127146</v>
      </c>
      <c r="BH396" s="10">
        <f t="shared" si="75"/>
        <v>1.0271358502426113</v>
      </c>
      <c r="BI396" s="10">
        <f t="shared" si="75"/>
        <v>1.0256235426878231</v>
      </c>
      <c r="BK396" s="7">
        <f t="shared" si="40"/>
        <v>0</v>
      </c>
      <c r="BL396" s="7">
        <f t="shared" si="41"/>
        <v>0</v>
      </c>
      <c r="BM396" s="7">
        <f t="shared" si="42"/>
        <v>1.2684925964712601E-2</v>
      </c>
      <c r="BN396" s="7">
        <f t="shared" si="43"/>
        <v>6.6406156326268562E-2</v>
      </c>
      <c r="BO396" s="7">
        <f t="shared" si="44"/>
        <v>2.828868349212299E-2</v>
      </c>
      <c r="BP396" s="7">
        <f t="shared" si="45"/>
        <v>3.7014999321646425E-2</v>
      </c>
      <c r="BQ396" s="7">
        <f t="shared" si="46"/>
        <v>1.0570224594965705E-3</v>
      </c>
      <c r="BR396" s="7">
        <f t="shared" si="47"/>
        <v>2.3347473270390884E-2</v>
      </c>
      <c r="BS396" s="7">
        <f t="shared" si="48"/>
        <v>1.4054107659566162E-2</v>
      </c>
      <c r="BT396" s="7">
        <f t="shared" si="49"/>
        <v>8.6755982281254695E-3</v>
      </c>
      <c r="BV396" s="7">
        <f t="shared" si="50"/>
        <v>1.0977171692136078E-2</v>
      </c>
      <c r="BX396" s="231">
        <f t="shared" si="64"/>
        <v>1.6503865787077743E-2</v>
      </c>
      <c r="BZ396" s="7">
        <f t="shared" si="51"/>
        <v>4.4875916370313185E-2</v>
      </c>
      <c r="CA396" s="7">
        <f t="shared" si="52"/>
        <v>5.7103622368182672E-2</v>
      </c>
      <c r="CB396" s="7">
        <f t="shared" si="53"/>
        <v>0.10443270282929973</v>
      </c>
    </row>
    <row r="397" spans="1:80" ht="15">
      <c r="A397" s="226" t="s">
        <v>314</v>
      </c>
      <c r="E397" s="10">
        <v>1</v>
      </c>
      <c r="F397" s="10">
        <f t="shared" si="73"/>
        <v>1.0375753139101298</v>
      </c>
      <c r="G397" s="10">
        <f t="shared" si="73"/>
        <v>1.009118795699268</v>
      </c>
      <c r="H397" s="10">
        <f t="shared" si="73"/>
        <v>1.0619158062752367</v>
      </c>
      <c r="I397" s="10">
        <f t="shared" si="73"/>
        <v>1.066336640971804</v>
      </c>
      <c r="J397" s="10">
        <f t="shared" si="73"/>
        <v>1.0449326992267036</v>
      </c>
      <c r="K397" s="10">
        <f t="shared" si="73"/>
        <v>1.0920293399908756</v>
      </c>
      <c r="L397" s="10">
        <f t="shared" si="73"/>
        <v>1.0659851558249867</v>
      </c>
      <c r="M397" s="10">
        <f t="shared" si="73"/>
        <v>1.1059249152776989</v>
      </c>
      <c r="N397" s="10">
        <f t="shared" si="73"/>
        <v>1.1197779007032262</v>
      </c>
      <c r="O397" s="10">
        <f t="shared" si="73"/>
        <v>1.076209196495848</v>
      </c>
      <c r="P397" s="10">
        <f t="shared" si="73"/>
        <v>1.0829859543155946</v>
      </c>
      <c r="Q397" s="10">
        <f t="shared" si="73"/>
        <v>1.0515930585656352</v>
      </c>
      <c r="R397" s="10">
        <f t="shared" si="73"/>
        <v>1.1281491418969676</v>
      </c>
      <c r="S397" s="10">
        <v>1</v>
      </c>
      <c r="T397" s="10">
        <f t="shared" ref="T397:BI403" si="76">1+T129/100</f>
        <v>1.0606442010695469</v>
      </c>
      <c r="U397" s="10">
        <f t="shared" si="76"/>
        <v>1.1132354915654428</v>
      </c>
      <c r="V397" s="10">
        <f t="shared" si="76"/>
        <v>1.1054078275402199</v>
      </c>
      <c r="W397" s="10">
        <f t="shared" si="76"/>
        <v>1.0910432759148851</v>
      </c>
      <c r="X397" s="10">
        <f t="shared" si="76"/>
        <v>1.06990351409388</v>
      </c>
      <c r="Y397" s="10">
        <f t="shared" si="76"/>
        <v>0.96778650204993388</v>
      </c>
      <c r="Z397" s="10">
        <f t="shared" si="76"/>
        <v>1.0552125378584178</v>
      </c>
      <c r="AA397" s="10">
        <f t="shared" si="76"/>
        <v>1.0660468248249997</v>
      </c>
      <c r="AB397" s="10">
        <f t="shared" si="76"/>
        <v>1.1158487293703876</v>
      </c>
      <c r="AC397" s="10">
        <f t="shared" si="76"/>
        <v>1.0908840001154638</v>
      </c>
      <c r="AD397" s="10">
        <f t="shared" si="76"/>
        <v>1.0669398541697557</v>
      </c>
      <c r="AE397" s="10">
        <f t="shared" si="76"/>
        <v>1.1012319836260633</v>
      </c>
      <c r="AF397" s="10">
        <f t="shared" si="76"/>
        <v>1.1136475330000142</v>
      </c>
      <c r="AG397" s="10">
        <f t="shared" si="76"/>
        <v>1.1081430697393375</v>
      </c>
      <c r="AH397" s="10">
        <f t="shared" si="76"/>
        <v>1.0597630452810187</v>
      </c>
      <c r="AI397" s="10">
        <f t="shared" si="76"/>
        <v>1.0873475681088456</v>
      </c>
      <c r="AJ397" s="10">
        <f t="shared" si="76"/>
        <v>1.0926707118128054</v>
      </c>
      <c r="AK397" s="10">
        <f t="shared" si="76"/>
        <v>1.0507788377099085</v>
      </c>
      <c r="AL397" s="10">
        <f t="shared" si="76"/>
        <v>1.0576686588935773</v>
      </c>
      <c r="AM397" s="10">
        <f t="shared" si="76"/>
        <v>1.0811286527237551</v>
      </c>
      <c r="AN397" s="10">
        <f t="shared" si="76"/>
        <v>1.0847363190412358</v>
      </c>
      <c r="AO397" s="10">
        <f t="shared" si="76"/>
        <v>1.0657423892796185</v>
      </c>
      <c r="AP397" s="10">
        <f t="shared" si="76"/>
        <v>1.0493358088954381</v>
      </c>
      <c r="AQ397" s="10">
        <f t="shared" si="76"/>
        <v>0.93848867522285062</v>
      </c>
      <c r="AR397" s="10">
        <f t="shared" si="76"/>
        <v>1.1052025099709644</v>
      </c>
      <c r="AS397" s="10">
        <f t="shared" si="76"/>
        <v>1.0801741822484245</v>
      </c>
      <c r="AT397" s="10">
        <f t="shared" si="76"/>
        <v>1.0372641358498167</v>
      </c>
      <c r="AU397" s="10">
        <f t="shared" si="76"/>
        <v>1.0681331090175399</v>
      </c>
      <c r="AV397" s="10">
        <f t="shared" si="76"/>
        <v>1.0240107325253467</v>
      </c>
      <c r="AW397" s="10">
        <f t="shared" si="76"/>
        <v>1.044849121944015</v>
      </c>
      <c r="AX397" s="10">
        <f t="shared" si="76"/>
        <v>1.037035948665509</v>
      </c>
      <c r="AY397" s="10">
        <f t="shared" si="76"/>
        <v>1.0462521674797263</v>
      </c>
      <c r="AZ397" s="10">
        <f t="shared" si="76"/>
        <v>1.0493190319518106</v>
      </c>
      <c r="BA397" s="10">
        <f t="shared" si="76"/>
        <v>1.0205138060949444</v>
      </c>
      <c r="BB397" s="10">
        <f t="shared" si="76"/>
        <v>1.0019051726421677</v>
      </c>
      <c r="BC397" s="10">
        <f t="shared" si="76"/>
        <v>1.0596751942897513</v>
      </c>
      <c r="BD397" s="10">
        <f t="shared" si="76"/>
        <v>1.0288746326299865</v>
      </c>
      <c r="BE397" s="10">
        <f t="shared" si="76"/>
        <v>1.0175604381551684</v>
      </c>
      <c r="BF397" s="10">
        <f t="shared" si="76"/>
        <v>1.0242886676093486</v>
      </c>
      <c r="BG397" s="10">
        <f t="shared" si="76"/>
        <v>1.0269434312157744</v>
      </c>
      <c r="BH397" s="10">
        <f t="shared" si="76"/>
        <v>1.0224966152182131</v>
      </c>
      <c r="BI397" s="10">
        <f t="shared" si="76"/>
        <v>1.023646879098939</v>
      </c>
      <c r="BK397" s="7">
        <f t="shared" si="40"/>
        <v>3.5978327945611621E-2</v>
      </c>
      <c r="BL397" s="7">
        <f t="shared" si="41"/>
        <v>8.2191890398142675E-2</v>
      </c>
      <c r="BM397" s="7">
        <f t="shared" si="42"/>
        <v>7.7357810098961588E-2</v>
      </c>
      <c r="BN397" s="7">
        <f t="shared" si="43"/>
        <v>7.3705258113651695E-2</v>
      </c>
      <c r="BO397" s="7">
        <f t="shared" si="44"/>
        <v>7.1962667441772599E-2</v>
      </c>
      <c r="BP397" s="7">
        <f t="shared" si="45"/>
        <v>5.2498033887259377E-2</v>
      </c>
      <c r="BQ397" s="7">
        <f t="shared" si="46"/>
        <v>3.5295346072254707E-2</v>
      </c>
      <c r="BR397" s="7">
        <f t="shared" si="47"/>
        <v>2.4407833060287043E-2</v>
      </c>
      <c r="BS397" s="7">
        <f t="shared" si="48"/>
        <v>3.6937190812344367E-2</v>
      </c>
      <c r="BT397" s="7">
        <f t="shared" si="49"/>
        <v>2.5564252265680931E-2</v>
      </c>
      <c r="BV397" s="7">
        <f t="shared" si="50"/>
        <v>3.0423014643381485E-2</v>
      </c>
      <c r="BX397" s="231">
        <f t="shared" si="64"/>
        <v>7.4072433010140104E-2</v>
      </c>
      <c r="BZ397" s="7">
        <f t="shared" si="51"/>
        <v>0.25522490342226911</v>
      </c>
      <c r="CA397" s="7">
        <f t="shared" si="52"/>
        <v>0.24844383037946516</v>
      </c>
      <c r="CB397" s="7">
        <f t="shared" si="53"/>
        <v>7.4876497563137745E-2</v>
      </c>
    </row>
    <row r="398" spans="1:80" ht="15">
      <c r="A398" s="226" t="s">
        <v>316</v>
      </c>
      <c r="E398" s="10">
        <v>1</v>
      </c>
      <c r="F398" s="10">
        <f t="shared" si="73"/>
        <v>1</v>
      </c>
      <c r="G398" s="10">
        <f t="shared" si="73"/>
        <v>1</v>
      </c>
      <c r="H398" s="10">
        <f t="shared" si="73"/>
        <v>1</v>
      </c>
      <c r="I398" s="10">
        <f t="shared" si="73"/>
        <v>1</v>
      </c>
      <c r="J398" s="10">
        <f t="shared" si="73"/>
        <v>1</v>
      </c>
      <c r="K398" s="10">
        <f t="shared" si="73"/>
        <v>1.0133728723967272</v>
      </c>
      <c r="L398" s="10">
        <f t="shared" si="73"/>
        <v>0.92805512393196499</v>
      </c>
      <c r="M398" s="10">
        <f t="shared" si="73"/>
        <v>0.99728892114449341</v>
      </c>
      <c r="N398" s="10">
        <f t="shared" si="73"/>
        <v>0.94376605647873579</v>
      </c>
      <c r="O398" s="10">
        <f t="shared" si="73"/>
        <v>0.95494176128855091</v>
      </c>
      <c r="P398" s="10">
        <f t="shared" si="73"/>
        <v>1.003635470707898</v>
      </c>
      <c r="Q398" s="10">
        <f t="shared" si="73"/>
        <v>0.97870042065507012</v>
      </c>
      <c r="R398" s="10">
        <f t="shared" si="73"/>
        <v>0.89540255648397915</v>
      </c>
      <c r="S398" s="10">
        <v>1</v>
      </c>
      <c r="T398" s="10">
        <f t="shared" si="76"/>
        <v>0.86604721037506849</v>
      </c>
      <c r="U398" s="10">
        <f t="shared" si="76"/>
        <v>1.0266072216324253</v>
      </c>
      <c r="V398" s="10">
        <f t="shared" si="76"/>
        <v>0.94040799327520286</v>
      </c>
      <c r="W398" s="10">
        <f t="shared" si="76"/>
        <v>1.0118784046210061</v>
      </c>
      <c r="X398" s="10">
        <f t="shared" si="76"/>
        <v>1.0759630812464109</v>
      </c>
      <c r="Y398" s="10">
        <f t="shared" si="76"/>
        <v>0.75182758186828846</v>
      </c>
      <c r="Z398" s="10">
        <f t="shared" si="76"/>
        <v>0.77004635504429042</v>
      </c>
      <c r="AA398" s="10">
        <f t="shared" si="76"/>
        <v>0.83721120090514656</v>
      </c>
      <c r="AB398" s="10">
        <f t="shared" si="76"/>
        <v>1.0557161653734117</v>
      </c>
      <c r="AC398" s="10">
        <f t="shared" si="76"/>
        <v>1.0046072619008544</v>
      </c>
      <c r="AD398" s="10">
        <f t="shared" si="76"/>
        <v>0.91163758310774434</v>
      </c>
      <c r="AE398" s="10">
        <f t="shared" si="76"/>
        <v>1.0282325338525713</v>
      </c>
      <c r="AF398" s="10">
        <f t="shared" si="76"/>
        <v>1.0220304006489507</v>
      </c>
      <c r="AG398" s="10">
        <f t="shared" si="76"/>
        <v>0.85711752865123503</v>
      </c>
      <c r="AH398" s="10">
        <f t="shared" si="76"/>
        <v>1.2241016311563286</v>
      </c>
      <c r="AI398" s="10">
        <f t="shared" si="76"/>
        <v>1</v>
      </c>
      <c r="AJ398" s="10">
        <f t="shared" si="76"/>
        <v>1</v>
      </c>
      <c r="AK398" s="10">
        <f t="shared" si="76"/>
        <v>1</v>
      </c>
      <c r="AL398" s="10">
        <f t="shared" si="76"/>
        <v>1</v>
      </c>
      <c r="AM398" s="10">
        <f t="shared" si="76"/>
        <v>1</v>
      </c>
      <c r="AN398" s="10">
        <f t="shared" si="76"/>
        <v>1</v>
      </c>
      <c r="AO398" s="10">
        <f t="shared" si="76"/>
        <v>0.9930488213362616</v>
      </c>
      <c r="AP398" s="10">
        <f t="shared" si="76"/>
        <v>0.97480591738799616</v>
      </c>
      <c r="AQ398" s="10">
        <f t="shared" si="76"/>
        <v>0.96829408281816243</v>
      </c>
      <c r="AR398" s="10">
        <f t="shared" si="76"/>
        <v>0.92153277970795511</v>
      </c>
      <c r="AS398" s="10">
        <f t="shared" si="76"/>
        <v>0.99912278923573683</v>
      </c>
      <c r="AT398" s="10">
        <f t="shared" si="76"/>
        <v>0.9793000436453777</v>
      </c>
      <c r="AU398" s="10">
        <f t="shared" si="76"/>
        <v>1.0134351184066517</v>
      </c>
      <c r="AV398" s="10">
        <f t="shared" si="76"/>
        <v>1.1595242323267629</v>
      </c>
      <c r="AW398" s="10">
        <f t="shared" si="76"/>
        <v>1.0881472240673253</v>
      </c>
      <c r="AX398" s="10">
        <f t="shared" si="76"/>
        <v>1.06755042515757</v>
      </c>
      <c r="AY398" s="10">
        <f t="shared" si="76"/>
        <v>1.0296866068491033</v>
      </c>
      <c r="AZ398" s="10">
        <f t="shared" si="76"/>
        <v>1.0065052253977689</v>
      </c>
      <c r="BA398" s="10">
        <f t="shared" si="76"/>
        <v>0.96725557752672553</v>
      </c>
      <c r="BB398" s="10">
        <f t="shared" si="76"/>
        <v>0.87432104769871377</v>
      </c>
      <c r="BC398" s="10">
        <f t="shared" si="76"/>
        <v>0.91799091876648531</v>
      </c>
      <c r="BD398" s="10">
        <f t="shared" si="76"/>
        <v>1.0299902776045353</v>
      </c>
      <c r="BE398" s="10">
        <f t="shared" si="76"/>
        <v>1.0020457395240787</v>
      </c>
      <c r="BF398" s="10">
        <f t="shared" si="76"/>
        <v>0.95447603786446067</v>
      </c>
      <c r="BG398" s="10">
        <f t="shared" si="76"/>
        <v>0.95609482773063514</v>
      </c>
      <c r="BH398" s="10">
        <f t="shared" si="76"/>
        <v>0.97878898732854469</v>
      </c>
      <c r="BI398" s="10">
        <f t="shared" si="76"/>
        <v>1</v>
      </c>
      <c r="BK398" s="7">
        <f t="shared" si="40"/>
        <v>0</v>
      </c>
      <c r="BL398" s="7">
        <f t="shared" si="41"/>
        <v>-2.0123371624752751E-2</v>
      </c>
      <c r="BM398" s="7">
        <f t="shared" si="42"/>
        <v>-2.6488943235651208E-2</v>
      </c>
      <c r="BN398" s="7">
        <f t="shared" si="43"/>
        <v>-6.3894306113670307E-2</v>
      </c>
      <c r="BO398" s="7">
        <f t="shared" si="44"/>
        <v>0</v>
      </c>
      <c r="BP398" s="7">
        <f t="shared" si="45"/>
        <v>-1.9173533089409056E-2</v>
      </c>
      <c r="BQ398" s="7">
        <f t="shared" si="46"/>
        <v>1.0103656079655465E-2</v>
      </c>
      <c r="BR398" s="7">
        <f t="shared" si="47"/>
        <v>-1.4862916658424208E-2</v>
      </c>
      <c r="BS398" s="7">
        <f t="shared" si="48"/>
        <v>5.1323497078406888E-2</v>
      </c>
      <c r="BT398" s="7">
        <f t="shared" si="49"/>
        <v>-3.695155839982156E-2</v>
      </c>
      <c r="BV398" s="7">
        <f t="shared" si="50"/>
        <v>-6.5245162540139567E-5</v>
      </c>
      <c r="BX398" s="231">
        <f t="shared" si="64"/>
        <v>-4.9035446060662902E-2</v>
      </c>
      <c r="BZ398" s="7">
        <f t="shared" si="51"/>
        <v>-0.31938883180815736</v>
      </c>
      <c r="CA398" s="7">
        <f t="shared" si="52"/>
        <v>0</v>
      </c>
      <c r="CB398" s="7">
        <f t="shared" si="53"/>
        <v>-6.4184911775472253E-2</v>
      </c>
    </row>
    <row r="399" spans="1:80" ht="15">
      <c r="A399" s="226" t="s">
        <v>318</v>
      </c>
      <c r="E399" s="10">
        <v>1</v>
      </c>
      <c r="F399" s="10">
        <f t="shared" si="73"/>
        <v>1.0368764648308184</v>
      </c>
      <c r="G399" s="10">
        <f t="shared" si="73"/>
        <v>1.0196445351370091</v>
      </c>
      <c r="H399" s="10">
        <f t="shared" si="73"/>
        <v>0.99460781070196458</v>
      </c>
      <c r="I399" s="10">
        <f t="shared" si="73"/>
        <v>1.0476426619260786</v>
      </c>
      <c r="J399" s="10">
        <f t="shared" si="73"/>
        <v>1.0249848261295653</v>
      </c>
      <c r="K399" s="10">
        <f t="shared" si="73"/>
        <v>1.0098403900324811</v>
      </c>
      <c r="L399" s="10">
        <f t="shared" si="73"/>
        <v>1.0176815637436358</v>
      </c>
      <c r="M399" s="10">
        <f t="shared" si="73"/>
        <v>1.0534252440580605</v>
      </c>
      <c r="N399" s="10">
        <f t="shared" si="73"/>
        <v>1.0361361938904403</v>
      </c>
      <c r="O399" s="10">
        <f t="shared" si="73"/>
        <v>1.0416751833742948</v>
      </c>
      <c r="P399" s="10">
        <f t="shared" si="73"/>
        <v>1.0403737496716212</v>
      </c>
      <c r="Q399" s="10">
        <f t="shared" si="73"/>
        <v>1.0492464609376959</v>
      </c>
      <c r="R399" s="10">
        <f t="shared" si="73"/>
        <v>1.065668765282398</v>
      </c>
      <c r="S399" s="10">
        <v>1</v>
      </c>
      <c r="T399" s="10">
        <f t="shared" si="76"/>
        <v>1.0180137449124731</v>
      </c>
      <c r="U399" s="10">
        <f t="shared" si="76"/>
        <v>1.0373979958331196</v>
      </c>
      <c r="V399" s="10">
        <f t="shared" si="76"/>
        <v>1.0227792121324211</v>
      </c>
      <c r="W399" s="10">
        <f t="shared" si="76"/>
        <v>1.0128191493589049</v>
      </c>
      <c r="X399" s="10">
        <f t="shared" si="76"/>
        <v>1.0405997859997129</v>
      </c>
      <c r="Y399" s="10">
        <f t="shared" si="76"/>
        <v>1.0389172018524513</v>
      </c>
      <c r="Z399" s="10">
        <f t="shared" si="76"/>
        <v>0.97889985985261818</v>
      </c>
      <c r="AA399" s="10">
        <f t="shared" si="76"/>
        <v>0.97358620512680327</v>
      </c>
      <c r="AB399" s="10">
        <f t="shared" si="76"/>
        <v>0.95285999747792727</v>
      </c>
      <c r="AC399" s="10">
        <f t="shared" si="76"/>
        <v>1.017343263582309</v>
      </c>
      <c r="AD399" s="10">
        <f t="shared" si="76"/>
        <v>1.0147353437705386</v>
      </c>
      <c r="AE399" s="10">
        <f t="shared" si="76"/>
        <v>1.0241841093113773</v>
      </c>
      <c r="AF399" s="10">
        <f t="shared" si="76"/>
        <v>1.0125878834509652</v>
      </c>
      <c r="AG399" s="10">
        <f t="shared" si="76"/>
        <v>0.98692371695752401</v>
      </c>
      <c r="AH399" s="10">
        <f t="shared" si="76"/>
        <v>0.991309928397901</v>
      </c>
      <c r="AI399" s="10">
        <f t="shared" si="76"/>
        <v>0.98477911481633285</v>
      </c>
      <c r="AJ399" s="10">
        <f t="shared" si="76"/>
        <v>1.017715726829636</v>
      </c>
      <c r="AK399" s="10">
        <f t="shared" si="76"/>
        <v>1.0070765006426707</v>
      </c>
      <c r="AL399" s="10">
        <f t="shared" si="76"/>
        <v>1.0200924813080052</v>
      </c>
      <c r="AM399" s="10">
        <f t="shared" si="76"/>
        <v>1.0272812376364029</v>
      </c>
      <c r="AN399" s="10">
        <f t="shared" si="76"/>
        <v>0.99665820880988887</v>
      </c>
      <c r="AO399" s="10">
        <f t="shared" si="76"/>
        <v>1.0149955977883427</v>
      </c>
      <c r="AP399" s="10">
        <f t="shared" si="76"/>
        <v>1.0334896052460925</v>
      </c>
      <c r="AQ399" s="10">
        <f t="shared" si="76"/>
        <v>1.0031358759263749</v>
      </c>
      <c r="AR399" s="10">
        <f t="shared" si="76"/>
        <v>0.98461305274174304</v>
      </c>
      <c r="AS399" s="10">
        <f t="shared" si="76"/>
        <v>1.0231646382182866</v>
      </c>
      <c r="AT399" s="10">
        <f t="shared" si="76"/>
        <v>0.99221812679013832</v>
      </c>
      <c r="AU399" s="10">
        <f t="shared" si="76"/>
        <v>0.9888529572263246</v>
      </c>
      <c r="AV399" s="10">
        <f t="shared" si="76"/>
        <v>1.0011726779198382</v>
      </c>
      <c r="AW399" s="10">
        <f t="shared" si="76"/>
        <v>1.0498431878419028</v>
      </c>
      <c r="AX399" s="10">
        <f t="shared" si="76"/>
        <v>1.0316892945522407</v>
      </c>
      <c r="AY399" s="10">
        <f t="shared" si="76"/>
        <v>1.0413652032908771</v>
      </c>
      <c r="AZ399" s="10">
        <f t="shared" si="76"/>
        <v>1.046250505199491</v>
      </c>
      <c r="BA399" s="10">
        <f t="shared" si="76"/>
        <v>1.0282822362450443</v>
      </c>
      <c r="BB399" s="10">
        <f t="shared" si="76"/>
        <v>0.9702318977501827</v>
      </c>
      <c r="BC399" s="10">
        <f t="shared" si="76"/>
        <v>1.0468257936316805</v>
      </c>
      <c r="BD399" s="10">
        <f t="shared" si="76"/>
        <v>1.0322914912846328</v>
      </c>
      <c r="BE399" s="10">
        <f t="shared" si="76"/>
        <v>1.0161447625386169</v>
      </c>
      <c r="BF399" s="10">
        <f t="shared" si="76"/>
        <v>1.016025140914609</v>
      </c>
      <c r="BG399" s="10">
        <f t="shared" si="76"/>
        <v>0.99733892557720238</v>
      </c>
      <c r="BH399" s="10">
        <f t="shared" si="76"/>
        <v>0.98631385639525848</v>
      </c>
      <c r="BI399" s="10">
        <f t="shared" si="76"/>
        <v>0.98151464440475966</v>
      </c>
      <c r="BK399" s="7">
        <f t="shared" si="40"/>
        <v>1.6894486797796704E-2</v>
      </c>
      <c r="BL399" s="7">
        <f t="shared" si="41"/>
        <v>3.1500169268886546E-2</v>
      </c>
      <c r="BM399" s="7">
        <f t="shared" si="42"/>
        <v>3.2694354485220734E-2</v>
      </c>
      <c r="BN399" s="7">
        <f t="shared" si="43"/>
        <v>-1.1858616056157345E-3</v>
      </c>
      <c r="BO399" s="7">
        <f t="shared" si="44"/>
        <v>7.3185484691127289E-3</v>
      </c>
      <c r="BP399" s="7">
        <f t="shared" si="45"/>
        <v>4.507730474007321E-3</v>
      </c>
      <c r="BQ399" s="7">
        <f t="shared" si="46"/>
        <v>2.6621661194179636E-2</v>
      </c>
      <c r="BR399" s="7">
        <f t="shared" si="47"/>
        <v>1.5374584890963217E-2</v>
      </c>
      <c r="BS399" s="7">
        <f t="shared" si="48"/>
        <v>3.2972842858788098E-2</v>
      </c>
      <c r="BT399" s="7">
        <f t="shared" si="49"/>
        <v>5.5319616871567501E-3</v>
      </c>
      <c r="BV399" s="7">
        <f t="shared" si="50"/>
        <v>1.7201930502042329E-2</v>
      </c>
      <c r="BX399" s="231">
        <f t="shared" si="64"/>
        <v>2.2476952252723059E-2</v>
      </c>
      <c r="BZ399" s="7">
        <f t="shared" si="51"/>
        <v>-9.1883068514934441E-2</v>
      </c>
      <c r="CA399" s="7">
        <f t="shared" si="52"/>
        <v>9.3174398214981302E-3</v>
      </c>
      <c r="CB399" s="7">
        <f t="shared" si="53"/>
        <v>-3.4494642871671033E-2</v>
      </c>
    </row>
    <row r="400" spans="1:80" ht="15">
      <c r="A400" s="226" t="s">
        <v>320</v>
      </c>
      <c r="E400" s="10">
        <v>1</v>
      </c>
      <c r="F400" s="10">
        <f t="shared" si="73"/>
        <v>1</v>
      </c>
      <c r="G400" s="10">
        <f t="shared" si="73"/>
        <v>1</v>
      </c>
      <c r="H400" s="10">
        <f t="shared" si="73"/>
        <v>1</v>
      </c>
      <c r="I400" s="10">
        <f t="shared" si="73"/>
        <v>1</v>
      </c>
      <c r="J400" s="10">
        <f t="shared" si="73"/>
        <v>1</v>
      </c>
      <c r="K400" s="10">
        <f t="shared" si="73"/>
        <v>1</v>
      </c>
      <c r="L400" s="10">
        <f t="shared" si="73"/>
        <v>1</v>
      </c>
      <c r="M400" s="10">
        <f t="shared" si="73"/>
        <v>1</v>
      </c>
      <c r="N400" s="10">
        <f t="shared" si="73"/>
        <v>1</v>
      </c>
      <c r="O400" s="10">
        <f t="shared" si="73"/>
        <v>1</v>
      </c>
      <c r="P400" s="10">
        <f t="shared" si="73"/>
        <v>1</v>
      </c>
      <c r="Q400" s="10">
        <f t="shared" si="73"/>
        <v>1</v>
      </c>
      <c r="R400" s="10">
        <f t="shared" si="73"/>
        <v>1</v>
      </c>
      <c r="S400" s="10">
        <v>1</v>
      </c>
      <c r="T400" s="10">
        <f t="shared" si="76"/>
        <v>1</v>
      </c>
      <c r="U400" s="10">
        <f t="shared" si="76"/>
        <v>1</v>
      </c>
      <c r="V400" s="10">
        <f t="shared" si="76"/>
        <v>1</v>
      </c>
      <c r="W400" s="10">
        <f t="shared" si="76"/>
        <v>1</v>
      </c>
      <c r="X400" s="10">
        <f t="shared" si="76"/>
        <v>1</v>
      </c>
      <c r="Y400" s="10">
        <f t="shared" si="76"/>
        <v>1</v>
      </c>
      <c r="Z400" s="10">
        <f t="shared" si="76"/>
        <v>1</v>
      </c>
      <c r="AA400" s="10">
        <f t="shared" si="76"/>
        <v>1</v>
      </c>
      <c r="AB400" s="10">
        <f t="shared" si="76"/>
        <v>1</v>
      </c>
      <c r="AC400" s="10">
        <f t="shared" si="76"/>
        <v>1</v>
      </c>
      <c r="AD400" s="10">
        <f t="shared" si="76"/>
        <v>1.0217769644748838</v>
      </c>
      <c r="AE400" s="10">
        <f t="shared" si="76"/>
        <v>1.0195078790148626</v>
      </c>
      <c r="AF400" s="10">
        <f t="shared" si="76"/>
        <v>0.95769314211619905</v>
      </c>
      <c r="AG400" s="10">
        <f t="shared" si="76"/>
        <v>0.95183596536320902</v>
      </c>
      <c r="AH400" s="10">
        <f t="shared" si="76"/>
        <v>1.1093155761542906</v>
      </c>
      <c r="AI400" s="10">
        <f t="shared" si="76"/>
        <v>1.0369613374886872</v>
      </c>
      <c r="AJ400" s="10">
        <f t="shared" si="76"/>
        <v>1.0140104878641469</v>
      </c>
      <c r="AK400" s="10">
        <f t="shared" si="76"/>
        <v>1.026927155569014</v>
      </c>
      <c r="AL400" s="10">
        <f t="shared" si="76"/>
        <v>1.0314252562556363</v>
      </c>
      <c r="AM400" s="10">
        <f t="shared" si="76"/>
        <v>1.0548720296521665</v>
      </c>
      <c r="AN400" s="10">
        <f t="shared" si="76"/>
        <v>1.0457066556695693</v>
      </c>
      <c r="AO400" s="10">
        <f t="shared" si="76"/>
        <v>1.0465788880637161</v>
      </c>
      <c r="AP400" s="10">
        <f t="shared" si="76"/>
        <v>1.0477251117166833</v>
      </c>
      <c r="AQ400" s="10">
        <f t="shared" si="76"/>
        <v>1.0206530288778906</v>
      </c>
      <c r="AR400" s="10">
        <f t="shared" si="76"/>
        <v>1.0545311254690586</v>
      </c>
      <c r="AS400" s="10">
        <f t="shared" si="76"/>
        <v>1.0405138551403705</v>
      </c>
      <c r="AT400" s="10">
        <f t="shared" si="76"/>
        <v>1.0408612980346343</v>
      </c>
      <c r="AU400" s="10">
        <f t="shared" si="76"/>
        <v>1.0432522455037481</v>
      </c>
      <c r="AV400" s="10">
        <f t="shared" si="76"/>
        <v>1.0450093481670406</v>
      </c>
      <c r="AW400" s="10">
        <f t="shared" si="76"/>
        <v>1.0476270697285348</v>
      </c>
      <c r="AX400" s="10">
        <f t="shared" si="76"/>
        <v>1.054430527984906</v>
      </c>
      <c r="AY400" s="10">
        <f t="shared" si="76"/>
        <v>1.0684904147822192</v>
      </c>
      <c r="AZ400" s="10">
        <f t="shared" si="76"/>
        <v>1.0578061973067836</v>
      </c>
      <c r="BA400" s="10">
        <f t="shared" si="76"/>
        <v>1.0600050638412564</v>
      </c>
      <c r="BB400" s="10">
        <f t="shared" si="76"/>
        <v>1.0575704809086066</v>
      </c>
      <c r="BC400" s="10">
        <f t="shared" si="76"/>
        <v>1.0688955202899273</v>
      </c>
      <c r="BD400" s="10">
        <f t="shared" si="76"/>
        <v>1.0655094535364753</v>
      </c>
      <c r="BE400" s="10">
        <f t="shared" si="76"/>
        <v>1.0665082413389375</v>
      </c>
      <c r="BF400" s="10">
        <f t="shared" si="76"/>
        <v>1.0670428166546451</v>
      </c>
      <c r="BG400" s="10">
        <f t="shared" si="76"/>
        <v>1.062743196307832</v>
      </c>
      <c r="BH400" s="10">
        <f t="shared" si="76"/>
        <v>1.0586129770891519</v>
      </c>
      <c r="BI400" s="10">
        <f t="shared" si="76"/>
        <v>1.0552810561764261</v>
      </c>
      <c r="BK400" s="7">
        <f t="shared" si="40"/>
        <v>0</v>
      </c>
      <c r="BL400" s="7">
        <f t="shared" si="41"/>
        <v>0</v>
      </c>
      <c r="BM400" s="7">
        <f t="shared" si="42"/>
        <v>0</v>
      </c>
      <c r="BN400" s="7">
        <f t="shared" si="43"/>
        <v>5.2151590867315356E-3</v>
      </c>
      <c r="BO400" s="7">
        <f t="shared" si="44"/>
        <v>2.7296013444139122E-2</v>
      </c>
      <c r="BP400" s="7">
        <f t="shared" si="45"/>
        <v>4.2436472305630968E-2</v>
      </c>
      <c r="BQ400" s="7">
        <f t="shared" si="46"/>
        <v>5.7448594080542925E-2</v>
      </c>
      <c r="BR400" s="7">
        <f t="shared" si="47"/>
        <v>6.5449636844243431E-2</v>
      </c>
      <c r="BS400" s="7">
        <f t="shared" si="48"/>
        <v>5.5532450115634013E-2</v>
      </c>
      <c r="BT400" s="7">
        <f t="shared" si="49"/>
        <v>6.2760010520309439E-2</v>
      </c>
      <c r="BV400" s="7">
        <f t="shared" si="50"/>
        <v>5.9656444387868435E-2</v>
      </c>
      <c r="BX400" s="231">
        <f t="shared" si="64"/>
        <v>0</v>
      </c>
      <c r="BZ400" s="7">
        <f t="shared" si="51"/>
        <v>0</v>
      </c>
      <c r="CA400" s="7">
        <f t="shared" si="52"/>
        <v>7.9803297692863095E-2</v>
      </c>
      <c r="CB400" s="7">
        <f t="shared" si="53"/>
        <v>0.1872267922465447</v>
      </c>
    </row>
    <row r="401" spans="1:80" ht="15">
      <c r="A401" s="226" t="s">
        <v>322</v>
      </c>
      <c r="E401" s="10">
        <v>1</v>
      </c>
      <c r="F401" s="10">
        <f t="shared" si="73"/>
        <v>1</v>
      </c>
      <c r="G401" s="10">
        <f t="shared" si="73"/>
        <v>1</v>
      </c>
      <c r="H401" s="10">
        <f t="shared" si="73"/>
        <v>1</v>
      </c>
      <c r="I401" s="10">
        <f t="shared" si="73"/>
        <v>1</v>
      </c>
      <c r="J401" s="10">
        <f t="shared" si="73"/>
        <v>1</v>
      </c>
      <c r="K401" s="10">
        <f t="shared" si="73"/>
        <v>1</v>
      </c>
      <c r="L401" s="10">
        <f t="shared" si="73"/>
        <v>1</v>
      </c>
      <c r="M401" s="10">
        <f t="shared" si="73"/>
        <v>1</v>
      </c>
      <c r="N401" s="10">
        <f t="shared" si="73"/>
        <v>1</v>
      </c>
      <c r="O401" s="10">
        <f t="shared" si="73"/>
        <v>1</v>
      </c>
      <c r="P401" s="10">
        <f t="shared" si="73"/>
        <v>1</v>
      </c>
      <c r="Q401" s="10">
        <f t="shared" si="73"/>
        <v>1</v>
      </c>
      <c r="R401" s="10">
        <f t="shared" si="73"/>
        <v>1</v>
      </c>
      <c r="S401" s="10">
        <v>1</v>
      </c>
      <c r="T401" s="10">
        <f t="shared" si="76"/>
        <v>1</v>
      </c>
      <c r="U401" s="10">
        <f t="shared" si="76"/>
        <v>1</v>
      </c>
      <c r="V401" s="10">
        <f t="shared" si="76"/>
        <v>1</v>
      </c>
      <c r="W401" s="10">
        <f t="shared" si="76"/>
        <v>1</v>
      </c>
      <c r="X401" s="10">
        <f t="shared" si="76"/>
        <v>1</v>
      </c>
      <c r="Y401" s="10">
        <f t="shared" si="76"/>
        <v>1</v>
      </c>
      <c r="Z401" s="10">
        <f t="shared" si="76"/>
        <v>1</v>
      </c>
      <c r="AA401" s="10">
        <f t="shared" si="76"/>
        <v>1</v>
      </c>
      <c r="AB401" s="10">
        <f t="shared" si="76"/>
        <v>1</v>
      </c>
      <c r="AC401" s="10">
        <f t="shared" si="76"/>
        <v>1</v>
      </c>
      <c r="AD401" s="10">
        <f t="shared" si="76"/>
        <v>1</v>
      </c>
      <c r="AE401" s="10">
        <f t="shared" si="76"/>
        <v>1</v>
      </c>
      <c r="AF401" s="10">
        <f t="shared" si="76"/>
        <v>1</v>
      </c>
      <c r="AG401" s="10">
        <f t="shared" si="76"/>
        <v>1</v>
      </c>
      <c r="AH401" s="10">
        <f t="shared" si="76"/>
        <v>0.57376446169244444</v>
      </c>
      <c r="AI401" s="10">
        <f t="shared" si="76"/>
        <v>1.2529681251214047</v>
      </c>
      <c r="AJ401" s="10">
        <f t="shared" si="76"/>
        <v>1.3571803276999765</v>
      </c>
      <c r="AK401" s="10">
        <f t="shared" si="76"/>
        <v>1.0192989787319648</v>
      </c>
      <c r="AL401" s="10">
        <f t="shared" si="76"/>
        <v>1.0408434711478178</v>
      </c>
      <c r="AM401" s="10">
        <f t="shared" si="76"/>
        <v>1.0532412797071913</v>
      </c>
      <c r="AN401" s="10">
        <f t="shared" si="76"/>
        <v>1.0447146353895274</v>
      </c>
      <c r="AO401" s="10">
        <f t="shared" si="76"/>
        <v>1.0385040509711141</v>
      </c>
      <c r="AP401" s="10">
        <f t="shared" si="76"/>
        <v>0.97027284306497519</v>
      </c>
      <c r="AQ401" s="10">
        <f t="shared" si="76"/>
        <v>1.0288468256290246</v>
      </c>
      <c r="AR401" s="10">
        <f t="shared" si="76"/>
        <v>0.98200510584966272</v>
      </c>
      <c r="AS401" s="10">
        <f t="shared" si="76"/>
        <v>0.98878254341071259</v>
      </c>
      <c r="AT401" s="10">
        <f t="shared" si="76"/>
        <v>1.0002251285693529</v>
      </c>
      <c r="AU401" s="10">
        <f t="shared" si="76"/>
        <v>0.98630782652412452</v>
      </c>
      <c r="AV401" s="10">
        <f t="shared" si="76"/>
        <v>0.98241115008704616</v>
      </c>
      <c r="AW401" s="10">
        <f t="shared" si="76"/>
        <v>1.0147784318673574</v>
      </c>
      <c r="AX401" s="10">
        <f t="shared" si="76"/>
        <v>0.99547773075624701</v>
      </c>
      <c r="AY401" s="10">
        <f t="shared" si="76"/>
        <v>0.99791896569225091</v>
      </c>
      <c r="AZ401" s="10">
        <f t="shared" si="76"/>
        <v>1.0857038943778501</v>
      </c>
      <c r="BA401" s="10">
        <f t="shared" si="76"/>
        <v>1.0847367193799156</v>
      </c>
      <c r="BB401" s="10">
        <f t="shared" si="76"/>
        <v>1.084026357311485</v>
      </c>
      <c r="BC401" s="10">
        <f t="shared" si="76"/>
        <v>1.0412742738283429</v>
      </c>
      <c r="BD401" s="10">
        <f t="shared" si="76"/>
        <v>0.96398695611378871</v>
      </c>
      <c r="BE401" s="10">
        <f t="shared" si="76"/>
        <v>0.95380934845875165</v>
      </c>
      <c r="BF401" s="10">
        <f t="shared" si="76"/>
        <v>0.94021147354618995</v>
      </c>
      <c r="BG401" s="10">
        <f t="shared" si="76"/>
        <v>0.95855870036092261</v>
      </c>
      <c r="BH401" s="10">
        <f t="shared" si="76"/>
        <v>0.97003195722025581</v>
      </c>
      <c r="BI401" s="10">
        <f t="shared" si="76"/>
        <v>0.99135039822404936</v>
      </c>
      <c r="BK401" s="7">
        <f t="shared" si="40"/>
        <v>0</v>
      </c>
      <c r="BL401" s="7">
        <f t="shared" si="41"/>
        <v>0</v>
      </c>
      <c r="BM401" s="7">
        <f t="shared" si="42"/>
        <v>0</v>
      </c>
      <c r="BN401" s="7">
        <f t="shared" si="43"/>
        <v>-5.4038710763260056E-2</v>
      </c>
      <c r="BO401" s="7">
        <f t="shared" si="44"/>
        <v>0.15895386345253182</v>
      </c>
      <c r="BP401" s="7">
        <f t="shared" si="45"/>
        <v>4.6086333926449452E-3</v>
      </c>
      <c r="BQ401" s="7">
        <f t="shared" si="46"/>
        <v>3.4972968082982892E-2</v>
      </c>
      <c r="BR401" s="7">
        <f t="shared" si="47"/>
        <v>-4.5899226246301272E-2</v>
      </c>
      <c r="BS401" s="7">
        <f t="shared" si="48"/>
        <v>2.5977521296359996E-2</v>
      </c>
      <c r="BT401" s="7">
        <f t="shared" si="49"/>
        <v>-1.3153966124726302E-2</v>
      </c>
      <c r="BV401" s="7">
        <f t="shared" si="50"/>
        <v>3.43051784138515E-3</v>
      </c>
      <c r="BX401" s="231">
        <f t="shared" si="64"/>
        <v>0</v>
      </c>
      <c r="BZ401" s="7">
        <f t="shared" si="51"/>
        <v>0</v>
      </c>
      <c r="CA401" s="7">
        <f t="shared" si="52"/>
        <v>0.73332167520937319</v>
      </c>
      <c r="CB401" s="7">
        <f t="shared" si="53"/>
        <v>-7.821010924641425E-2</v>
      </c>
    </row>
    <row r="402" spans="1:80" ht="15">
      <c r="A402" s="226" t="s">
        <v>324</v>
      </c>
      <c r="E402" s="10">
        <v>1</v>
      </c>
      <c r="F402" s="10">
        <f t="shared" si="73"/>
        <v>1.0023253331217292</v>
      </c>
      <c r="G402" s="10">
        <f t="shared" si="73"/>
        <v>0.99137238683440454</v>
      </c>
      <c r="H402" s="10">
        <f t="shared" si="73"/>
        <v>1.0001772150050818</v>
      </c>
      <c r="I402" s="10">
        <f t="shared" si="73"/>
        <v>1.0279409299083393</v>
      </c>
      <c r="J402" s="10">
        <f t="shared" si="73"/>
        <v>1.0239944984040501</v>
      </c>
      <c r="K402" s="10">
        <f t="shared" si="73"/>
        <v>1.0519717766538137</v>
      </c>
      <c r="L402" s="10">
        <f t="shared" si="73"/>
        <v>1.0421700438189632</v>
      </c>
      <c r="M402" s="10">
        <f t="shared" si="73"/>
        <v>1.0223619469898719</v>
      </c>
      <c r="N402" s="10">
        <f t="shared" si="73"/>
        <v>1.0463500783488664</v>
      </c>
      <c r="O402" s="10">
        <f t="shared" si="73"/>
        <v>1.0396056162129668</v>
      </c>
      <c r="P402" s="10">
        <f t="shared" si="73"/>
        <v>1.0218741486233849</v>
      </c>
      <c r="Q402" s="10">
        <f t="shared" si="73"/>
        <v>1.0138567666750178</v>
      </c>
      <c r="R402" s="10">
        <f t="shared" si="73"/>
        <v>0.9510068206817921</v>
      </c>
      <c r="S402" s="10">
        <v>1</v>
      </c>
      <c r="T402" s="10">
        <f t="shared" si="76"/>
        <v>0.93795227293110062</v>
      </c>
      <c r="U402" s="10">
        <f t="shared" si="76"/>
        <v>1.0233290193731837</v>
      </c>
      <c r="V402" s="10">
        <f t="shared" si="76"/>
        <v>0.98742617122670895</v>
      </c>
      <c r="W402" s="10">
        <f t="shared" si="76"/>
        <v>1.0181202187197231</v>
      </c>
      <c r="X402" s="10">
        <f t="shared" si="76"/>
        <v>1.0012060526362117</v>
      </c>
      <c r="Y402" s="10">
        <f t="shared" si="76"/>
        <v>0.92781643598261909</v>
      </c>
      <c r="Z402" s="10">
        <f t="shared" si="76"/>
        <v>0.9440648721784296</v>
      </c>
      <c r="AA402" s="10">
        <f t="shared" si="76"/>
        <v>0.93994749803442634</v>
      </c>
      <c r="AB402" s="10">
        <f t="shared" si="76"/>
        <v>0.94788072156787961</v>
      </c>
      <c r="AC402" s="10">
        <f t="shared" si="76"/>
        <v>0.953455844729723</v>
      </c>
      <c r="AD402" s="10">
        <f t="shared" si="76"/>
        <v>0.97643206687379458</v>
      </c>
      <c r="AE402" s="10">
        <f t="shared" si="76"/>
        <v>0.97907098922700331</v>
      </c>
      <c r="AF402" s="10">
        <f t="shared" si="76"/>
        <v>0.994868344188092</v>
      </c>
      <c r="AG402" s="10">
        <f t="shared" si="76"/>
        <v>0.99131423704928334</v>
      </c>
      <c r="AH402" s="10">
        <f t="shared" si="76"/>
        <v>0.74486298321123368</v>
      </c>
      <c r="AI402" s="10">
        <f t="shared" si="76"/>
        <v>0.49769856451832728</v>
      </c>
      <c r="AJ402" s="10">
        <f t="shared" si="76"/>
        <v>0.87313746564195815</v>
      </c>
      <c r="AK402" s="10">
        <f t="shared" si="76"/>
        <v>0.66119005103245376</v>
      </c>
      <c r="AL402" s="10">
        <f t="shared" si="76"/>
        <v>0.67777905204184208</v>
      </c>
      <c r="AM402" s="10">
        <f t="shared" si="76"/>
        <v>0.77746470035686943</v>
      </c>
      <c r="AN402" s="10">
        <f t="shared" si="76"/>
        <v>0.92935992043957993</v>
      </c>
      <c r="AO402" s="10">
        <f t="shared" si="76"/>
        <v>1.060987327605436</v>
      </c>
      <c r="AP402" s="10">
        <f t="shared" si="76"/>
        <v>1.9164805053152283</v>
      </c>
      <c r="AQ402" s="10">
        <f t="shared" si="76"/>
        <v>1.203780388565334</v>
      </c>
      <c r="AR402" s="10">
        <f t="shared" si="76"/>
        <v>1.1357393936494393</v>
      </c>
      <c r="AS402" s="10">
        <f t="shared" si="76"/>
        <v>1.2192750994142203</v>
      </c>
      <c r="AT402" s="10">
        <f t="shared" si="76"/>
        <v>0.99250485855877957</v>
      </c>
      <c r="AU402" s="10">
        <f t="shared" si="76"/>
        <v>1.0133268343944355</v>
      </c>
      <c r="AV402" s="10">
        <f t="shared" si="76"/>
        <v>0.68658413316394684</v>
      </c>
      <c r="AW402" s="10">
        <f t="shared" si="76"/>
        <v>1.0067633393461495</v>
      </c>
      <c r="AX402" s="10">
        <f t="shared" si="76"/>
        <v>1.0254386892568157</v>
      </c>
      <c r="AY402" s="10">
        <f t="shared" si="76"/>
        <v>1.0437515108321811</v>
      </c>
      <c r="AZ402" s="10">
        <f t="shared" si="76"/>
        <v>1.0526023664400603</v>
      </c>
      <c r="BA402" s="10">
        <f t="shared" si="76"/>
        <v>1.0275747502563626</v>
      </c>
      <c r="BB402" s="10">
        <f t="shared" si="76"/>
        <v>1.0119656101436223</v>
      </c>
      <c r="BC402" s="10">
        <f t="shared" si="76"/>
        <v>1.0242910495322033</v>
      </c>
      <c r="BD402" s="10">
        <f t="shared" si="76"/>
        <v>1.0495567323898101</v>
      </c>
      <c r="BE402" s="10">
        <f t="shared" si="76"/>
        <v>1.0511750073934587</v>
      </c>
      <c r="BF402" s="10">
        <f t="shared" si="76"/>
        <v>1.0604788655798878</v>
      </c>
      <c r="BG402" s="10">
        <f t="shared" si="76"/>
        <v>0.98305682413534456</v>
      </c>
      <c r="BH402" s="10">
        <f t="shared" si="76"/>
        <v>0.97580151750558541</v>
      </c>
      <c r="BI402" s="10">
        <f t="shared" si="76"/>
        <v>0.95964389271109884</v>
      </c>
      <c r="BK402" s="7">
        <f t="shared" ref="BK402:BK465" si="77">PRODUCT(F402:H402)^(1/3)-1</f>
        <v>-2.0529609402293314E-3</v>
      </c>
      <c r="BL402" s="7">
        <f t="shared" ref="BL402:BL465" si="78">PRODUCT(I402:N402)^(1/6)-1</f>
        <v>3.5734296263557175E-2</v>
      </c>
      <c r="BM402" s="7">
        <f t="shared" ref="BM402:BM465" si="79">PRODUCT(O402:X402)^0.1-1</f>
        <v>-1.0472523234390518E-3</v>
      </c>
      <c r="BN402" s="7">
        <f t="shared" ref="BN402:BN465" si="80">PRODUCT(Y402:AH402)^0.1-1</f>
        <v>-6.2841316647565537E-2</v>
      </c>
      <c r="BO402" s="7">
        <f t="shared" ref="BO402:BO465" si="81">PRODUCT(AI402:AL402)^0.25-1</f>
        <v>-0.33569753182544615</v>
      </c>
      <c r="BP402" s="7">
        <f t="shared" ref="BP402:BP465" si="82">PRODUCT(AN402:AU402)^0.125-1</f>
        <v>0.15505070121223197</v>
      </c>
      <c r="BQ402" s="7">
        <f t="shared" ref="BQ402:BQ465" si="83">PRODUCT(AV402:BC402)^0.125-1</f>
        <v>-2.3101689072117737E-2</v>
      </c>
      <c r="BR402" s="7">
        <f t="shared" ref="BR402:BR465" si="84">PRODUCT(BD402:BG402)^0.25-1</f>
        <v>3.5596076486271055E-2</v>
      </c>
      <c r="BS402" s="7">
        <f t="shared" ref="BS402:BS465" si="85">PRODUCT(AV402:BA402)^(1/6)-1</f>
        <v>-3.6464715733003361E-2</v>
      </c>
      <c r="BT402" s="7">
        <f t="shared" ref="BT402:BT465" si="86">PRODUCT(BB402:BI402)^(1/8)-1</f>
        <v>1.3859532358374338E-2</v>
      </c>
      <c r="BV402" s="7">
        <f t="shared" ref="BV402:BV465" si="87">PRODUCT(AV402:BI402)^(1/14)-1</f>
        <v>-8.0220847087473235E-3</v>
      </c>
      <c r="BX402" s="231">
        <f t="shared" si="64"/>
        <v>-4.5333107269108774E-3</v>
      </c>
      <c r="BZ402" s="7">
        <f t="shared" ref="BZ402:BZ465" si="88">PRODUCT(Z402:AB402)-1</f>
        <v>-0.15887774324322279</v>
      </c>
      <c r="CA402" s="7">
        <f t="shared" ref="CA402:CA465" si="89">PRODUCT(AI402:AK402)-1</f>
        <v>-0.71267373853714056</v>
      </c>
      <c r="CB402" s="7">
        <f t="shared" ref="CB402:CB465" si="90">PRODUCT(BG402:BI402)-1</f>
        <v>-7.9443995294094849E-2</v>
      </c>
    </row>
    <row r="403" spans="1:80" ht="15">
      <c r="A403" s="226" t="s">
        <v>326</v>
      </c>
      <c r="E403" s="10">
        <v>1</v>
      </c>
      <c r="F403" s="10">
        <f t="shared" si="73"/>
        <v>1</v>
      </c>
      <c r="G403" s="10">
        <f t="shared" si="73"/>
        <v>1</v>
      </c>
      <c r="H403" s="10">
        <f t="shared" si="73"/>
        <v>1</v>
      </c>
      <c r="I403" s="10">
        <f t="shared" si="73"/>
        <v>1</v>
      </c>
      <c r="J403" s="10">
        <f t="shared" si="73"/>
        <v>1</v>
      </c>
      <c r="K403" s="10">
        <f t="shared" si="73"/>
        <v>1</v>
      </c>
      <c r="L403" s="10">
        <f t="shared" si="73"/>
        <v>1</v>
      </c>
      <c r="M403" s="10">
        <f t="shared" si="73"/>
        <v>1</v>
      </c>
      <c r="N403" s="10">
        <f t="shared" si="73"/>
        <v>1</v>
      </c>
      <c r="O403" s="10">
        <f t="shared" si="73"/>
        <v>1</v>
      </c>
      <c r="P403" s="10">
        <f t="shared" si="73"/>
        <v>1</v>
      </c>
      <c r="Q403" s="10">
        <f t="shared" si="73"/>
        <v>1</v>
      </c>
      <c r="R403" s="10">
        <f t="shared" si="73"/>
        <v>1</v>
      </c>
      <c r="S403" s="10">
        <v>1</v>
      </c>
      <c r="T403" s="10">
        <f t="shared" si="76"/>
        <v>1</v>
      </c>
      <c r="U403" s="10">
        <f t="shared" si="76"/>
        <v>1</v>
      </c>
      <c r="V403" s="10">
        <f t="shared" si="76"/>
        <v>1</v>
      </c>
      <c r="W403" s="10">
        <f t="shared" ref="W403:BI403" si="91">1+W135/100</f>
        <v>1</v>
      </c>
      <c r="X403" s="10">
        <f t="shared" si="91"/>
        <v>1</v>
      </c>
      <c r="Y403" s="10">
        <f t="shared" si="91"/>
        <v>1</v>
      </c>
      <c r="Z403" s="10">
        <f t="shared" si="91"/>
        <v>1</v>
      </c>
      <c r="AA403" s="10">
        <f t="shared" si="91"/>
        <v>1</v>
      </c>
      <c r="AB403" s="10">
        <f t="shared" si="91"/>
        <v>1</v>
      </c>
      <c r="AC403" s="10">
        <f t="shared" si="91"/>
        <v>1</v>
      </c>
      <c r="AD403" s="10">
        <f t="shared" si="91"/>
        <v>1</v>
      </c>
      <c r="AE403" s="10">
        <f t="shared" si="91"/>
        <v>1</v>
      </c>
      <c r="AF403" s="10">
        <f t="shared" si="91"/>
        <v>1</v>
      </c>
      <c r="AG403" s="10">
        <f t="shared" si="91"/>
        <v>1</v>
      </c>
      <c r="AH403" s="10">
        <f t="shared" si="91"/>
        <v>1</v>
      </c>
      <c r="AI403" s="10">
        <f t="shared" si="91"/>
        <v>1</v>
      </c>
      <c r="AJ403" s="10">
        <f t="shared" si="91"/>
        <v>1</v>
      </c>
      <c r="AK403" s="10">
        <f t="shared" si="91"/>
        <v>1</v>
      </c>
      <c r="AL403" s="10">
        <f t="shared" si="91"/>
        <v>1</v>
      </c>
      <c r="AM403" s="10">
        <f t="shared" si="91"/>
        <v>1</v>
      </c>
      <c r="AN403" s="10">
        <f t="shared" si="91"/>
        <v>1</v>
      </c>
      <c r="AO403" s="10">
        <f t="shared" si="91"/>
        <v>1</v>
      </c>
      <c r="AP403" s="10">
        <f t="shared" si="91"/>
        <v>1</v>
      </c>
      <c r="AQ403" s="10">
        <f t="shared" si="91"/>
        <v>1</v>
      </c>
      <c r="AR403" s="10">
        <f t="shared" si="91"/>
        <v>1</v>
      </c>
      <c r="AS403" s="10">
        <f t="shared" si="91"/>
        <v>1.0209979340285955</v>
      </c>
      <c r="AT403" s="10">
        <f t="shared" si="91"/>
        <v>0.96705666926291967</v>
      </c>
      <c r="AU403" s="10">
        <f t="shared" si="91"/>
        <v>0.97483212014803755</v>
      </c>
      <c r="AV403" s="10">
        <f t="shared" si="91"/>
        <v>1.1123628570649502</v>
      </c>
      <c r="AW403" s="10">
        <f t="shared" si="91"/>
        <v>1.0283545717207945</v>
      </c>
      <c r="AX403" s="10">
        <f t="shared" si="91"/>
        <v>1.1017260858801119</v>
      </c>
      <c r="AY403" s="10">
        <f t="shared" si="91"/>
        <v>1.048935237599395</v>
      </c>
      <c r="AZ403" s="10">
        <f t="shared" si="91"/>
        <v>1.0476822670089783</v>
      </c>
      <c r="BA403" s="10">
        <f t="shared" si="91"/>
        <v>1.0126439468443134</v>
      </c>
      <c r="BB403" s="10">
        <f t="shared" si="91"/>
        <v>0.98108121243607271</v>
      </c>
      <c r="BC403" s="10">
        <f t="shared" si="91"/>
        <v>1.0420267340679932</v>
      </c>
      <c r="BD403" s="10">
        <f t="shared" si="91"/>
        <v>0.37774913001872346</v>
      </c>
      <c r="BE403" s="10">
        <f t="shared" si="91"/>
        <v>1</v>
      </c>
      <c r="BF403" s="10">
        <f t="shared" si="91"/>
        <v>1</v>
      </c>
      <c r="BG403" s="10">
        <f t="shared" si="91"/>
        <v>1</v>
      </c>
      <c r="BH403" s="10">
        <f t="shared" si="91"/>
        <v>1</v>
      </c>
      <c r="BI403" s="10">
        <f t="shared" si="91"/>
        <v>1</v>
      </c>
      <c r="BK403" s="7">
        <f t="shared" si="77"/>
        <v>0</v>
      </c>
      <c r="BL403" s="7">
        <f t="shared" si="78"/>
        <v>0</v>
      </c>
      <c r="BM403" s="7">
        <f t="shared" si="79"/>
        <v>0</v>
      </c>
      <c r="BN403" s="7">
        <f t="shared" si="80"/>
        <v>0</v>
      </c>
      <c r="BO403" s="7">
        <f t="shared" si="81"/>
        <v>0</v>
      </c>
      <c r="BP403" s="7">
        <f t="shared" si="82"/>
        <v>-4.7645724478149187E-3</v>
      </c>
      <c r="BQ403" s="7">
        <f t="shared" si="83"/>
        <v>4.6068758434253176E-2</v>
      </c>
      <c r="BR403" s="7">
        <f t="shared" si="84"/>
        <v>-0.21602742900790561</v>
      </c>
      <c r="BS403" s="7">
        <f t="shared" si="85"/>
        <v>5.7993514895348763E-2</v>
      </c>
      <c r="BT403" s="7">
        <f t="shared" si="86"/>
        <v>-0.11213198372734401</v>
      </c>
      <c r="BV403" s="7">
        <f t="shared" si="87"/>
        <v>-4.2855466398817321E-2</v>
      </c>
      <c r="BX403" s="231">
        <f t="shared" si="64"/>
        <v>0</v>
      </c>
      <c r="BZ403" s="7">
        <f t="shared" si="88"/>
        <v>0</v>
      </c>
      <c r="CA403" s="7">
        <f t="shared" si="89"/>
        <v>0</v>
      </c>
      <c r="CB403" s="7">
        <f t="shared" si="90"/>
        <v>0</v>
      </c>
    </row>
    <row r="404" spans="1:80" ht="15">
      <c r="A404" s="226" t="s">
        <v>328</v>
      </c>
      <c r="E404" s="10">
        <v>1</v>
      </c>
      <c r="F404" s="10">
        <f t="shared" si="73"/>
        <v>1</v>
      </c>
      <c r="G404" s="10">
        <f t="shared" si="73"/>
        <v>1</v>
      </c>
      <c r="H404" s="10">
        <f t="shared" si="73"/>
        <v>1</v>
      </c>
      <c r="I404" s="10">
        <f t="shared" si="73"/>
        <v>1</v>
      </c>
      <c r="J404" s="10">
        <f t="shared" si="73"/>
        <v>1</v>
      </c>
      <c r="K404" s="10">
        <f t="shared" si="73"/>
        <v>1</v>
      </c>
      <c r="L404" s="10">
        <f t="shared" si="73"/>
        <v>1</v>
      </c>
      <c r="M404" s="10">
        <f t="shared" si="73"/>
        <v>1</v>
      </c>
      <c r="N404" s="10">
        <f t="shared" si="73"/>
        <v>1</v>
      </c>
      <c r="O404" s="10">
        <f t="shared" si="73"/>
        <v>1</v>
      </c>
      <c r="P404" s="10">
        <f t="shared" si="73"/>
        <v>1</v>
      </c>
      <c r="Q404" s="10">
        <f t="shared" si="73"/>
        <v>1</v>
      </c>
      <c r="R404" s="10">
        <f t="shared" si="73"/>
        <v>1</v>
      </c>
      <c r="S404" s="10">
        <v>1</v>
      </c>
      <c r="T404" s="10">
        <f t="shared" ref="T404:BI410" si="92">1+T136/100</f>
        <v>1</v>
      </c>
      <c r="U404" s="10">
        <f t="shared" si="92"/>
        <v>1</v>
      </c>
      <c r="V404" s="10">
        <f t="shared" si="92"/>
        <v>1</v>
      </c>
      <c r="W404" s="10">
        <f t="shared" si="92"/>
        <v>1.0939690972270748</v>
      </c>
      <c r="X404" s="10">
        <f t="shared" si="92"/>
        <v>1.0216585115560994</v>
      </c>
      <c r="Y404" s="10">
        <f t="shared" si="92"/>
        <v>0.96218453976599916</v>
      </c>
      <c r="Z404" s="10">
        <f t="shared" si="92"/>
        <v>1.0493649583695506</v>
      </c>
      <c r="AA404" s="10">
        <f t="shared" si="92"/>
        <v>1.0060438068826072</v>
      </c>
      <c r="AB404" s="10">
        <f t="shared" si="92"/>
        <v>1.0338366465086668</v>
      </c>
      <c r="AC404" s="10">
        <f t="shared" si="92"/>
        <v>1.0617626237596667</v>
      </c>
      <c r="AD404" s="10">
        <f t="shared" si="92"/>
        <v>1.0697983469718126</v>
      </c>
      <c r="AE404" s="10">
        <f t="shared" si="92"/>
        <v>1.1318391525323475</v>
      </c>
      <c r="AF404" s="10">
        <f t="shared" si="92"/>
        <v>1.0215707803876761</v>
      </c>
      <c r="AG404" s="10">
        <f t="shared" si="92"/>
        <v>1.1213031737805346</v>
      </c>
      <c r="AH404" s="10">
        <f t="shared" si="92"/>
        <v>1.0726181408240996</v>
      </c>
      <c r="AI404" s="10">
        <f t="shared" si="92"/>
        <v>1.060210616163757</v>
      </c>
      <c r="AJ404" s="10">
        <f t="shared" si="92"/>
        <v>0.98965802556340665</v>
      </c>
      <c r="AK404" s="10">
        <f t="shared" si="92"/>
        <v>1.0668610098316285</v>
      </c>
      <c r="AL404" s="10">
        <f t="shared" si="92"/>
        <v>0.99163824717598237</v>
      </c>
      <c r="AM404" s="10">
        <f t="shared" si="92"/>
        <v>1.0041780679057961</v>
      </c>
      <c r="AN404" s="10">
        <f t="shared" si="92"/>
        <v>1.0045422362811984</v>
      </c>
      <c r="AO404" s="10">
        <f t="shared" si="92"/>
        <v>1.015441183177668</v>
      </c>
      <c r="AP404" s="10">
        <f t="shared" si="92"/>
        <v>0.97801617474013469</v>
      </c>
      <c r="AQ404" s="10">
        <f t="shared" si="92"/>
        <v>1.049167971182386</v>
      </c>
      <c r="AR404" s="10">
        <f t="shared" si="92"/>
        <v>1.0135669499246893</v>
      </c>
      <c r="AS404" s="10">
        <f t="shared" si="92"/>
        <v>0.98655270982367371</v>
      </c>
      <c r="AT404" s="10">
        <f t="shared" si="92"/>
        <v>0.95297604443803374</v>
      </c>
      <c r="AU404" s="10">
        <f t="shared" si="92"/>
        <v>0.99496470605218912</v>
      </c>
      <c r="AV404" s="10">
        <f t="shared" si="92"/>
        <v>1.039155959087612</v>
      </c>
      <c r="AW404" s="10">
        <f t="shared" si="92"/>
        <v>1.0680079159382148</v>
      </c>
      <c r="AX404" s="10">
        <f t="shared" si="92"/>
        <v>0.98621688547236663</v>
      </c>
      <c r="AY404" s="10">
        <f t="shared" si="92"/>
        <v>1.0573945732946488</v>
      </c>
      <c r="AZ404" s="10">
        <f t="shared" si="92"/>
        <v>0.99825161521773409</v>
      </c>
      <c r="BA404" s="10">
        <f t="shared" si="92"/>
        <v>1.029878504857592</v>
      </c>
      <c r="BB404" s="10">
        <f t="shared" si="92"/>
        <v>0.98591886036411314</v>
      </c>
      <c r="BC404" s="10">
        <f t="shared" si="92"/>
        <v>0.97413940363329554</v>
      </c>
      <c r="BD404" s="10">
        <f t="shared" si="92"/>
        <v>0.99516418046922395</v>
      </c>
      <c r="BE404" s="10">
        <f t="shared" si="92"/>
        <v>0.97986037928942249</v>
      </c>
      <c r="BF404" s="10">
        <f t="shared" si="92"/>
        <v>0.99592562340063129</v>
      </c>
      <c r="BG404" s="10">
        <f t="shared" si="92"/>
        <v>0.99938816699493971</v>
      </c>
      <c r="BH404" s="10">
        <f t="shared" si="92"/>
        <v>1.0147323489700557</v>
      </c>
      <c r="BI404" s="10">
        <f t="shared" si="92"/>
        <v>1.0024078895672417</v>
      </c>
      <c r="BK404" s="7">
        <f t="shared" si="77"/>
        <v>0</v>
      </c>
      <c r="BL404" s="7">
        <f t="shared" si="78"/>
        <v>0</v>
      </c>
      <c r="BM404" s="7">
        <f t="shared" si="79"/>
        <v>1.1186076934982081E-2</v>
      </c>
      <c r="BN404" s="7">
        <f t="shared" si="80"/>
        <v>5.191451223653587E-2</v>
      </c>
      <c r="BO404" s="7">
        <f t="shared" si="81"/>
        <v>2.6442446166501821E-2</v>
      </c>
      <c r="BP404" s="7">
        <f t="shared" si="82"/>
        <v>-9.5614303352520302E-4</v>
      </c>
      <c r="BQ404" s="7">
        <f t="shared" si="83"/>
        <v>1.682011045586318E-2</v>
      </c>
      <c r="BR404" s="7">
        <f t="shared" si="84"/>
        <v>-7.4440193304672331E-3</v>
      </c>
      <c r="BS404" s="7">
        <f t="shared" si="85"/>
        <v>2.9394369507365958E-2</v>
      </c>
      <c r="BT404" s="7">
        <f t="shared" si="86"/>
        <v>-6.6328623207195792E-3</v>
      </c>
      <c r="BV404" s="7">
        <f t="shared" si="87"/>
        <v>8.6503550288627995E-3</v>
      </c>
      <c r="BX404" s="231">
        <f t="shared" si="64"/>
        <v>1.0536488336725824E-2</v>
      </c>
      <c r="BZ404" s="7">
        <f t="shared" si="88"/>
        <v>9.1428706079766275E-2</v>
      </c>
      <c r="CA404" s="7">
        <f t="shared" si="89"/>
        <v>0.11939958852337473</v>
      </c>
      <c r="CB404" s="7">
        <f t="shared" si="90"/>
        <v>1.6553370733887185E-2</v>
      </c>
    </row>
    <row r="405" spans="1:80" ht="15">
      <c r="A405" s="226" t="s">
        <v>330</v>
      </c>
      <c r="E405" s="10">
        <v>1</v>
      </c>
      <c r="F405" s="10">
        <f t="shared" si="73"/>
        <v>1.0367589827220642</v>
      </c>
      <c r="G405" s="10">
        <f t="shared" si="73"/>
        <v>1.0194166482639828</v>
      </c>
      <c r="H405" s="10">
        <f t="shared" si="73"/>
        <v>0.99766256007351528</v>
      </c>
      <c r="I405" s="10">
        <f t="shared" si="73"/>
        <v>1.0453945926871655</v>
      </c>
      <c r="J405" s="10">
        <f t="shared" si="73"/>
        <v>1.0239992533606948</v>
      </c>
      <c r="K405" s="10">
        <f t="shared" si="73"/>
        <v>1.0138377129104317</v>
      </c>
      <c r="L405" s="10">
        <f t="shared" si="73"/>
        <v>1.0172300523940963</v>
      </c>
      <c r="M405" s="10">
        <f t="shared" si="73"/>
        <v>1.0508727735278298</v>
      </c>
      <c r="N405" s="10">
        <f t="shared" si="73"/>
        <v>1.0364310742705205</v>
      </c>
      <c r="O405" s="10">
        <f t="shared" si="73"/>
        <v>1.0398740197010734</v>
      </c>
      <c r="P405" s="10">
        <f t="shared" si="73"/>
        <v>1.040570212229414</v>
      </c>
      <c r="Q405" s="10">
        <f t="shared" si="73"/>
        <v>1.0456608404109728</v>
      </c>
      <c r="R405" s="10">
        <f t="shared" si="73"/>
        <v>1.0600617090145357</v>
      </c>
      <c r="S405" s="10">
        <v>1</v>
      </c>
      <c r="T405" s="10">
        <f t="shared" si="92"/>
        <v>1.012929851682395</v>
      </c>
      <c r="U405" s="10">
        <f t="shared" si="92"/>
        <v>1.0372553105003839</v>
      </c>
      <c r="V405" s="10">
        <f t="shared" si="92"/>
        <v>1.0247573937243057</v>
      </c>
      <c r="W405" s="10">
        <f t="shared" si="92"/>
        <v>1.0154750974304967</v>
      </c>
      <c r="X405" s="10">
        <f t="shared" si="92"/>
        <v>1.0420417260447468</v>
      </c>
      <c r="Y405" s="10">
        <f t="shared" si="92"/>
        <v>1.0390780776859725</v>
      </c>
      <c r="Z405" s="10">
        <f t="shared" si="92"/>
        <v>0.98121717277579878</v>
      </c>
      <c r="AA405" s="10">
        <f t="shared" si="92"/>
        <v>0.97061543272990192</v>
      </c>
      <c r="AB405" s="10">
        <f t="shared" si="92"/>
        <v>0.95202294716114866</v>
      </c>
      <c r="AC405" s="10">
        <f t="shared" si="92"/>
        <v>1.0176498155286746</v>
      </c>
      <c r="AD405" s="10">
        <f t="shared" si="92"/>
        <v>1.0146862801766441</v>
      </c>
      <c r="AE405" s="10">
        <f t="shared" si="92"/>
        <v>1.0248345248819712</v>
      </c>
      <c r="AF405" s="10">
        <f t="shared" si="92"/>
        <v>1.0142340658864868</v>
      </c>
      <c r="AG405" s="10">
        <f t="shared" si="92"/>
        <v>0.98992439983165004</v>
      </c>
      <c r="AH405" s="10">
        <f t="shared" si="92"/>
        <v>0.99463118852556354</v>
      </c>
      <c r="AI405" s="10">
        <f t="shared" si="92"/>
        <v>0.98629327540247747</v>
      </c>
      <c r="AJ405" s="10">
        <f t="shared" si="92"/>
        <v>1.0181593821521222</v>
      </c>
      <c r="AK405" s="10">
        <f t="shared" si="92"/>
        <v>1.0102046452683044</v>
      </c>
      <c r="AL405" s="10">
        <f t="shared" si="92"/>
        <v>1.0208747367474604</v>
      </c>
      <c r="AM405" s="10">
        <f t="shared" si="92"/>
        <v>1.0277007919497616</v>
      </c>
      <c r="AN405" s="10">
        <f t="shared" si="92"/>
        <v>0.99981874444969454</v>
      </c>
      <c r="AO405" s="10">
        <f t="shared" si="92"/>
        <v>1.0166891027537268</v>
      </c>
      <c r="AP405" s="10">
        <f t="shared" si="92"/>
        <v>1.0344148549856795</v>
      </c>
      <c r="AQ405" s="10">
        <f t="shared" si="92"/>
        <v>1.0057777898989531</v>
      </c>
      <c r="AR405" s="10">
        <f t="shared" si="92"/>
        <v>0.98546444136615063</v>
      </c>
      <c r="AS405" s="10">
        <f t="shared" si="92"/>
        <v>1.0230780587711461</v>
      </c>
      <c r="AT405" s="10">
        <f t="shared" si="92"/>
        <v>0.9954738144843247</v>
      </c>
      <c r="AU405" s="10">
        <f t="shared" si="92"/>
        <v>0.9903211535844193</v>
      </c>
      <c r="AV405" s="10">
        <f t="shared" si="92"/>
        <v>1.0027245065957788</v>
      </c>
      <c r="AW405" s="10">
        <f t="shared" si="92"/>
        <v>1.0489874182522478</v>
      </c>
      <c r="AX405" s="10">
        <f t="shared" si="92"/>
        <v>1.0316671787020213</v>
      </c>
      <c r="AY405" s="10">
        <f t="shared" si="92"/>
        <v>1.0405718449443702</v>
      </c>
      <c r="AZ405" s="10">
        <f t="shared" si="92"/>
        <v>1.043790984586578</v>
      </c>
      <c r="BA405" s="10">
        <f t="shared" si="92"/>
        <v>1.0270408704784237</v>
      </c>
      <c r="BB405" s="10">
        <f t="shared" si="92"/>
        <v>0.97061364220206936</v>
      </c>
      <c r="BC405" s="10">
        <f t="shared" si="92"/>
        <v>1.0451595601343902</v>
      </c>
      <c r="BD405" s="10">
        <f t="shared" si="92"/>
        <v>1.0317420570417515</v>
      </c>
      <c r="BE405" s="10">
        <f t="shared" si="92"/>
        <v>1.0163552272628669</v>
      </c>
      <c r="BF405" s="10">
        <f t="shared" si="92"/>
        <v>1.0163141537245048</v>
      </c>
      <c r="BG405" s="10">
        <f t="shared" si="92"/>
        <v>0.99819649875866578</v>
      </c>
      <c r="BH405" s="10">
        <f t="shared" si="92"/>
        <v>0.98785199508754018</v>
      </c>
      <c r="BI405" s="10">
        <f t="shared" si="92"/>
        <v>0.98303552799978011</v>
      </c>
      <c r="BK405" s="7">
        <f t="shared" si="77"/>
        <v>1.782020458862088E-2</v>
      </c>
      <c r="BL405" s="7">
        <f t="shared" si="78"/>
        <v>3.1200258597699815E-2</v>
      </c>
      <c r="BM405" s="7">
        <f t="shared" si="79"/>
        <v>3.1719073322732383E-2</v>
      </c>
      <c r="BN405" s="7">
        <f t="shared" si="80"/>
        <v>-4.387485433542393E-4</v>
      </c>
      <c r="BO405" s="7">
        <f t="shared" si="81"/>
        <v>8.7903388651699998E-3</v>
      </c>
      <c r="BP405" s="7">
        <f t="shared" si="82"/>
        <v>6.2542607494135982E-3</v>
      </c>
      <c r="BQ405" s="7">
        <f t="shared" si="83"/>
        <v>2.6004418906174553E-2</v>
      </c>
      <c r="BR405" s="7">
        <f t="shared" si="84"/>
        <v>1.5582406699027107E-2</v>
      </c>
      <c r="BS405" s="7">
        <f t="shared" si="85"/>
        <v>3.2351223683708463E-2</v>
      </c>
      <c r="BT405" s="7">
        <f t="shared" si="86"/>
        <v>5.8746075599631631E-3</v>
      </c>
      <c r="BV405" s="7">
        <f t="shared" si="87"/>
        <v>1.7137549025665333E-2</v>
      </c>
      <c r="BX405" s="231">
        <f t="shared" si="64"/>
        <v>2.1877879794227173E-2</v>
      </c>
      <c r="BZ405" s="7">
        <f t="shared" si="88"/>
        <v>-9.3308072199182468E-2</v>
      </c>
      <c r="CA405" s="7">
        <f t="shared" si="89"/>
        <v>1.445129496986608E-2</v>
      </c>
      <c r="CB405" s="7">
        <f t="shared" si="90"/>
        <v>-3.0657760950199786E-2</v>
      </c>
    </row>
    <row r="406" spans="1:80" ht="15">
      <c r="A406" s="226" t="s">
        <v>332</v>
      </c>
      <c r="E406" s="10">
        <v>1</v>
      </c>
      <c r="F406" s="10">
        <f t="shared" ref="F406:R421" si="93">1+F138/100</f>
        <v>1</v>
      </c>
      <c r="G406" s="10">
        <f t="shared" si="93"/>
        <v>1</v>
      </c>
      <c r="H406" s="10">
        <f t="shared" si="93"/>
        <v>1</v>
      </c>
      <c r="I406" s="10">
        <f t="shared" si="93"/>
        <v>1</v>
      </c>
      <c r="J406" s="10">
        <f t="shared" si="93"/>
        <v>1</v>
      </c>
      <c r="K406" s="10">
        <f t="shared" si="93"/>
        <v>1</v>
      </c>
      <c r="L406" s="10">
        <f t="shared" si="93"/>
        <v>1</v>
      </c>
      <c r="M406" s="10">
        <f t="shared" si="93"/>
        <v>1</v>
      </c>
      <c r="N406" s="10">
        <f t="shared" si="93"/>
        <v>1</v>
      </c>
      <c r="O406" s="10">
        <f t="shared" si="93"/>
        <v>1</v>
      </c>
      <c r="P406" s="10">
        <f t="shared" si="93"/>
        <v>1</v>
      </c>
      <c r="Q406" s="10">
        <f t="shared" si="93"/>
        <v>1</v>
      </c>
      <c r="R406" s="10">
        <f t="shared" si="93"/>
        <v>1</v>
      </c>
      <c r="S406" s="10">
        <v>1</v>
      </c>
      <c r="T406" s="10">
        <f t="shared" si="92"/>
        <v>1</v>
      </c>
      <c r="U406" s="10">
        <f t="shared" si="92"/>
        <v>1</v>
      </c>
      <c r="V406" s="10">
        <f t="shared" si="92"/>
        <v>1</v>
      </c>
      <c r="W406" s="10">
        <f t="shared" si="92"/>
        <v>1</v>
      </c>
      <c r="X406" s="10">
        <f t="shared" si="92"/>
        <v>1</v>
      </c>
      <c r="Y406" s="10">
        <f t="shared" si="92"/>
        <v>1</v>
      </c>
      <c r="Z406" s="10">
        <f t="shared" si="92"/>
        <v>1</v>
      </c>
      <c r="AA406" s="10">
        <f t="shared" si="92"/>
        <v>1</v>
      </c>
      <c r="AB406" s="10">
        <f t="shared" si="92"/>
        <v>0.99140362121630754</v>
      </c>
      <c r="AC406" s="10">
        <f t="shared" si="92"/>
        <v>0.99157270079752213</v>
      </c>
      <c r="AD406" s="10">
        <f t="shared" si="92"/>
        <v>0.9888258684056247</v>
      </c>
      <c r="AE406" s="10">
        <f t="shared" si="92"/>
        <v>1.0077669407710719</v>
      </c>
      <c r="AF406" s="10">
        <f t="shared" si="92"/>
        <v>1.0190201548778601</v>
      </c>
      <c r="AG406" s="10">
        <f t="shared" si="92"/>
        <v>0.99829623891604602</v>
      </c>
      <c r="AH406" s="10">
        <f t="shared" si="92"/>
        <v>0.9951189370601482</v>
      </c>
      <c r="AI406" s="10">
        <f t="shared" si="92"/>
        <v>0.97791210530883854</v>
      </c>
      <c r="AJ406" s="10">
        <f t="shared" si="92"/>
        <v>0.98613839681207294</v>
      </c>
      <c r="AK406" s="10">
        <f t="shared" si="92"/>
        <v>0.97446467353636179</v>
      </c>
      <c r="AL406" s="10">
        <f t="shared" si="92"/>
        <v>0.9626793545476906</v>
      </c>
      <c r="AM406" s="10">
        <f t="shared" si="92"/>
        <v>0.99363968168626471</v>
      </c>
      <c r="AN406" s="10">
        <f t="shared" si="92"/>
        <v>1.0266532880604533</v>
      </c>
      <c r="AO406" s="10">
        <f t="shared" si="92"/>
        <v>1.0312176067089724</v>
      </c>
      <c r="AP406" s="10">
        <f t="shared" si="92"/>
        <v>1.023575923536127</v>
      </c>
      <c r="AQ406" s="10">
        <f t="shared" si="92"/>
        <v>1.0162969460727955</v>
      </c>
      <c r="AR406" s="10">
        <f t="shared" si="92"/>
        <v>1.0165092516933956</v>
      </c>
      <c r="AS406" s="10">
        <f t="shared" si="92"/>
        <v>1.0170516552248239</v>
      </c>
      <c r="AT406" s="10">
        <f t="shared" si="92"/>
        <v>1.0267805969008437</v>
      </c>
      <c r="AU406" s="10">
        <f t="shared" si="92"/>
        <v>1.0061450972526189</v>
      </c>
      <c r="AV406" s="10">
        <f t="shared" si="92"/>
        <v>1.0305797223042827</v>
      </c>
      <c r="AW406" s="10">
        <f t="shared" si="92"/>
        <v>1.0400511216043877</v>
      </c>
      <c r="AX406" s="10">
        <f t="shared" si="92"/>
        <v>1.0574030255460887</v>
      </c>
      <c r="AY406" s="10">
        <f t="shared" si="92"/>
        <v>1.0583814625491614</v>
      </c>
      <c r="AZ406" s="10">
        <f t="shared" si="92"/>
        <v>1.0684664984403973</v>
      </c>
      <c r="BA406" s="10">
        <f t="shared" si="92"/>
        <v>1.0496930092234091</v>
      </c>
      <c r="BB406" s="10">
        <f t="shared" si="92"/>
        <v>1.0251478681345578</v>
      </c>
      <c r="BC406" s="10">
        <f t="shared" si="92"/>
        <v>1.0351222853687672</v>
      </c>
      <c r="BD406" s="10">
        <f t="shared" si="92"/>
        <v>1.0147036615141223</v>
      </c>
      <c r="BE406" s="10">
        <f t="shared" si="92"/>
        <v>1.0199474215295534</v>
      </c>
      <c r="BF406" s="10">
        <f t="shared" si="92"/>
        <v>1.0346592214400792</v>
      </c>
      <c r="BG406" s="10">
        <f t="shared" si="92"/>
        <v>1.0304407431736318</v>
      </c>
      <c r="BH406" s="10">
        <f t="shared" si="92"/>
        <v>1.0144292047464565</v>
      </c>
      <c r="BI406" s="10">
        <f t="shared" si="92"/>
        <v>1.0174854339055939</v>
      </c>
      <c r="BK406" s="7">
        <f t="shared" si="77"/>
        <v>0</v>
      </c>
      <c r="BL406" s="7">
        <f t="shared" si="78"/>
        <v>0</v>
      </c>
      <c r="BM406" s="7">
        <f t="shared" si="79"/>
        <v>0</v>
      </c>
      <c r="BN406" s="7">
        <f t="shared" si="80"/>
        <v>-8.3498555780858741E-4</v>
      </c>
      <c r="BO406" s="7">
        <f t="shared" si="81"/>
        <v>-2.4737866393727659E-2</v>
      </c>
      <c r="BP406" s="7">
        <f t="shared" si="82"/>
        <v>2.0500983094845271E-2</v>
      </c>
      <c r="BQ406" s="7">
        <f t="shared" si="83"/>
        <v>4.5508468437361671E-2</v>
      </c>
      <c r="BR406" s="7">
        <f t="shared" si="84"/>
        <v>2.4906722432249007E-2</v>
      </c>
      <c r="BS406" s="7">
        <f t="shared" si="85"/>
        <v>5.0687852587665283E-2</v>
      </c>
      <c r="BT406" s="7">
        <f t="shared" si="86"/>
        <v>2.3960456646605177E-2</v>
      </c>
      <c r="BV406" s="7">
        <f t="shared" si="87"/>
        <v>3.5330778580671796E-2</v>
      </c>
      <c r="BX406" s="231">
        <f t="shared" si="64"/>
        <v>-8.1379014218130319E-4</v>
      </c>
      <c r="BZ406" s="7">
        <f t="shared" si="88"/>
        <v>-8.5963787836924599E-3</v>
      </c>
      <c r="CA406" s="7">
        <f t="shared" si="89"/>
        <v>-6.0268486790348796E-2</v>
      </c>
      <c r="CB406" s="7">
        <f t="shared" si="90"/>
        <v>6.3586868277351938E-2</v>
      </c>
    </row>
    <row r="407" spans="1:80" ht="15">
      <c r="A407" s="226" t="s">
        <v>334</v>
      </c>
      <c r="E407" s="10">
        <v>1</v>
      </c>
      <c r="F407" s="10">
        <f t="shared" si="93"/>
        <v>1</v>
      </c>
      <c r="G407" s="10">
        <f t="shared" si="93"/>
        <v>1</v>
      </c>
      <c r="H407" s="10">
        <f t="shared" si="93"/>
        <v>1</v>
      </c>
      <c r="I407" s="10">
        <f t="shared" si="93"/>
        <v>1</v>
      </c>
      <c r="J407" s="10">
        <f t="shared" si="93"/>
        <v>1</v>
      </c>
      <c r="K407" s="10">
        <f t="shared" si="93"/>
        <v>1</v>
      </c>
      <c r="L407" s="10">
        <f t="shared" si="93"/>
        <v>1</v>
      </c>
      <c r="M407" s="10">
        <f t="shared" si="93"/>
        <v>1</v>
      </c>
      <c r="N407" s="10">
        <f t="shared" si="93"/>
        <v>1</v>
      </c>
      <c r="O407" s="10">
        <f t="shared" si="93"/>
        <v>1</v>
      </c>
      <c r="P407" s="10">
        <f t="shared" si="93"/>
        <v>1</v>
      </c>
      <c r="Q407" s="10">
        <f t="shared" si="93"/>
        <v>1</v>
      </c>
      <c r="R407" s="10">
        <f t="shared" si="93"/>
        <v>1</v>
      </c>
      <c r="S407" s="10">
        <v>1</v>
      </c>
      <c r="T407" s="10">
        <f t="shared" si="92"/>
        <v>1</v>
      </c>
      <c r="U407" s="10">
        <f t="shared" si="92"/>
        <v>1</v>
      </c>
      <c r="V407" s="10">
        <f t="shared" si="92"/>
        <v>1</v>
      </c>
      <c r="W407" s="10">
        <f t="shared" si="92"/>
        <v>1</v>
      </c>
      <c r="X407" s="10">
        <f t="shared" si="92"/>
        <v>1</v>
      </c>
      <c r="Y407" s="10">
        <f t="shared" si="92"/>
        <v>1</v>
      </c>
      <c r="Z407" s="10">
        <f t="shared" si="92"/>
        <v>1</v>
      </c>
      <c r="AA407" s="10">
        <f t="shared" si="92"/>
        <v>1</v>
      </c>
      <c r="AB407" s="10">
        <f t="shared" si="92"/>
        <v>0.98499345342796063</v>
      </c>
      <c r="AC407" s="10">
        <f t="shared" si="92"/>
        <v>0.99106865486161833</v>
      </c>
      <c r="AD407" s="10">
        <f t="shared" si="92"/>
        <v>1.001170175984649</v>
      </c>
      <c r="AE407" s="10">
        <f t="shared" si="92"/>
        <v>1.0088621579240111</v>
      </c>
      <c r="AF407" s="10">
        <f t="shared" si="92"/>
        <v>1.0046369256351071</v>
      </c>
      <c r="AG407" s="10">
        <f t="shared" si="92"/>
        <v>1.0090824206743638</v>
      </c>
      <c r="AH407" s="10">
        <f t="shared" si="92"/>
        <v>0.98889871171024413</v>
      </c>
      <c r="AI407" s="10">
        <f t="shared" si="92"/>
        <v>0.97691901018011595</v>
      </c>
      <c r="AJ407" s="10">
        <f t="shared" si="92"/>
        <v>0.97606402262755798</v>
      </c>
      <c r="AK407" s="10">
        <f t="shared" si="92"/>
        <v>0.93611608780477984</v>
      </c>
      <c r="AL407" s="10">
        <f t="shared" si="92"/>
        <v>0.97008126544247486</v>
      </c>
      <c r="AM407" s="10">
        <f t="shared" si="92"/>
        <v>0.9877723215845432</v>
      </c>
      <c r="AN407" s="10">
        <f t="shared" si="92"/>
        <v>1.0098670963422134</v>
      </c>
      <c r="AO407" s="10">
        <f t="shared" si="92"/>
        <v>1.0311550134521617</v>
      </c>
      <c r="AP407" s="10">
        <f t="shared" si="92"/>
        <v>1.0068101290992748</v>
      </c>
      <c r="AQ407" s="10">
        <f t="shared" si="92"/>
        <v>1.0037961615511168</v>
      </c>
      <c r="AR407" s="10">
        <f t="shared" si="92"/>
        <v>1.0040139799214467</v>
      </c>
      <c r="AS407" s="10">
        <f t="shared" si="92"/>
        <v>0.99064406006812367</v>
      </c>
      <c r="AT407" s="10">
        <f t="shared" si="92"/>
        <v>1.0177405532081272</v>
      </c>
      <c r="AU407" s="10">
        <f t="shared" si="92"/>
        <v>0.99292999542724436</v>
      </c>
      <c r="AV407" s="10">
        <f t="shared" si="92"/>
        <v>1.0018130819934425</v>
      </c>
      <c r="AW407" s="10">
        <f t="shared" si="92"/>
        <v>1.0274631578265645</v>
      </c>
      <c r="AX407" s="10">
        <f t="shared" si="92"/>
        <v>1.031924023723894</v>
      </c>
      <c r="AY407" s="10">
        <f t="shared" si="92"/>
        <v>1.0224552050244069</v>
      </c>
      <c r="AZ407" s="10">
        <f t="shared" si="92"/>
        <v>1.0343819952426918</v>
      </c>
      <c r="BA407" s="10">
        <f t="shared" si="92"/>
        <v>1.0222170813205267</v>
      </c>
      <c r="BB407" s="10">
        <f t="shared" si="92"/>
        <v>1.0260619532003279</v>
      </c>
      <c r="BC407" s="10">
        <f t="shared" si="92"/>
        <v>1.0382798308531043</v>
      </c>
      <c r="BD407" s="10">
        <f t="shared" si="92"/>
        <v>1.0298818189248686</v>
      </c>
      <c r="BE407" s="10">
        <f t="shared" si="92"/>
        <v>1.0104134793320323</v>
      </c>
      <c r="BF407" s="10">
        <f t="shared" si="92"/>
        <v>1.0287575980854042</v>
      </c>
      <c r="BG407" s="10">
        <f t="shared" si="92"/>
        <v>1.0321716371824323</v>
      </c>
      <c r="BH407" s="10">
        <f t="shared" si="92"/>
        <v>1.0180165197286195</v>
      </c>
      <c r="BI407" s="10">
        <f t="shared" si="92"/>
        <v>1.0134926716782968</v>
      </c>
      <c r="BK407" s="7">
        <f t="shared" si="77"/>
        <v>0</v>
      </c>
      <c r="BL407" s="7">
        <f t="shared" si="78"/>
        <v>0</v>
      </c>
      <c r="BM407" s="7">
        <f t="shared" si="79"/>
        <v>0</v>
      </c>
      <c r="BN407" s="7">
        <f t="shared" si="80"/>
        <v>-1.1588157686795997E-3</v>
      </c>
      <c r="BO407" s="7">
        <f t="shared" si="81"/>
        <v>-3.5352433470443589E-2</v>
      </c>
      <c r="BP407" s="7">
        <f t="shared" si="82"/>
        <v>7.0459787302186161E-3</v>
      </c>
      <c r="BQ407" s="7">
        <f t="shared" si="83"/>
        <v>2.5521175304771715E-2</v>
      </c>
      <c r="BR407" s="7">
        <f t="shared" si="84"/>
        <v>2.5269114734768117E-2</v>
      </c>
      <c r="BS407" s="7">
        <f t="shared" si="85"/>
        <v>2.3320111253589459E-2</v>
      </c>
      <c r="BT407" s="7">
        <f t="shared" si="86"/>
        <v>2.4594139448286922E-2</v>
      </c>
      <c r="BV407" s="7">
        <f t="shared" si="87"/>
        <v>2.4047933256420961E-2</v>
      </c>
      <c r="BX407" s="231">
        <f t="shared" si="64"/>
        <v>-1.1465685104605772E-3</v>
      </c>
      <c r="BZ407" s="7">
        <f t="shared" si="88"/>
        <v>-1.500654657203937E-2</v>
      </c>
      <c r="CA407" s="7">
        <f t="shared" si="89"/>
        <v>-0.10738007922631687</v>
      </c>
      <c r="CB407" s="7">
        <f t="shared" si="90"/>
        <v>6.4945442483674842E-2</v>
      </c>
    </row>
    <row r="408" spans="1:80" ht="15">
      <c r="A408" s="226" t="s">
        <v>336</v>
      </c>
      <c r="E408" s="10">
        <v>1</v>
      </c>
      <c r="F408" s="10">
        <f t="shared" si="93"/>
        <v>1</v>
      </c>
      <c r="G408" s="10">
        <f t="shared" si="93"/>
        <v>1</v>
      </c>
      <c r="H408" s="10">
        <f t="shared" si="93"/>
        <v>1</v>
      </c>
      <c r="I408" s="10">
        <f t="shared" si="93"/>
        <v>1</v>
      </c>
      <c r="J408" s="10">
        <f t="shared" si="93"/>
        <v>1</v>
      </c>
      <c r="K408" s="10">
        <f t="shared" si="93"/>
        <v>1</v>
      </c>
      <c r="L408" s="10">
        <f t="shared" si="93"/>
        <v>1</v>
      </c>
      <c r="M408" s="10">
        <f t="shared" si="93"/>
        <v>1</v>
      </c>
      <c r="N408" s="10">
        <f t="shared" si="93"/>
        <v>1</v>
      </c>
      <c r="O408" s="10">
        <f t="shared" si="93"/>
        <v>1</v>
      </c>
      <c r="P408" s="10">
        <f t="shared" si="93"/>
        <v>0.99511921476768861</v>
      </c>
      <c r="Q408" s="10">
        <f t="shared" si="93"/>
        <v>0.99718543823398254</v>
      </c>
      <c r="R408" s="10">
        <f t="shared" si="93"/>
        <v>0.99812747295820836</v>
      </c>
      <c r="S408" s="10">
        <v>1</v>
      </c>
      <c r="T408" s="10">
        <f t="shared" si="92"/>
        <v>0.99712385923165769</v>
      </c>
      <c r="U408" s="10">
        <f t="shared" si="92"/>
        <v>1.0259572027242922</v>
      </c>
      <c r="V408" s="10">
        <f t="shared" si="92"/>
        <v>1.025554872377197</v>
      </c>
      <c r="W408" s="10">
        <f t="shared" si="92"/>
        <v>1.0256798581259425</v>
      </c>
      <c r="X408" s="10">
        <f t="shared" si="92"/>
        <v>1.0276205279616506</v>
      </c>
      <c r="Y408" s="10">
        <f t="shared" si="92"/>
        <v>1.0306170029018704</v>
      </c>
      <c r="Z408" s="10">
        <f t="shared" si="92"/>
        <v>1.0338392844975561</v>
      </c>
      <c r="AA408" s="10">
        <f t="shared" si="92"/>
        <v>0.97329852428801455</v>
      </c>
      <c r="AB408" s="10">
        <f t="shared" si="92"/>
        <v>0.99599513448762622</v>
      </c>
      <c r="AC408" s="10">
        <f t="shared" si="92"/>
        <v>1.0333593767839833</v>
      </c>
      <c r="AD408" s="10">
        <f t="shared" si="92"/>
        <v>1.0605467209571375</v>
      </c>
      <c r="AE408" s="10">
        <f t="shared" si="92"/>
        <v>1.029911350094463</v>
      </c>
      <c r="AF408" s="10">
        <f t="shared" si="92"/>
        <v>1.0813853887994744</v>
      </c>
      <c r="AG408" s="10">
        <f t="shared" si="92"/>
        <v>1.0453215378474439</v>
      </c>
      <c r="AH408" s="10">
        <f t="shared" si="92"/>
        <v>1.0334432805807476</v>
      </c>
      <c r="AI408" s="10">
        <f t="shared" si="92"/>
        <v>1.0104349343100569</v>
      </c>
      <c r="AJ408" s="10">
        <f t="shared" si="92"/>
        <v>1.0053862184220079</v>
      </c>
      <c r="AK408" s="10">
        <f t="shared" si="92"/>
        <v>1.0224193036247609</v>
      </c>
      <c r="AL408" s="10">
        <f t="shared" si="92"/>
        <v>1.0286052208320828</v>
      </c>
      <c r="AM408" s="10">
        <f t="shared" si="92"/>
        <v>1.052964999529022</v>
      </c>
      <c r="AN408" s="10">
        <f t="shared" si="92"/>
        <v>1.0426851563335839</v>
      </c>
      <c r="AO408" s="10">
        <f t="shared" si="92"/>
        <v>1.0522621348849959</v>
      </c>
      <c r="AP408" s="10">
        <f t="shared" si="92"/>
        <v>1.0549743561276337</v>
      </c>
      <c r="AQ408" s="10">
        <f t="shared" si="92"/>
        <v>1.0603934674066171</v>
      </c>
      <c r="AR408" s="10">
        <f t="shared" si="92"/>
        <v>1.0877368769733335</v>
      </c>
      <c r="AS408" s="10">
        <f t="shared" si="92"/>
        <v>1.0184334293012165</v>
      </c>
      <c r="AT408" s="10">
        <f t="shared" si="92"/>
        <v>0.98131873632752586</v>
      </c>
      <c r="AU408" s="10">
        <f t="shared" si="92"/>
        <v>0.97996170901964352</v>
      </c>
      <c r="AV408" s="10">
        <f t="shared" si="92"/>
        <v>0.97196697983015989</v>
      </c>
      <c r="AW408" s="10">
        <f t="shared" si="92"/>
        <v>1.0222012585598919</v>
      </c>
      <c r="AX408" s="10">
        <f t="shared" si="92"/>
        <v>1.040580764673561</v>
      </c>
      <c r="AY408" s="10">
        <f t="shared" si="92"/>
        <v>1.0789270520305969</v>
      </c>
      <c r="AZ408" s="10">
        <f t="shared" si="92"/>
        <v>1.0266192939092311</v>
      </c>
      <c r="BA408" s="10">
        <f t="shared" si="92"/>
        <v>1.0117081830169685</v>
      </c>
      <c r="BB408" s="10">
        <f t="shared" si="92"/>
        <v>0.98220710690313651</v>
      </c>
      <c r="BC408" s="10">
        <f t="shared" si="92"/>
        <v>1</v>
      </c>
      <c r="BD408" s="10">
        <f t="shared" si="92"/>
        <v>1</v>
      </c>
      <c r="BE408" s="10">
        <f t="shared" si="92"/>
        <v>1</v>
      </c>
      <c r="BF408" s="10">
        <f t="shared" si="92"/>
        <v>1</v>
      </c>
      <c r="BG408" s="10">
        <f t="shared" si="92"/>
        <v>1</v>
      </c>
      <c r="BH408" s="10">
        <f t="shared" si="92"/>
        <v>1</v>
      </c>
      <c r="BI408" s="10">
        <f t="shared" si="92"/>
        <v>1</v>
      </c>
      <c r="BK408" s="7">
        <f t="shared" si="77"/>
        <v>0</v>
      </c>
      <c r="BL408" s="7">
        <f t="shared" si="78"/>
        <v>0</v>
      </c>
      <c r="BM408" s="7">
        <f t="shared" si="79"/>
        <v>9.1410906215236842E-3</v>
      </c>
      <c r="BN408" s="7">
        <f t="shared" si="80"/>
        <v>3.1371601784952352E-2</v>
      </c>
      <c r="BO408" s="7">
        <f t="shared" si="81"/>
        <v>1.6669421375363092E-2</v>
      </c>
      <c r="BP408" s="7">
        <f t="shared" si="82"/>
        <v>3.4088532520755166E-2</v>
      </c>
      <c r="BQ408" s="7">
        <f t="shared" si="83"/>
        <v>1.6284833421980505E-2</v>
      </c>
      <c r="BR408" s="7">
        <f t="shared" si="84"/>
        <v>0</v>
      </c>
      <c r="BS408" s="7">
        <f t="shared" si="85"/>
        <v>2.4833737292746294E-2</v>
      </c>
      <c r="BT408" s="7">
        <f t="shared" si="86"/>
        <v>-2.2416200219805837E-3</v>
      </c>
      <c r="BV408" s="7">
        <f t="shared" si="87"/>
        <v>9.2733954983805766E-3</v>
      </c>
      <c r="BX408" s="231">
        <f t="shared" si="64"/>
        <v>7.464402165842543E-3</v>
      </c>
      <c r="BZ408" s="7">
        <f t="shared" si="88"/>
        <v>2.2044171074442342E-3</v>
      </c>
      <c r="CA408" s="7">
        <f t="shared" si="89"/>
        <v>3.8652620492303225E-2</v>
      </c>
      <c r="CB408" s="7">
        <f t="shared" si="90"/>
        <v>0</v>
      </c>
    </row>
    <row r="409" spans="1:80" ht="15">
      <c r="A409" s="226" t="s">
        <v>338</v>
      </c>
      <c r="E409" s="10">
        <v>1</v>
      </c>
      <c r="F409" s="10">
        <f t="shared" si="93"/>
        <v>1</v>
      </c>
      <c r="G409" s="10">
        <f t="shared" si="93"/>
        <v>1.0108413510161822</v>
      </c>
      <c r="H409" s="10">
        <f t="shared" si="93"/>
        <v>1.0117013849649916</v>
      </c>
      <c r="I409" s="10">
        <f t="shared" si="93"/>
        <v>1.0084727898758103</v>
      </c>
      <c r="J409" s="10">
        <f t="shared" si="93"/>
        <v>1.0013977109367223</v>
      </c>
      <c r="K409" s="10">
        <f t="shared" si="93"/>
        <v>1.0249895840676939</v>
      </c>
      <c r="L409" s="10">
        <f t="shared" si="93"/>
        <v>1.0403793902458534</v>
      </c>
      <c r="M409" s="10">
        <f t="shared" si="93"/>
        <v>1.0325135132332799</v>
      </c>
      <c r="N409" s="10">
        <f t="shared" si="93"/>
        <v>1.0543095832472695</v>
      </c>
      <c r="O409" s="10">
        <f t="shared" si="93"/>
        <v>1.0167243958264343</v>
      </c>
      <c r="P409" s="10">
        <f t="shared" si="93"/>
        <v>0.99901860845741164</v>
      </c>
      <c r="Q409" s="10">
        <f t="shared" si="93"/>
        <v>0.98265376714732455</v>
      </c>
      <c r="R409" s="10">
        <f t="shared" si="93"/>
        <v>1.0517647297376687</v>
      </c>
      <c r="S409" s="10">
        <v>1</v>
      </c>
      <c r="T409" s="10">
        <f t="shared" si="92"/>
        <v>1.044591642936286</v>
      </c>
      <c r="U409" s="10">
        <f t="shared" si="92"/>
        <v>1.0167023400978434</v>
      </c>
      <c r="V409" s="10">
        <f t="shared" si="92"/>
        <v>1.034044467544365</v>
      </c>
      <c r="W409" s="10">
        <f t="shared" si="92"/>
        <v>1.0380731455044279</v>
      </c>
      <c r="X409" s="10">
        <f t="shared" si="92"/>
        <v>1.0433018745015259</v>
      </c>
      <c r="Y409" s="10">
        <f t="shared" si="92"/>
        <v>1.038722245705558</v>
      </c>
      <c r="Z409" s="10">
        <f t="shared" si="92"/>
        <v>1.0498759963179527</v>
      </c>
      <c r="AA409" s="10">
        <f t="shared" si="92"/>
        <v>1.0242374050687537</v>
      </c>
      <c r="AB409" s="10">
        <f t="shared" si="92"/>
        <v>1.031535307175774</v>
      </c>
      <c r="AC409" s="10">
        <f t="shared" si="92"/>
        <v>1.0345349477326815</v>
      </c>
      <c r="AD409" s="10">
        <f t="shared" si="92"/>
        <v>1.0335454168679494</v>
      </c>
      <c r="AE409" s="10">
        <f t="shared" si="92"/>
        <v>1.0272042922564986</v>
      </c>
      <c r="AF409" s="10">
        <f t="shared" si="92"/>
        <v>1.0013177041274799</v>
      </c>
      <c r="AG409" s="10">
        <f t="shared" si="92"/>
        <v>1.0090406803056586</v>
      </c>
      <c r="AH409" s="10">
        <f t="shared" si="92"/>
        <v>1.0079284533750874</v>
      </c>
      <c r="AI409" s="10">
        <f t="shared" si="92"/>
        <v>1.0492342903327674</v>
      </c>
      <c r="AJ409" s="10">
        <f t="shared" si="92"/>
        <v>1.0322192200000775</v>
      </c>
      <c r="AK409" s="10">
        <f t="shared" si="92"/>
        <v>1.0310124678182051</v>
      </c>
      <c r="AL409" s="10">
        <f t="shared" si="92"/>
        <v>1.0566994068296272</v>
      </c>
      <c r="AM409" s="10">
        <f t="shared" si="92"/>
        <v>1.0451514957548238</v>
      </c>
      <c r="AN409" s="10">
        <f t="shared" si="92"/>
        <v>1.0455447198608612</v>
      </c>
      <c r="AO409" s="10">
        <f t="shared" si="92"/>
        <v>1.0302474504488426</v>
      </c>
      <c r="AP409" s="10">
        <f t="shared" si="92"/>
        <v>1.0574918564075908</v>
      </c>
      <c r="AQ409" s="10">
        <f t="shared" si="92"/>
        <v>1.0411881712217743</v>
      </c>
      <c r="AR409" s="10">
        <f t="shared" si="92"/>
        <v>1.0369833038388978</v>
      </c>
      <c r="AS409" s="10">
        <f t="shared" si="92"/>
        <v>1.0530113184260459</v>
      </c>
      <c r="AT409" s="10">
        <f t="shared" si="92"/>
        <v>0.97710826794571459</v>
      </c>
      <c r="AU409" s="10">
        <f t="shared" si="92"/>
        <v>1.0318517391960338</v>
      </c>
      <c r="AV409" s="10">
        <f t="shared" si="92"/>
        <v>1.0514084557253875</v>
      </c>
      <c r="AW409" s="10">
        <f t="shared" si="92"/>
        <v>1.0464989101134592</v>
      </c>
      <c r="AX409" s="10">
        <f t="shared" si="92"/>
        <v>1.0544656642763504</v>
      </c>
      <c r="AY409" s="10">
        <f t="shared" si="92"/>
        <v>1.068574702346764</v>
      </c>
      <c r="AZ409" s="10">
        <f t="shared" si="92"/>
        <v>1.0599318923337717</v>
      </c>
      <c r="BA409" s="10">
        <f t="shared" si="92"/>
        <v>1.0515347094098015</v>
      </c>
      <c r="BB409" s="10">
        <f t="shared" si="92"/>
        <v>1.027559405125265</v>
      </c>
      <c r="BC409" s="10">
        <f t="shared" si="92"/>
        <v>1.0720526255924478</v>
      </c>
      <c r="BD409" s="10">
        <f t="shared" si="92"/>
        <v>1.0759187639781849</v>
      </c>
      <c r="BE409" s="10">
        <f t="shared" si="92"/>
        <v>1.0832165330559393</v>
      </c>
      <c r="BF409" s="10">
        <f t="shared" si="92"/>
        <v>1.0259205093554697</v>
      </c>
      <c r="BG409" s="10">
        <f t="shared" si="92"/>
        <v>1.0402081772033398</v>
      </c>
      <c r="BH409" s="10">
        <f t="shared" si="92"/>
        <v>1.0386328582360802</v>
      </c>
      <c r="BI409" s="10">
        <f t="shared" si="92"/>
        <v>1.0321296238085389</v>
      </c>
      <c r="BK409" s="7">
        <f t="shared" si="77"/>
        <v>7.5001388848801032E-3</v>
      </c>
      <c r="BL409" s="7">
        <f t="shared" si="78"/>
        <v>2.6851507410782016E-2</v>
      </c>
      <c r="BM409" s="7">
        <f t="shared" si="79"/>
        <v>2.2448277904221881E-2</v>
      </c>
      <c r="BN409" s="7">
        <f t="shared" si="80"/>
        <v>2.5690658474590622E-2</v>
      </c>
      <c r="BO409" s="7">
        <f t="shared" si="81"/>
        <v>4.2233310512710176E-2</v>
      </c>
      <c r="BP409" s="7">
        <f t="shared" si="82"/>
        <v>3.390801328444093E-2</v>
      </c>
      <c r="BQ409" s="7">
        <f t="shared" si="83"/>
        <v>5.3923344061503453E-2</v>
      </c>
      <c r="BR409" s="7">
        <f t="shared" si="84"/>
        <v>5.6044415451103724E-2</v>
      </c>
      <c r="BS409" s="7">
        <f t="shared" si="85"/>
        <v>5.5378376077676483E-2</v>
      </c>
      <c r="BT409" s="7">
        <f t="shared" si="86"/>
        <v>4.9224710508440683E-2</v>
      </c>
      <c r="BV409" s="7">
        <f t="shared" si="87"/>
        <v>5.1857589968362428E-2</v>
      </c>
      <c r="BX409" s="231">
        <f t="shared" si="64"/>
        <v>2.6858954007491054E-2</v>
      </c>
      <c r="BZ409" s="7">
        <f t="shared" si="88"/>
        <v>0.10923288408748477</v>
      </c>
      <c r="CA409" s="7">
        <f t="shared" si="89"/>
        <v>0.11662753773167212</v>
      </c>
      <c r="CB409" s="7">
        <f t="shared" si="90"/>
        <v>0.11510705763707119</v>
      </c>
    </row>
    <row r="410" spans="1:80" ht="15">
      <c r="A410" s="226" t="s">
        <v>340</v>
      </c>
      <c r="E410" s="10">
        <v>1</v>
      </c>
      <c r="F410" s="10">
        <f t="shared" si="93"/>
        <v>1.0137267575074567</v>
      </c>
      <c r="G410" s="10">
        <f t="shared" si="93"/>
        <v>1.0134615664561777</v>
      </c>
      <c r="H410" s="10">
        <f t="shared" si="93"/>
        <v>1.0261733538703752</v>
      </c>
      <c r="I410" s="10">
        <f t="shared" si="93"/>
        <v>1.0362800584264733</v>
      </c>
      <c r="J410" s="10">
        <f t="shared" si="93"/>
        <v>0.99537121949968821</v>
      </c>
      <c r="K410" s="10">
        <f t="shared" si="93"/>
        <v>0.98796029642360339</v>
      </c>
      <c r="L410" s="10">
        <f t="shared" si="93"/>
        <v>0.9959230222945531</v>
      </c>
      <c r="M410" s="10">
        <f t="shared" si="93"/>
        <v>1.0232385502873818</v>
      </c>
      <c r="N410" s="10">
        <f t="shared" si="93"/>
        <v>1.0524760583725608</v>
      </c>
      <c r="O410" s="10">
        <f t="shared" si="93"/>
        <v>1.0560084821072093</v>
      </c>
      <c r="P410" s="10">
        <f t="shared" si="93"/>
        <v>1.0255258130293805</v>
      </c>
      <c r="Q410" s="10">
        <f t="shared" si="93"/>
        <v>0.99927395657459628</v>
      </c>
      <c r="R410" s="10">
        <f t="shared" si="93"/>
        <v>1.0257544804877414</v>
      </c>
      <c r="S410" s="10">
        <v>1</v>
      </c>
      <c r="T410" s="10">
        <f t="shared" si="92"/>
        <v>1.0181139966826915</v>
      </c>
      <c r="U410" s="10">
        <f t="shared" si="92"/>
        <v>1.0352850750550018</v>
      </c>
      <c r="V410" s="10">
        <f t="shared" si="92"/>
        <v>1.0433909926239771</v>
      </c>
      <c r="W410" s="10">
        <f t="shared" ref="W410:BI410" si="94">1+W142/100</f>
        <v>1.0170495535970989</v>
      </c>
      <c r="X410" s="10">
        <f t="shared" si="94"/>
        <v>0.99694796031189337</v>
      </c>
      <c r="Y410" s="10">
        <f t="shared" si="94"/>
        <v>1.0327958887683708</v>
      </c>
      <c r="Z410" s="10">
        <f t="shared" si="94"/>
        <v>1.0041621372930127</v>
      </c>
      <c r="AA410" s="10">
        <f t="shared" si="94"/>
        <v>1.0042181650538244</v>
      </c>
      <c r="AB410" s="10">
        <f t="shared" si="94"/>
        <v>1.0104870936356283</v>
      </c>
      <c r="AC410" s="10">
        <f t="shared" si="94"/>
        <v>1.0055363280975946</v>
      </c>
      <c r="AD410" s="10">
        <f t="shared" si="94"/>
        <v>1.0137041779808242</v>
      </c>
      <c r="AE410" s="10">
        <f t="shared" si="94"/>
        <v>1.0055106585421663</v>
      </c>
      <c r="AF410" s="10">
        <f t="shared" si="94"/>
        <v>1.0034728868556881</v>
      </c>
      <c r="AG410" s="10">
        <f t="shared" si="94"/>
        <v>1.0357095831244802</v>
      </c>
      <c r="AH410" s="10">
        <f t="shared" si="94"/>
        <v>1.0259712155339566</v>
      </c>
      <c r="AI410" s="10">
        <f t="shared" si="94"/>
        <v>1.01329482828067</v>
      </c>
      <c r="AJ410" s="10">
        <f t="shared" si="94"/>
        <v>0.98970171594132239</v>
      </c>
      <c r="AK410" s="10">
        <f t="shared" si="94"/>
        <v>1.0004134703831491</v>
      </c>
      <c r="AL410" s="10">
        <f t="shared" si="94"/>
        <v>0.99703593377653088</v>
      </c>
      <c r="AM410" s="10">
        <f t="shared" si="94"/>
        <v>1.0101826118597761</v>
      </c>
      <c r="AN410" s="10">
        <f t="shared" si="94"/>
        <v>1.0278427926960756</v>
      </c>
      <c r="AO410" s="10">
        <f t="shared" si="94"/>
        <v>1.0387123872075179</v>
      </c>
      <c r="AP410" s="10">
        <f t="shared" si="94"/>
        <v>1.0200841453703697</v>
      </c>
      <c r="AQ410" s="10">
        <f t="shared" si="94"/>
        <v>0.98718311542190096</v>
      </c>
      <c r="AR410" s="10">
        <f t="shared" si="94"/>
        <v>1.026140064985164</v>
      </c>
      <c r="AS410" s="10">
        <f t="shared" si="94"/>
        <v>1.0255492775714303</v>
      </c>
      <c r="AT410" s="10">
        <f t="shared" si="94"/>
        <v>1.0252054714306991</v>
      </c>
      <c r="AU410" s="10">
        <f t="shared" si="94"/>
        <v>1.0196207443289242</v>
      </c>
      <c r="AV410" s="10">
        <f t="shared" si="94"/>
        <v>1.0455980196530019</v>
      </c>
      <c r="AW410" s="10">
        <f t="shared" si="94"/>
        <v>1.0666478947019844</v>
      </c>
      <c r="AX410" s="10">
        <f t="shared" si="94"/>
        <v>1.0503471101407025</v>
      </c>
      <c r="AY410" s="10">
        <f t="shared" si="94"/>
        <v>1.0586601766615731</v>
      </c>
      <c r="AZ410" s="10">
        <f t="shared" si="94"/>
        <v>1.0620047773877905</v>
      </c>
      <c r="BA410" s="10">
        <f t="shared" si="94"/>
        <v>1.03342784800509</v>
      </c>
      <c r="BB410" s="10">
        <f t="shared" si="94"/>
        <v>1.0328831823496492</v>
      </c>
      <c r="BC410" s="10">
        <f t="shared" si="94"/>
        <v>1.0566874045561943</v>
      </c>
      <c r="BD410" s="10">
        <f t="shared" si="94"/>
        <v>1.0377016236158576</v>
      </c>
      <c r="BE410" s="10">
        <f t="shared" si="94"/>
        <v>1.0352806364803926</v>
      </c>
      <c r="BF410" s="10">
        <f t="shared" si="94"/>
        <v>1.039756102284682</v>
      </c>
      <c r="BG410" s="10">
        <f t="shared" si="94"/>
        <v>1.0410159820118217</v>
      </c>
      <c r="BH410" s="10">
        <f t="shared" si="94"/>
        <v>1.0390112187697833</v>
      </c>
      <c r="BI410" s="10">
        <f t="shared" si="94"/>
        <v>1.0362696629847628</v>
      </c>
      <c r="BK410" s="7">
        <f t="shared" si="77"/>
        <v>1.7769992772582954E-2</v>
      </c>
      <c r="BL410" s="7">
        <f t="shared" si="78"/>
        <v>1.4930024784224116E-2</v>
      </c>
      <c r="BM410" s="7">
        <f t="shared" si="79"/>
        <v>2.1564997788264595E-2</v>
      </c>
      <c r="BN410" s="7">
        <f t="shared" si="80"/>
        <v>1.4086889539160596E-2</v>
      </c>
      <c r="BO410" s="7">
        <f t="shared" si="81"/>
        <v>7.5119446214522156E-5</v>
      </c>
      <c r="BP410" s="7">
        <f t="shared" si="82"/>
        <v>2.1194717796858553E-2</v>
      </c>
      <c r="BQ410" s="7">
        <f t="shared" si="83"/>
        <v>5.0715049459249428E-2</v>
      </c>
      <c r="BR410" s="7">
        <f t="shared" si="84"/>
        <v>3.8436310730040057E-2</v>
      </c>
      <c r="BS410" s="7">
        <f t="shared" si="85"/>
        <v>5.27218750997962E-2</v>
      </c>
      <c r="BT410" s="7">
        <f t="shared" si="86"/>
        <v>3.9803506261690824E-2</v>
      </c>
      <c r="BV410" s="7">
        <f t="shared" si="87"/>
        <v>4.5320424365113743E-2</v>
      </c>
      <c r="BX410" s="231">
        <f t="shared" si="64"/>
        <v>1.723549197119012E-2</v>
      </c>
      <c r="BZ410" s="7">
        <f t="shared" si="88"/>
        <v>1.8973021697470394E-2</v>
      </c>
      <c r="CA410" s="7">
        <f t="shared" si="89"/>
        <v>3.274283059433003E-3</v>
      </c>
      <c r="CB410" s="7">
        <f t="shared" si="90"/>
        <v>0.12085754130303306</v>
      </c>
    </row>
    <row r="411" spans="1:80" ht="15">
      <c r="A411" s="226" t="s">
        <v>342</v>
      </c>
      <c r="E411" s="10">
        <v>1</v>
      </c>
      <c r="F411" s="10">
        <f t="shared" si="93"/>
        <v>1.0084551807387299</v>
      </c>
      <c r="G411" s="10">
        <f t="shared" si="93"/>
        <v>1.0203337580630605</v>
      </c>
      <c r="H411" s="10">
        <f t="shared" si="93"/>
        <v>1.0232729108693899</v>
      </c>
      <c r="I411" s="10">
        <f t="shared" si="93"/>
        <v>1.0511969924772058</v>
      </c>
      <c r="J411" s="10">
        <f t="shared" si="93"/>
        <v>1.0313219896461081</v>
      </c>
      <c r="K411" s="10">
        <f t="shared" si="93"/>
        <v>1.0185786021946324</v>
      </c>
      <c r="L411" s="10">
        <f t="shared" si="93"/>
        <v>1.0123445189672666</v>
      </c>
      <c r="M411" s="10">
        <f t="shared" si="93"/>
        <v>1.0405082395590644</v>
      </c>
      <c r="N411" s="10">
        <f t="shared" si="93"/>
        <v>1.0505639606324502</v>
      </c>
      <c r="O411" s="10">
        <f t="shared" si="93"/>
        <v>1.0541772694295544</v>
      </c>
      <c r="P411" s="10">
        <f t="shared" si="93"/>
        <v>1.0372447789732941</v>
      </c>
      <c r="Q411" s="10">
        <f t="shared" si="93"/>
        <v>1.0388534863853345</v>
      </c>
      <c r="R411" s="10">
        <f t="shared" si="93"/>
        <v>1.04920357072783</v>
      </c>
      <c r="S411" s="10">
        <v>1</v>
      </c>
      <c r="T411" s="10">
        <f t="shared" ref="T411:BI417" si="95">1+T143/100</f>
        <v>1.0210094559552887</v>
      </c>
      <c r="U411" s="10">
        <f t="shared" si="95"/>
        <v>1.0448484424218749</v>
      </c>
      <c r="V411" s="10">
        <f t="shared" si="95"/>
        <v>1.0239711009862036</v>
      </c>
      <c r="W411" s="10">
        <f t="shared" si="95"/>
        <v>1.0113347593691617</v>
      </c>
      <c r="X411" s="10">
        <f t="shared" si="95"/>
        <v>1.0210326647834755</v>
      </c>
      <c r="Y411" s="10">
        <f t="shared" si="95"/>
        <v>1.024954969263141</v>
      </c>
      <c r="Z411" s="10">
        <f t="shared" si="95"/>
        <v>0.99652350529958833</v>
      </c>
      <c r="AA411" s="10">
        <f t="shared" si="95"/>
        <v>1.0033414201336708</v>
      </c>
      <c r="AB411" s="10">
        <f t="shared" si="95"/>
        <v>0.99188026532222862</v>
      </c>
      <c r="AC411" s="10">
        <f t="shared" si="95"/>
        <v>1.0239887918518622</v>
      </c>
      <c r="AD411" s="10">
        <f t="shared" si="95"/>
        <v>1.0227534305187302</v>
      </c>
      <c r="AE411" s="10">
        <f t="shared" si="95"/>
        <v>1.018874987423281</v>
      </c>
      <c r="AF411" s="10">
        <f t="shared" si="95"/>
        <v>1.0225449545419181</v>
      </c>
      <c r="AG411" s="10">
        <f t="shared" si="95"/>
        <v>1.0162038419843651</v>
      </c>
      <c r="AH411" s="10">
        <f t="shared" si="95"/>
        <v>1.0079396087258479</v>
      </c>
      <c r="AI411" s="10">
        <f t="shared" si="95"/>
        <v>1.0013258775972178</v>
      </c>
      <c r="AJ411" s="10">
        <f t="shared" si="95"/>
        <v>0.99296665215246638</v>
      </c>
      <c r="AK411" s="10">
        <f t="shared" si="95"/>
        <v>0.98986031508290651</v>
      </c>
      <c r="AL411" s="10">
        <f t="shared" si="95"/>
        <v>1.0099285481516838</v>
      </c>
      <c r="AM411" s="10">
        <f t="shared" si="95"/>
        <v>1.0072796044932941</v>
      </c>
      <c r="AN411" s="10">
        <f t="shared" si="95"/>
        <v>1.0193806128821175</v>
      </c>
      <c r="AO411" s="10">
        <f t="shared" si="95"/>
        <v>1.0311041872124165</v>
      </c>
      <c r="AP411" s="10">
        <f t="shared" si="95"/>
        <v>1.0322294602393973</v>
      </c>
      <c r="AQ411" s="10">
        <f t="shared" si="95"/>
        <v>1.0034208468309398</v>
      </c>
      <c r="AR411" s="10">
        <f t="shared" si="95"/>
        <v>1.0166860466786001</v>
      </c>
      <c r="AS411" s="10">
        <f t="shared" si="95"/>
        <v>1.0405948892161991</v>
      </c>
      <c r="AT411" s="10">
        <f t="shared" si="95"/>
        <v>1.0197967875011533</v>
      </c>
      <c r="AU411" s="10">
        <f t="shared" si="95"/>
        <v>1.0267781272248275</v>
      </c>
      <c r="AV411" s="10">
        <f t="shared" si="95"/>
        <v>1.0399760423999431</v>
      </c>
      <c r="AW411" s="10">
        <f t="shared" si="95"/>
        <v>1.0662386865306079</v>
      </c>
      <c r="AX411" s="10">
        <f t="shared" si="95"/>
        <v>1.0568126871468908</v>
      </c>
      <c r="AY411" s="10">
        <f t="shared" si="95"/>
        <v>1.0665381725258507</v>
      </c>
      <c r="AZ411" s="10">
        <f t="shared" si="95"/>
        <v>1.0734784457342745</v>
      </c>
      <c r="BA411" s="10">
        <f t="shared" si="95"/>
        <v>1.0430488310300909</v>
      </c>
      <c r="BB411" s="10">
        <f t="shared" si="95"/>
        <v>1.0101286068508737</v>
      </c>
      <c r="BC411" s="10">
        <f t="shared" si="95"/>
        <v>1.06106922567865</v>
      </c>
      <c r="BD411" s="10">
        <f t="shared" si="95"/>
        <v>1.0469631971477491</v>
      </c>
      <c r="BE411" s="10">
        <f t="shared" si="95"/>
        <v>1.0358661447774633</v>
      </c>
      <c r="BF411" s="10">
        <f t="shared" si="95"/>
        <v>1.0372627426675711</v>
      </c>
      <c r="BG411" s="10">
        <f t="shared" si="95"/>
        <v>1.03101808991953</v>
      </c>
      <c r="BH411" s="10">
        <f t="shared" si="95"/>
        <v>1.0250498416785709</v>
      </c>
      <c r="BI411" s="10">
        <f t="shared" si="95"/>
        <v>1.0254198938201593</v>
      </c>
      <c r="BK411" s="7">
        <f t="shared" si="77"/>
        <v>1.7333732009155334E-2</v>
      </c>
      <c r="BL411" s="7">
        <f t="shared" si="78"/>
        <v>3.3978596669354433E-2</v>
      </c>
      <c r="BM411" s="7">
        <f t="shared" si="79"/>
        <v>3.0033690896597465E-2</v>
      </c>
      <c r="BN411" s="7">
        <f t="shared" si="80"/>
        <v>1.2834561619708973E-2</v>
      </c>
      <c r="BO411" s="7">
        <f t="shared" si="81"/>
        <v>-1.5101228076078721E-3</v>
      </c>
      <c r="BP411" s="7">
        <f t="shared" si="82"/>
        <v>2.369277040396045E-2</v>
      </c>
      <c r="BQ411" s="7">
        <f t="shared" si="83"/>
        <v>5.1983235640838066E-2</v>
      </c>
      <c r="BR411" s="7">
        <f t="shared" si="84"/>
        <v>3.7761440319405759E-2</v>
      </c>
      <c r="BS411" s="7">
        <f t="shared" si="85"/>
        <v>5.7608730125328522E-2</v>
      </c>
      <c r="BT411" s="7">
        <f t="shared" si="86"/>
        <v>3.3997892917942307E-2</v>
      </c>
      <c r="BV411" s="7">
        <f t="shared" si="87"/>
        <v>4.4051583993017118E-2</v>
      </c>
      <c r="BX411" s="231">
        <f t="shared" si="64"/>
        <v>2.587452145694491E-2</v>
      </c>
      <c r="BZ411" s="7">
        <f t="shared" si="88"/>
        <v>-8.265234581930625E-3</v>
      </c>
      <c r="CA411" s="7">
        <f t="shared" si="89"/>
        <v>-1.5798514019546572E-2</v>
      </c>
      <c r="CB411" s="7">
        <f t="shared" si="90"/>
        <v>8.3709815740657278E-2</v>
      </c>
    </row>
    <row r="412" spans="1:80" ht="15">
      <c r="A412" s="226" t="s">
        <v>344</v>
      </c>
      <c r="E412" s="10">
        <v>1</v>
      </c>
      <c r="F412" s="10">
        <f t="shared" si="93"/>
        <v>1.0011649995069378</v>
      </c>
      <c r="G412" s="10">
        <f t="shared" si="93"/>
        <v>1.1327820545138652</v>
      </c>
      <c r="H412" s="10">
        <f t="shared" si="93"/>
        <v>1.0858690486622757</v>
      </c>
      <c r="I412" s="10">
        <f t="shared" si="93"/>
        <v>1.0622101516371087</v>
      </c>
      <c r="J412" s="10">
        <f t="shared" si="93"/>
        <v>1.0020294141921753</v>
      </c>
      <c r="K412" s="10">
        <f t="shared" si="93"/>
        <v>0.97654166143188159</v>
      </c>
      <c r="L412" s="10">
        <f t="shared" si="93"/>
        <v>1.0870800407071886</v>
      </c>
      <c r="M412" s="10">
        <f t="shared" si="93"/>
        <v>0.97625231570614512</v>
      </c>
      <c r="N412" s="10">
        <f t="shared" si="93"/>
        <v>0.99488118954386129</v>
      </c>
      <c r="O412" s="10">
        <f t="shared" si="93"/>
        <v>1.0009653809293446</v>
      </c>
      <c r="P412" s="10">
        <f t="shared" si="93"/>
        <v>1.0298014807933296</v>
      </c>
      <c r="Q412" s="10">
        <f t="shared" si="93"/>
        <v>0.97767948395438087</v>
      </c>
      <c r="R412" s="10">
        <f t="shared" si="93"/>
        <v>1.2377210485880326</v>
      </c>
      <c r="S412" s="10">
        <v>1</v>
      </c>
      <c r="T412" s="10">
        <f t="shared" si="95"/>
        <v>0.84473606488480524</v>
      </c>
      <c r="U412" s="10">
        <f t="shared" si="95"/>
        <v>1.0831103126354924</v>
      </c>
      <c r="V412" s="10">
        <f t="shared" si="95"/>
        <v>1.1868272120796883</v>
      </c>
      <c r="W412" s="10">
        <f t="shared" si="95"/>
        <v>1.1521914453741413</v>
      </c>
      <c r="X412" s="10">
        <f t="shared" si="95"/>
        <v>1.0020918574466862</v>
      </c>
      <c r="Y412" s="10">
        <f t="shared" si="95"/>
        <v>0.94771724303659766</v>
      </c>
      <c r="Z412" s="10">
        <f t="shared" si="95"/>
        <v>0.98178789704156744</v>
      </c>
      <c r="AA412" s="10">
        <f t="shared" si="95"/>
        <v>1.0190475076268322</v>
      </c>
      <c r="AB412" s="10">
        <f t="shared" si="95"/>
        <v>0.99593272455462212</v>
      </c>
      <c r="AC412" s="10">
        <f t="shared" si="95"/>
        <v>1.0320988628424512</v>
      </c>
      <c r="AD412" s="10">
        <f t="shared" si="95"/>
        <v>1.0052067425407614</v>
      </c>
      <c r="AE412" s="10">
        <f t="shared" si="95"/>
        <v>1.0275366000781714</v>
      </c>
      <c r="AF412" s="10">
        <f t="shared" si="95"/>
        <v>0.99039365726413409</v>
      </c>
      <c r="AG412" s="10">
        <f t="shared" si="95"/>
        <v>1.0686444270800171</v>
      </c>
      <c r="AH412" s="10">
        <f t="shared" si="95"/>
        <v>1.0406602594903767</v>
      </c>
      <c r="AI412" s="10">
        <f t="shared" si="95"/>
        <v>1.0419978850872256</v>
      </c>
      <c r="AJ412" s="10">
        <f t="shared" si="95"/>
        <v>1.0496544574077398</v>
      </c>
      <c r="AK412" s="10">
        <f t="shared" si="95"/>
        <v>1.0486461206616817</v>
      </c>
      <c r="AL412" s="10">
        <f t="shared" si="95"/>
        <v>1.0148621541550187</v>
      </c>
      <c r="AM412" s="10">
        <f t="shared" si="95"/>
        <v>1.0402853064004001</v>
      </c>
      <c r="AN412" s="10">
        <f t="shared" si="95"/>
        <v>1.0158431702563042</v>
      </c>
      <c r="AO412" s="10">
        <f t="shared" si="95"/>
        <v>1.0406596444904386</v>
      </c>
      <c r="AP412" s="10">
        <f t="shared" si="95"/>
        <v>1.0237584261013084</v>
      </c>
      <c r="AQ412" s="10">
        <f t="shared" si="95"/>
        <v>1.0038188954882814</v>
      </c>
      <c r="AR412" s="10">
        <f t="shared" si="95"/>
        <v>0.99431969293446765</v>
      </c>
      <c r="AS412" s="10">
        <f t="shared" si="95"/>
        <v>1.0286541794221185</v>
      </c>
      <c r="AT412" s="10">
        <f t="shared" si="95"/>
        <v>1.0261402064285186</v>
      </c>
      <c r="AU412" s="10">
        <f t="shared" si="95"/>
        <v>0.99857763437203584</v>
      </c>
      <c r="AV412" s="10">
        <f t="shared" si="95"/>
        <v>1.036993009755115</v>
      </c>
      <c r="AW412" s="10">
        <f t="shared" si="95"/>
        <v>1.0087035886296747</v>
      </c>
      <c r="AX412" s="10">
        <f t="shared" si="95"/>
        <v>1.0262678928705007</v>
      </c>
      <c r="AY412" s="10">
        <f t="shared" si="95"/>
        <v>1.0337537793337461</v>
      </c>
      <c r="AZ412" s="10">
        <f t="shared" si="95"/>
        <v>1.0393020488526847</v>
      </c>
      <c r="BA412" s="10">
        <f t="shared" si="95"/>
        <v>1.0571842472667159</v>
      </c>
      <c r="BB412" s="10">
        <f t="shared" si="95"/>
        <v>1.0117596511601457</v>
      </c>
      <c r="BC412" s="10">
        <f t="shared" si="95"/>
        <v>1.0542205171617722</v>
      </c>
      <c r="BD412" s="10">
        <f t="shared" si="95"/>
        <v>1.0541042281672099</v>
      </c>
      <c r="BE412" s="10">
        <f t="shared" si="95"/>
        <v>1.0459567629255095</v>
      </c>
      <c r="BF412" s="10">
        <f t="shared" si="95"/>
        <v>1.0082905280833472</v>
      </c>
      <c r="BG412" s="10">
        <f t="shared" si="95"/>
        <v>1.0092266304300288</v>
      </c>
      <c r="BH412" s="10">
        <f t="shared" si="95"/>
        <v>1.0421221202858006</v>
      </c>
      <c r="BI412" s="10">
        <f t="shared" si="95"/>
        <v>1.0114302046309591</v>
      </c>
      <c r="BK412" s="7">
        <f t="shared" si="77"/>
        <v>7.1872571251368367E-2</v>
      </c>
      <c r="BL412" s="7">
        <f t="shared" si="78"/>
        <v>1.5615730229326275E-2</v>
      </c>
      <c r="BM412" s="7">
        <f t="shared" si="79"/>
        <v>4.5732306090619401E-2</v>
      </c>
      <c r="BN412" s="7">
        <f t="shared" si="80"/>
        <v>1.0379422780243175E-2</v>
      </c>
      <c r="BO412" s="7">
        <f t="shared" si="81"/>
        <v>3.8693229856035627E-2</v>
      </c>
      <c r="BP412" s="7">
        <f t="shared" si="82"/>
        <v>1.6357569903043157E-2</v>
      </c>
      <c r="BQ412" s="7">
        <f t="shared" si="83"/>
        <v>3.3391337541672561E-2</v>
      </c>
      <c r="BR412" s="7">
        <f t="shared" si="84"/>
        <v>2.918374710786531E-2</v>
      </c>
      <c r="BS412" s="7">
        <f t="shared" si="85"/>
        <v>3.3597901653469986E-2</v>
      </c>
      <c r="BT412" s="7">
        <f t="shared" si="86"/>
        <v>2.9447916006633434E-2</v>
      </c>
      <c r="BV412" s="7">
        <f t="shared" si="87"/>
        <v>3.1224437060608068E-2</v>
      </c>
      <c r="BX412" s="231">
        <f t="shared" si="64"/>
        <v>2.4800281027260507E-2</v>
      </c>
      <c r="BZ412" s="7">
        <f t="shared" si="88"/>
        <v>-3.5807528496674124E-3</v>
      </c>
      <c r="CA412" s="7">
        <f t="shared" si="89"/>
        <v>0.14694382201880751</v>
      </c>
      <c r="CB412" s="7">
        <f t="shared" si="90"/>
        <v>6.3758969606406479E-2</v>
      </c>
    </row>
    <row r="413" spans="1:80" ht="15">
      <c r="A413" s="226" t="s">
        <v>346</v>
      </c>
      <c r="E413" s="10">
        <v>1</v>
      </c>
      <c r="F413" s="10">
        <f t="shared" si="93"/>
        <v>0.99389958436149262</v>
      </c>
      <c r="G413" s="10">
        <f t="shared" si="93"/>
        <v>1.0189092081772471</v>
      </c>
      <c r="H413" s="10">
        <f t="shared" si="93"/>
        <v>1.0134730699098893</v>
      </c>
      <c r="I413" s="10">
        <f t="shared" si="93"/>
        <v>1.0431629824736912</v>
      </c>
      <c r="J413" s="10">
        <f t="shared" si="93"/>
        <v>1.0385166433557715</v>
      </c>
      <c r="K413" s="10">
        <f t="shared" si="93"/>
        <v>1.0401716618382393</v>
      </c>
      <c r="L413" s="10">
        <f t="shared" si="93"/>
        <v>1.0034913497958888</v>
      </c>
      <c r="M413" s="10">
        <f t="shared" si="93"/>
        <v>1.044131085111963</v>
      </c>
      <c r="N413" s="10">
        <f t="shared" si="93"/>
        <v>1.0735818170715345</v>
      </c>
      <c r="O413" s="10">
        <f t="shared" si="93"/>
        <v>1.0743275466039865</v>
      </c>
      <c r="P413" s="10">
        <f t="shared" si="93"/>
        <v>1.0596300711183595</v>
      </c>
      <c r="Q413" s="10">
        <f t="shared" si="93"/>
        <v>1.0593903880797015</v>
      </c>
      <c r="R413" s="10">
        <f t="shared" si="93"/>
        <v>1.0745889934016606</v>
      </c>
      <c r="S413" s="10">
        <v>1</v>
      </c>
      <c r="T413" s="10">
        <f t="shared" si="95"/>
        <v>1.0295729830611786</v>
      </c>
      <c r="U413" s="10">
        <f t="shared" si="95"/>
        <v>1.0542675571053002</v>
      </c>
      <c r="V413" s="10">
        <f t="shared" si="95"/>
        <v>1.0482607132940016</v>
      </c>
      <c r="W413" s="10">
        <f t="shared" si="95"/>
        <v>1.0390039786579044</v>
      </c>
      <c r="X413" s="10">
        <f t="shared" si="95"/>
        <v>1.0592234552544422</v>
      </c>
      <c r="Y413" s="10">
        <f t="shared" si="95"/>
        <v>1.0680525839765496</v>
      </c>
      <c r="Z413" s="10">
        <f t="shared" si="95"/>
        <v>0.98503269476138866</v>
      </c>
      <c r="AA413" s="10">
        <f t="shared" si="95"/>
        <v>1.0018480491709876</v>
      </c>
      <c r="AB413" s="10">
        <f t="shared" si="95"/>
        <v>0.9909122066209316</v>
      </c>
      <c r="AC413" s="10">
        <f t="shared" si="95"/>
        <v>1.056851614956462</v>
      </c>
      <c r="AD413" s="10">
        <f t="shared" si="95"/>
        <v>1.0573768241505872</v>
      </c>
      <c r="AE413" s="10">
        <f t="shared" si="95"/>
        <v>1.0438313784621644</v>
      </c>
      <c r="AF413" s="10">
        <f t="shared" si="95"/>
        <v>1.0428080315597696</v>
      </c>
      <c r="AG413" s="10">
        <f t="shared" si="95"/>
        <v>1.0288204598758433</v>
      </c>
      <c r="AH413" s="10">
        <f t="shared" si="95"/>
        <v>1.0280525937810656</v>
      </c>
      <c r="AI413" s="10">
        <f t="shared" si="95"/>
        <v>0.98981214909094295</v>
      </c>
      <c r="AJ413" s="10">
        <f t="shared" si="95"/>
        <v>0.9916162157368329</v>
      </c>
      <c r="AK413" s="10">
        <f t="shared" si="95"/>
        <v>0.98240128904054946</v>
      </c>
      <c r="AL413" s="10">
        <f t="shared" si="95"/>
        <v>1.0212545838175453</v>
      </c>
      <c r="AM413" s="10">
        <f t="shared" si="95"/>
        <v>1.0229192153965143</v>
      </c>
      <c r="AN413" s="10">
        <f t="shared" si="95"/>
        <v>1.038662751327764</v>
      </c>
      <c r="AO413" s="10">
        <f t="shared" si="95"/>
        <v>1.0336001128958652</v>
      </c>
      <c r="AP413" s="10">
        <f t="shared" si="95"/>
        <v>1.039667162223477</v>
      </c>
      <c r="AQ413" s="10">
        <f t="shared" si="95"/>
        <v>1.0115257169894412</v>
      </c>
      <c r="AR413" s="10">
        <f t="shared" si="95"/>
        <v>1.0320424335710454</v>
      </c>
      <c r="AS413" s="10">
        <f t="shared" si="95"/>
        <v>1.0592258542476451</v>
      </c>
      <c r="AT413" s="10">
        <f t="shared" si="95"/>
        <v>1.0401678744288056</v>
      </c>
      <c r="AU413" s="10">
        <f t="shared" si="95"/>
        <v>1.048233879077979</v>
      </c>
      <c r="AV413" s="10">
        <f t="shared" si="95"/>
        <v>1.0566672673872168</v>
      </c>
      <c r="AW413" s="10">
        <f t="shared" si="95"/>
        <v>1.0707335215585145</v>
      </c>
      <c r="AX413" s="10">
        <f t="shared" si="95"/>
        <v>1.064970561301591</v>
      </c>
      <c r="AY413" s="10">
        <f t="shared" si="95"/>
        <v>1.0806261663247081</v>
      </c>
      <c r="AZ413" s="10">
        <f t="shared" si="95"/>
        <v>1.0894866178060412</v>
      </c>
      <c r="BA413" s="10">
        <f t="shared" si="95"/>
        <v>1.0582984798446833</v>
      </c>
      <c r="BB413" s="10">
        <f t="shared" si="95"/>
        <v>1.0197700348161862</v>
      </c>
      <c r="BC413" s="10">
        <f t="shared" si="95"/>
        <v>1.0699311397021205</v>
      </c>
      <c r="BD413" s="10">
        <f t="shared" si="95"/>
        <v>1.0600035529517791</v>
      </c>
      <c r="BE413" s="10">
        <f t="shared" si="95"/>
        <v>1.0467563060581195</v>
      </c>
      <c r="BF413" s="10">
        <f t="shared" si="95"/>
        <v>1.0452460068588694</v>
      </c>
      <c r="BG413" s="10">
        <f t="shared" si="95"/>
        <v>1.0395286274190356</v>
      </c>
      <c r="BH413" s="10">
        <f t="shared" si="95"/>
        <v>1.0317411699418251</v>
      </c>
      <c r="BI413" s="10">
        <f t="shared" si="95"/>
        <v>1.0307356103785057</v>
      </c>
      <c r="BK413" s="7">
        <f t="shared" si="77"/>
        <v>8.7032103861530707E-3</v>
      </c>
      <c r="BL413" s="7">
        <f t="shared" si="78"/>
        <v>4.0309126910379689E-2</v>
      </c>
      <c r="BM413" s="7">
        <f t="shared" si="79"/>
        <v>4.9608041020915206E-2</v>
      </c>
      <c r="BN413" s="7">
        <f t="shared" si="80"/>
        <v>2.9986128779633026E-2</v>
      </c>
      <c r="BO413" s="7">
        <f t="shared" si="81"/>
        <v>-3.8383102679214742E-3</v>
      </c>
      <c r="BP413" s="7">
        <f t="shared" si="82"/>
        <v>3.7810988021789838E-2</v>
      </c>
      <c r="BQ413" s="7">
        <f t="shared" si="83"/>
        <v>6.3628853988087597E-2</v>
      </c>
      <c r="BR413" s="7">
        <f t="shared" si="84"/>
        <v>4.785688053442172E-2</v>
      </c>
      <c r="BS413" s="7">
        <f t="shared" si="85"/>
        <v>7.0065760899586715E-2</v>
      </c>
      <c r="BT413" s="7">
        <f t="shared" si="86"/>
        <v>4.28527701983763E-2</v>
      </c>
      <c r="BV413" s="7">
        <f t="shared" si="87"/>
        <v>5.4429696429260321E-2</v>
      </c>
      <c r="BX413" s="231">
        <f t="shared" si="64"/>
        <v>3.9822141140116285E-2</v>
      </c>
      <c r="BZ413" s="7">
        <f t="shared" si="88"/>
        <v>-2.2115233303063753E-2</v>
      </c>
      <c r="CA413" s="7">
        <f t="shared" si="89"/>
        <v>-3.5759599702303579E-2</v>
      </c>
      <c r="CB413" s="7">
        <f t="shared" si="90"/>
        <v>0.10548917684891368</v>
      </c>
    </row>
    <row r="414" spans="1:80" ht="15">
      <c r="A414" s="226" t="s">
        <v>348</v>
      </c>
      <c r="E414" s="10">
        <v>1</v>
      </c>
      <c r="F414" s="10">
        <f t="shared" si="93"/>
        <v>1</v>
      </c>
      <c r="G414" s="10">
        <f t="shared" si="93"/>
        <v>1</v>
      </c>
      <c r="H414" s="10">
        <f t="shared" si="93"/>
        <v>1</v>
      </c>
      <c r="I414" s="10">
        <f t="shared" si="93"/>
        <v>1</v>
      </c>
      <c r="J414" s="10">
        <f t="shared" si="93"/>
        <v>1</v>
      </c>
      <c r="K414" s="10">
        <f t="shared" si="93"/>
        <v>1</v>
      </c>
      <c r="L414" s="10">
        <f t="shared" si="93"/>
        <v>1</v>
      </c>
      <c r="M414" s="10">
        <f t="shared" si="93"/>
        <v>1</v>
      </c>
      <c r="N414" s="10">
        <f t="shared" si="93"/>
        <v>1</v>
      </c>
      <c r="O414" s="10">
        <f t="shared" si="93"/>
        <v>1</v>
      </c>
      <c r="P414" s="10">
        <f t="shared" si="93"/>
        <v>1</v>
      </c>
      <c r="Q414" s="10">
        <f t="shared" si="93"/>
        <v>1</v>
      </c>
      <c r="R414" s="10">
        <f t="shared" si="93"/>
        <v>1</v>
      </c>
      <c r="S414" s="10">
        <v>1</v>
      </c>
      <c r="T414" s="10">
        <f t="shared" si="95"/>
        <v>1</v>
      </c>
      <c r="U414" s="10">
        <f t="shared" si="95"/>
        <v>1</v>
      </c>
      <c r="V414" s="10">
        <f t="shared" si="95"/>
        <v>1</v>
      </c>
      <c r="W414" s="10">
        <f t="shared" si="95"/>
        <v>1</v>
      </c>
      <c r="X414" s="10">
        <f t="shared" si="95"/>
        <v>1</v>
      </c>
      <c r="Y414" s="10">
        <f t="shared" si="95"/>
        <v>1</v>
      </c>
      <c r="Z414" s="10">
        <f t="shared" si="95"/>
        <v>1</v>
      </c>
      <c r="AA414" s="10">
        <f t="shared" si="95"/>
        <v>1</v>
      </c>
      <c r="AB414" s="10">
        <f t="shared" si="95"/>
        <v>1</v>
      </c>
      <c r="AC414" s="10">
        <f t="shared" si="95"/>
        <v>1</v>
      </c>
      <c r="AD414" s="10">
        <f t="shared" si="95"/>
        <v>1</v>
      </c>
      <c r="AE414" s="10">
        <f t="shared" si="95"/>
        <v>1</v>
      </c>
      <c r="AF414" s="10">
        <f t="shared" si="95"/>
        <v>1</v>
      </c>
      <c r="AG414" s="10">
        <f t="shared" si="95"/>
        <v>1</v>
      </c>
      <c r="AH414" s="10">
        <f t="shared" si="95"/>
        <v>1</v>
      </c>
      <c r="AI414" s="10">
        <f t="shared" si="95"/>
        <v>1</v>
      </c>
      <c r="AJ414" s="10">
        <f t="shared" si="95"/>
        <v>1</v>
      </c>
      <c r="AK414" s="10">
        <f t="shared" si="95"/>
        <v>1</v>
      </c>
      <c r="AL414" s="10">
        <f t="shared" si="95"/>
        <v>1</v>
      </c>
      <c r="AM414" s="10">
        <f t="shared" si="95"/>
        <v>1</v>
      </c>
      <c r="AN414" s="10">
        <f t="shared" si="95"/>
        <v>1</v>
      </c>
      <c r="AO414" s="10">
        <f t="shared" si="95"/>
        <v>1.0595250639756753</v>
      </c>
      <c r="AP414" s="10">
        <f t="shared" si="95"/>
        <v>1.0909520400700832</v>
      </c>
      <c r="AQ414" s="10">
        <f t="shared" si="95"/>
        <v>1.0824853393921894</v>
      </c>
      <c r="AR414" s="10">
        <f t="shared" si="95"/>
        <v>0.99569290382847764</v>
      </c>
      <c r="AS414" s="10">
        <f t="shared" si="95"/>
        <v>1.0456457854405548</v>
      </c>
      <c r="AT414" s="10">
        <f t="shared" si="95"/>
        <v>1.074058278849561</v>
      </c>
      <c r="AU414" s="10">
        <f t="shared" si="95"/>
        <v>1.0762123745291301</v>
      </c>
      <c r="AV414" s="10">
        <f t="shared" si="95"/>
        <v>1.1144010186053295</v>
      </c>
      <c r="AW414" s="10">
        <f t="shared" si="95"/>
        <v>1.0775337494919646</v>
      </c>
      <c r="AX414" s="10">
        <f t="shared" si="95"/>
        <v>1.094960030720346</v>
      </c>
      <c r="AY414" s="10">
        <f t="shared" si="95"/>
        <v>1.0913481651959855</v>
      </c>
      <c r="AZ414" s="10">
        <f t="shared" si="95"/>
        <v>1.1241447913304257</v>
      </c>
      <c r="BA414" s="10">
        <f t="shared" si="95"/>
        <v>1.0368903701628196</v>
      </c>
      <c r="BB414" s="10">
        <f t="shared" si="95"/>
        <v>0.86136964637252067</v>
      </c>
      <c r="BC414" s="10">
        <f t="shared" si="95"/>
        <v>1.0379365256550075</v>
      </c>
      <c r="BD414" s="10">
        <f t="shared" si="95"/>
        <v>1.0847169070424836</v>
      </c>
      <c r="BE414" s="10">
        <f t="shared" si="95"/>
        <v>1.0523691855851967</v>
      </c>
      <c r="BF414" s="10">
        <f t="shared" si="95"/>
        <v>1.0455964068305268</v>
      </c>
      <c r="BG414" s="10">
        <f t="shared" si="95"/>
        <v>1.0438873130993218</v>
      </c>
      <c r="BH414" s="10">
        <f t="shared" si="95"/>
        <v>1.0274057995219392</v>
      </c>
      <c r="BI414" s="10">
        <f t="shared" si="95"/>
        <v>1.0346034179536785</v>
      </c>
      <c r="BK414" s="7">
        <f t="shared" si="77"/>
        <v>0</v>
      </c>
      <c r="BL414" s="7">
        <f t="shared" si="78"/>
        <v>0</v>
      </c>
      <c r="BM414" s="7">
        <f t="shared" si="79"/>
        <v>0</v>
      </c>
      <c r="BN414" s="7">
        <f t="shared" si="80"/>
        <v>0</v>
      </c>
      <c r="BO414" s="7">
        <f t="shared" si="81"/>
        <v>0</v>
      </c>
      <c r="BP414" s="7">
        <f t="shared" si="82"/>
        <v>5.2499367581575695E-2</v>
      </c>
      <c r="BQ414" s="7">
        <f t="shared" si="83"/>
        <v>5.1583293761395588E-2</v>
      </c>
      <c r="BR414" s="7">
        <f t="shared" si="84"/>
        <v>5.6514735094907564E-2</v>
      </c>
      <c r="BS414" s="7">
        <f t="shared" si="85"/>
        <v>8.9510727611752383E-2</v>
      </c>
      <c r="BT414" s="7">
        <f t="shared" si="86"/>
        <v>2.134464062809327E-2</v>
      </c>
      <c r="BV414" s="7">
        <f t="shared" si="87"/>
        <v>5.00202731461874E-2</v>
      </c>
      <c r="BX414" s="231">
        <f t="shared" si="64"/>
        <v>0</v>
      </c>
      <c r="BZ414" s="7">
        <f t="shared" si="88"/>
        <v>0</v>
      </c>
      <c r="CA414" s="7">
        <f t="shared" si="89"/>
        <v>0</v>
      </c>
      <c r="CB414" s="7">
        <f t="shared" si="90"/>
        <v>0.10960790269844067</v>
      </c>
    </row>
    <row r="415" spans="1:80" ht="15">
      <c r="A415" s="226" t="s">
        <v>350</v>
      </c>
      <c r="E415" s="10">
        <v>1</v>
      </c>
      <c r="F415" s="10">
        <f t="shared" si="93"/>
        <v>1.0288784674125477</v>
      </c>
      <c r="G415" s="10">
        <f t="shared" si="93"/>
        <v>1.0012467724599148</v>
      </c>
      <c r="H415" s="10">
        <f t="shared" si="93"/>
        <v>1.0236992923273214</v>
      </c>
      <c r="I415" s="10">
        <f t="shared" si="93"/>
        <v>1.0666457702591314</v>
      </c>
      <c r="J415" s="10">
        <f t="shared" si="93"/>
        <v>0.98142158404619462</v>
      </c>
      <c r="K415" s="10">
        <f t="shared" si="93"/>
        <v>1.0038068019361492</v>
      </c>
      <c r="L415" s="10">
        <f t="shared" si="93"/>
        <v>0.9988765603764308</v>
      </c>
      <c r="M415" s="10">
        <f t="shared" si="93"/>
        <v>1.0391864327411826</v>
      </c>
      <c r="N415" s="10">
        <f t="shared" si="93"/>
        <v>1.0943521286005204</v>
      </c>
      <c r="O415" s="10">
        <f t="shared" si="93"/>
        <v>1.0399216394832531</v>
      </c>
      <c r="P415" s="10">
        <f t="shared" si="93"/>
        <v>1.0169279648092966</v>
      </c>
      <c r="Q415" s="10">
        <f t="shared" si="93"/>
        <v>1.053129251540122</v>
      </c>
      <c r="R415" s="10">
        <f t="shared" si="93"/>
        <v>1.0712276729762442</v>
      </c>
      <c r="S415" s="10">
        <v>1</v>
      </c>
      <c r="T415" s="10">
        <f t="shared" si="95"/>
        <v>0.92413524707188843</v>
      </c>
      <c r="U415" s="10">
        <f t="shared" si="95"/>
        <v>1.0202809974936491</v>
      </c>
      <c r="V415" s="10">
        <f t="shared" si="95"/>
        <v>1.0139354034088357</v>
      </c>
      <c r="W415" s="10">
        <f t="shared" si="95"/>
        <v>1.0388838802869953</v>
      </c>
      <c r="X415" s="10">
        <f t="shared" si="95"/>
        <v>1.0210614351950744</v>
      </c>
      <c r="Y415" s="10">
        <f t="shared" si="95"/>
        <v>1.0048254629610378</v>
      </c>
      <c r="Z415" s="10">
        <f t="shared" si="95"/>
        <v>0.99156332549641679</v>
      </c>
      <c r="AA415" s="10">
        <f t="shared" si="95"/>
        <v>1.0104829430243143</v>
      </c>
      <c r="AB415" s="10">
        <f t="shared" si="95"/>
        <v>1.0296175396695728</v>
      </c>
      <c r="AC415" s="10">
        <f t="shared" si="95"/>
        <v>1.0607785016882851</v>
      </c>
      <c r="AD415" s="10">
        <f t="shared" si="95"/>
        <v>1.0259324631245457</v>
      </c>
      <c r="AE415" s="10">
        <f t="shared" si="95"/>
        <v>1.0949157387880752</v>
      </c>
      <c r="AF415" s="10">
        <f t="shared" si="95"/>
        <v>1.0327946727462505</v>
      </c>
      <c r="AG415" s="10">
        <f t="shared" si="95"/>
        <v>1.0767910623480255</v>
      </c>
      <c r="AH415" s="10">
        <f t="shared" si="95"/>
        <v>1.0873531191157761</v>
      </c>
      <c r="AI415" s="10">
        <f t="shared" si="95"/>
        <v>1.040098112497513</v>
      </c>
      <c r="AJ415" s="10">
        <f t="shared" si="95"/>
        <v>1.071984082184394</v>
      </c>
      <c r="AK415" s="10">
        <f t="shared" si="95"/>
        <v>1.0047607740120754</v>
      </c>
      <c r="AL415" s="10">
        <f t="shared" si="95"/>
        <v>1.0281121883256592</v>
      </c>
      <c r="AM415" s="10">
        <f t="shared" si="95"/>
        <v>1.0241662995269227</v>
      </c>
      <c r="AN415" s="10">
        <f t="shared" si="95"/>
        <v>1.000173002063927</v>
      </c>
      <c r="AO415" s="10">
        <f t="shared" si="95"/>
        <v>1.0001773561565326</v>
      </c>
      <c r="AP415" s="10">
        <f t="shared" si="95"/>
        <v>1.0439291348672166</v>
      </c>
      <c r="AQ415" s="10">
        <f t="shared" si="95"/>
        <v>1.0473376279282489</v>
      </c>
      <c r="AR415" s="10">
        <f t="shared" si="95"/>
        <v>1.07025685346816</v>
      </c>
      <c r="AS415" s="10">
        <f t="shared" si="95"/>
        <v>1.0679469979992722</v>
      </c>
      <c r="AT415" s="10">
        <f t="shared" si="95"/>
        <v>1.0131861312257942</v>
      </c>
      <c r="AU415" s="10">
        <f t="shared" si="95"/>
        <v>1.027374716246318</v>
      </c>
      <c r="AV415" s="10">
        <f t="shared" si="95"/>
        <v>1.0040176062189752</v>
      </c>
      <c r="AW415" s="10">
        <f t="shared" si="95"/>
        <v>1.0214991948399521</v>
      </c>
      <c r="AX415" s="10">
        <f t="shared" si="95"/>
        <v>1.0160586328456982</v>
      </c>
      <c r="AY415" s="10">
        <f t="shared" si="95"/>
        <v>1.0351414335901035</v>
      </c>
      <c r="AZ415" s="10">
        <f t="shared" si="95"/>
        <v>1.0669399546466001</v>
      </c>
      <c r="BA415" s="10">
        <f t="shared" si="95"/>
        <v>0.96971468090310897</v>
      </c>
      <c r="BB415" s="10">
        <f t="shared" si="95"/>
        <v>0.93886626676380946</v>
      </c>
      <c r="BC415" s="10">
        <f t="shared" si="95"/>
        <v>1.0296812257717423</v>
      </c>
      <c r="BD415" s="10">
        <f t="shared" si="95"/>
        <v>1.0028527746764697</v>
      </c>
      <c r="BE415" s="10">
        <f t="shared" si="95"/>
        <v>0.97282911345511791</v>
      </c>
      <c r="BF415" s="10">
        <f t="shared" si="95"/>
        <v>1.016143556712279</v>
      </c>
      <c r="BG415" s="10">
        <f t="shared" si="95"/>
        <v>1.0316643711057019</v>
      </c>
      <c r="BH415" s="10">
        <f t="shared" si="95"/>
        <v>1.0157854261261341</v>
      </c>
      <c r="BI415" s="10">
        <f t="shared" si="95"/>
        <v>1.0179155352164964</v>
      </c>
      <c r="BK415" s="7">
        <f t="shared" si="77"/>
        <v>1.7870521200103129E-2</v>
      </c>
      <c r="BL415" s="7">
        <f t="shared" si="78"/>
        <v>2.9946632534325168E-2</v>
      </c>
      <c r="BM415" s="7">
        <f t="shared" si="79"/>
        <v>1.9233939074736917E-2</v>
      </c>
      <c r="BN415" s="7">
        <f t="shared" si="80"/>
        <v>4.0939819875288608E-2</v>
      </c>
      <c r="BO415" s="7">
        <f t="shared" si="81"/>
        <v>3.5956348329859944E-2</v>
      </c>
      <c r="BP415" s="7">
        <f t="shared" si="82"/>
        <v>3.3464854958363599E-2</v>
      </c>
      <c r="BQ415" s="7">
        <f t="shared" si="83"/>
        <v>9.5400142037611602E-3</v>
      </c>
      <c r="BR415" s="7">
        <f t="shared" si="84"/>
        <v>5.6383107824089507E-3</v>
      </c>
      <c r="BS415" s="7">
        <f t="shared" si="85"/>
        <v>1.8466999602302581E-2</v>
      </c>
      <c r="BT415" s="7">
        <f t="shared" si="86"/>
        <v>2.7633121116152903E-3</v>
      </c>
      <c r="BV415" s="7">
        <f t="shared" si="87"/>
        <v>9.4635950406101177E-3</v>
      </c>
      <c r="BX415" s="231">
        <f t="shared" si="64"/>
        <v>2.2268865514167846E-2</v>
      </c>
      <c r="BZ415" s="7">
        <f t="shared" si="88"/>
        <v>3.1633353041153667E-2</v>
      </c>
      <c r="CA415" s="7">
        <f t="shared" si="89"/>
        <v>0.12027673414015805</v>
      </c>
      <c r="CB415" s="7">
        <f t="shared" si="90"/>
        <v>6.6724211374705966E-2</v>
      </c>
    </row>
    <row r="416" spans="1:80" ht="15">
      <c r="A416" s="226" t="s">
        <v>352</v>
      </c>
      <c r="E416" s="10">
        <v>1</v>
      </c>
      <c r="F416" s="10">
        <f t="shared" si="93"/>
        <v>1</v>
      </c>
      <c r="G416" s="10">
        <f t="shared" si="93"/>
        <v>1</v>
      </c>
      <c r="H416" s="10">
        <f t="shared" si="93"/>
        <v>1</v>
      </c>
      <c r="I416" s="10">
        <f t="shared" si="93"/>
        <v>1</v>
      </c>
      <c r="J416" s="10">
        <f t="shared" si="93"/>
        <v>1</v>
      </c>
      <c r="K416" s="10">
        <f t="shared" si="93"/>
        <v>1</v>
      </c>
      <c r="L416" s="10">
        <f t="shared" si="93"/>
        <v>1</v>
      </c>
      <c r="M416" s="10">
        <f t="shared" si="93"/>
        <v>1</v>
      </c>
      <c r="N416" s="10">
        <f t="shared" si="93"/>
        <v>1</v>
      </c>
      <c r="O416" s="10">
        <f t="shared" si="93"/>
        <v>1</v>
      </c>
      <c r="P416" s="10">
        <f t="shared" si="93"/>
        <v>1</v>
      </c>
      <c r="Q416" s="10">
        <f t="shared" si="93"/>
        <v>1</v>
      </c>
      <c r="R416" s="10">
        <f t="shared" si="93"/>
        <v>1</v>
      </c>
      <c r="S416" s="10">
        <v>1</v>
      </c>
      <c r="T416" s="10">
        <f t="shared" si="95"/>
        <v>1</v>
      </c>
      <c r="U416" s="10">
        <f t="shared" si="95"/>
        <v>1</v>
      </c>
      <c r="V416" s="10">
        <f t="shared" si="95"/>
        <v>1</v>
      </c>
      <c r="W416" s="10">
        <f t="shared" si="95"/>
        <v>1</v>
      </c>
      <c r="X416" s="10">
        <f t="shared" si="95"/>
        <v>1</v>
      </c>
      <c r="Y416" s="10">
        <f t="shared" si="95"/>
        <v>1</v>
      </c>
      <c r="Z416" s="10">
        <f t="shared" si="95"/>
        <v>1</v>
      </c>
      <c r="AA416" s="10">
        <f t="shared" si="95"/>
        <v>1</v>
      </c>
      <c r="AB416" s="10">
        <f t="shared" si="95"/>
        <v>1</v>
      </c>
      <c r="AC416" s="10">
        <f t="shared" si="95"/>
        <v>1</v>
      </c>
      <c r="AD416" s="10">
        <f t="shared" si="95"/>
        <v>1</v>
      </c>
      <c r="AE416" s="10">
        <f t="shared" si="95"/>
        <v>1</v>
      </c>
      <c r="AF416" s="10">
        <f t="shared" si="95"/>
        <v>1</v>
      </c>
      <c r="AG416" s="10">
        <f t="shared" si="95"/>
        <v>1</v>
      </c>
      <c r="AH416" s="10">
        <f t="shared" si="95"/>
        <v>1</v>
      </c>
      <c r="AI416" s="10">
        <f t="shared" si="95"/>
        <v>1</v>
      </c>
      <c r="AJ416" s="10">
        <f t="shared" si="95"/>
        <v>1</v>
      </c>
      <c r="AK416" s="10">
        <f t="shared" si="95"/>
        <v>1</v>
      </c>
      <c r="AL416" s="10">
        <f t="shared" si="95"/>
        <v>1</v>
      </c>
      <c r="AM416" s="10">
        <f t="shared" si="95"/>
        <v>1</v>
      </c>
      <c r="AN416" s="10">
        <f t="shared" si="95"/>
        <v>1</v>
      </c>
      <c r="AO416" s="10">
        <f t="shared" si="95"/>
        <v>1.0351848668780874</v>
      </c>
      <c r="AP416" s="10">
        <f t="shared" si="95"/>
        <v>1.1006577069532062</v>
      </c>
      <c r="AQ416" s="10">
        <f t="shared" si="95"/>
        <v>1.0753093353963863</v>
      </c>
      <c r="AR416" s="10">
        <f t="shared" si="95"/>
        <v>1.0345763548675635</v>
      </c>
      <c r="AS416" s="10">
        <f t="shared" si="95"/>
        <v>1.0642782634347034</v>
      </c>
      <c r="AT416" s="10">
        <f t="shared" si="95"/>
        <v>1.0784516440784757</v>
      </c>
      <c r="AU416" s="10">
        <f t="shared" si="95"/>
        <v>1.0835464658964216</v>
      </c>
      <c r="AV416" s="10">
        <f t="shared" si="95"/>
        <v>1.0948365453870399</v>
      </c>
      <c r="AW416" s="10">
        <f t="shared" si="95"/>
        <v>1.0952429917364259</v>
      </c>
      <c r="AX416" s="10">
        <f t="shared" si="95"/>
        <v>1.1189968036969542</v>
      </c>
      <c r="AY416" s="10">
        <f t="shared" si="95"/>
        <v>1.1292044062294457</v>
      </c>
      <c r="AZ416" s="10">
        <f t="shared" si="95"/>
        <v>1.1085044327087563</v>
      </c>
      <c r="BA416" s="10">
        <f t="shared" si="95"/>
        <v>0.97409438230845824</v>
      </c>
      <c r="BB416" s="10">
        <f t="shared" si="95"/>
        <v>0.87093892570677811</v>
      </c>
      <c r="BC416" s="10">
        <f t="shared" si="95"/>
        <v>0.98233764697074488</v>
      </c>
      <c r="BD416" s="10">
        <f t="shared" si="95"/>
        <v>1.0833620122177983</v>
      </c>
      <c r="BE416" s="10">
        <f t="shared" si="95"/>
        <v>1.0530334192329349</v>
      </c>
      <c r="BF416" s="10">
        <f t="shared" si="95"/>
        <v>1.037316302555445</v>
      </c>
      <c r="BG416" s="10">
        <f t="shared" si="95"/>
        <v>1.0308616898499248</v>
      </c>
      <c r="BH416" s="10">
        <f t="shared" si="95"/>
        <v>1.0355640782958708</v>
      </c>
      <c r="BI416" s="10">
        <f t="shared" si="95"/>
        <v>1.0283979417027769</v>
      </c>
      <c r="BK416" s="7">
        <f t="shared" si="77"/>
        <v>0</v>
      </c>
      <c r="BL416" s="7">
        <f t="shared" si="78"/>
        <v>0</v>
      </c>
      <c r="BM416" s="7">
        <f t="shared" si="79"/>
        <v>0</v>
      </c>
      <c r="BN416" s="7">
        <f t="shared" si="80"/>
        <v>0</v>
      </c>
      <c r="BO416" s="7">
        <f t="shared" si="81"/>
        <v>0</v>
      </c>
      <c r="BP416" s="7">
        <f t="shared" si="82"/>
        <v>5.8543466349784357E-2</v>
      </c>
      <c r="BQ416" s="7">
        <f t="shared" si="83"/>
        <v>4.2932059140788681E-2</v>
      </c>
      <c r="BR416" s="7">
        <f t="shared" si="84"/>
        <v>5.0949481383800732E-2</v>
      </c>
      <c r="BS416" s="7">
        <f t="shared" si="85"/>
        <v>8.550861681026789E-2</v>
      </c>
      <c r="BT416" s="7">
        <f t="shared" si="86"/>
        <v>1.330282467670485E-2</v>
      </c>
      <c r="BV416" s="7">
        <f t="shared" si="87"/>
        <v>4.3640626877205824E-2</v>
      </c>
      <c r="BX416" s="231">
        <f t="shared" si="64"/>
        <v>0</v>
      </c>
      <c r="BZ416" s="7">
        <f t="shared" si="88"/>
        <v>0</v>
      </c>
      <c r="CA416" s="7">
        <f t="shared" si="89"/>
        <v>0</v>
      </c>
      <c r="CB416" s="7">
        <f t="shared" si="90"/>
        <v>9.7838801153522503E-2</v>
      </c>
    </row>
    <row r="417" spans="1:80" ht="15">
      <c r="A417" s="226" t="s">
        <v>354</v>
      </c>
      <c r="E417" s="10">
        <v>1</v>
      </c>
      <c r="F417" s="10">
        <f t="shared" si="93"/>
        <v>1</v>
      </c>
      <c r="G417" s="10">
        <f t="shared" si="93"/>
        <v>1</v>
      </c>
      <c r="H417" s="10">
        <f t="shared" si="93"/>
        <v>1</v>
      </c>
      <c r="I417" s="10">
        <f t="shared" si="93"/>
        <v>1</v>
      </c>
      <c r="J417" s="10">
        <f t="shared" si="93"/>
        <v>1</v>
      </c>
      <c r="K417" s="10">
        <f t="shared" si="93"/>
        <v>1</v>
      </c>
      <c r="L417" s="10">
        <f t="shared" si="93"/>
        <v>1</v>
      </c>
      <c r="M417" s="10">
        <f t="shared" si="93"/>
        <v>1</v>
      </c>
      <c r="N417" s="10">
        <f t="shared" si="93"/>
        <v>1</v>
      </c>
      <c r="O417" s="10">
        <f t="shared" si="93"/>
        <v>1</v>
      </c>
      <c r="P417" s="10">
        <f t="shared" si="93"/>
        <v>1</v>
      </c>
      <c r="Q417" s="10">
        <f t="shared" si="93"/>
        <v>1</v>
      </c>
      <c r="R417" s="10">
        <f t="shared" si="93"/>
        <v>1</v>
      </c>
      <c r="S417" s="10">
        <v>1</v>
      </c>
      <c r="T417" s="10">
        <f t="shared" si="95"/>
        <v>1</v>
      </c>
      <c r="U417" s="10">
        <f t="shared" si="95"/>
        <v>1</v>
      </c>
      <c r="V417" s="10">
        <f t="shared" si="95"/>
        <v>1</v>
      </c>
      <c r="W417" s="10">
        <f t="shared" ref="W417:BI417" si="96">1+W149/100</f>
        <v>1</v>
      </c>
      <c r="X417" s="10">
        <f t="shared" si="96"/>
        <v>1</v>
      </c>
      <c r="Y417" s="10">
        <f t="shared" si="96"/>
        <v>1</v>
      </c>
      <c r="Z417" s="10">
        <f t="shared" si="96"/>
        <v>1</v>
      </c>
      <c r="AA417" s="10">
        <f t="shared" si="96"/>
        <v>1</v>
      </c>
      <c r="AB417" s="10">
        <f t="shared" si="96"/>
        <v>1.0590048137185613</v>
      </c>
      <c r="AC417" s="10">
        <f t="shared" si="96"/>
        <v>1.0407574188329642</v>
      </c>
      <c r="AD417" s="10">
        <f t="shared" si="96"/>
        <v>0.96615379017545489</v>
      </c>
      <c r="AE417" s="10">
        <f t="shared" si="96"/>
        <v>1.0232906412160201</v>
      </c>
      <c r="AF417" s="10">
        <f t="shared" si="96"/>
        <v>1.096240314107426</v>
      </c>
      <c r="AG417" s="10">
        <f t="shared" si="96"/>
        <v>1.035772122791341</v>
      </c>
      <c r="AH417" s="10">
        <f t="shared" si="96"/>
        <v>1.0123014439448352</v>
      </c>
      <c r="AI417" s="10">
        <f t="shared" si="96"/>
        <v>1.0451642280832305</v>
      </c>
      <c r="AJ417" s="10">
        <f t="shared" si="96"/>
        <v>1.0077932093233566</v>
      </c>
      <c r="AK417" s="10">
        <f t="shared" si="96"/>
        <v>1.1058115047468393</v>
      </c>
      <c r="AL417" s="10">
        <f t="shared" si="96"/>
        <v>1.0294578547504818</v>
      </c>
      <c r="AM417" s="10">
        <f t="shared" si="96"/>
        <v>1.021525330450908</v>
      </c>
      <c r="AN417" s="10">
        <f t="shared" si="96"/>
        <v>1.0122679813161766</v>
      </c>
      <c r="AO417" s="10">
        <f t="shared" si="96"/>
        <v>0.97587454787067562</v>
      </c>
      <c r="AP417" s="10">
        <f t="shared" si="96"/>
        <v>0.97734259000665613</v>
      </c>
      <c r="AQ417" s="10">
        <f t="shared" si="96"/>
        <v>0.93502655111002853</v>
      </c>
      <c r="AR417" s="10">
        <f t="shared" si="96"/>
        <v>0.9559671158527876</v>
      </c>
      <c r="AS417" s="10">
        <f t="shared" si="96"/>
        <v>1.0343039915681136</v>
      </c>
      <c r="AT417" s="10">
        <f t="shared" si="96"/>
        <v>1.005161137371672</v>
      </c>
      <c r="AU417" s="10">
        <f t="shared" si="96"/>
        <v>1.063220451146826</v>
      </c>
      <c r="AV417" s="10">
        <f t="shared" si="96"/>
        <v>1.0892333631069697</v>
      </c>
      <c r="AW417" s="10">
        <f t="shared" si="96"/>
        <v>1.237157851987718</v>
      </c>
      <c r="AX417" s="10">
        <f t="shared" si="96"/>
        <v>1.0557275423880013</v>
      </c>
      <c r="AY417" s="10">
        <f t="shared" si="96"/>
        <v>1.108425966210393</v>
      </c>
      <c r="AZ417" s="10">
        <f t="shared" si="96"/>
        <v>1.1206160859901491</v>
      </c>
      <c r="BA417" s="10">
        <f t="shared" si="96"/>
        <v>1.0127775755642523</v>
      </c>
      <c r="BB417" s="10">
        <f t="shared" si="96"/>
        <v>0.9920635485302074</v>
      </c>
      <c r="BC417" s="10">
        <f t="shared" si="96"/>
        <v>1.225446704496181</v>
      </c>
      <c r="BD417" s="10">
        <f t="shared" si="96"/>
        <v>1.1891119131751555</v>
      </c>
      <c r="BE417" s="10">
        <f t="shared" si="96"/>
        <v>1.0669501427723231</v>
      </c>
      <c r="BF417" s="10">
        <f t="shared" si="96"/>
        <v>1.0862978607115883</v>
      </c>
      <c r="BG417" s="10">
        <f t="shared" si="96"/>
        <v>0.96627488049262444</v>
      </c>
      <c r="BH417" s="10">
        <f t="shared" si="96"/>
        <v>0.76874829438716585</v>
      </c>
      <c r="BI417" s="10">
        <f t="shared" si="96"/>
        <v>0.96068437184939659</v>
      </c>
      <c r="BK417" s="7">
        <f t="shared" si="77"/>
        <v>0</v>
      </c>
      <c r="BL417" s="7">
        <f t="shared" si="78"/>
        <v>0</v>
      </c>
      <c r="BM417" s="7">
        <f t="shared" si="79"/>
        <v>0</v>
      </c>
      <c r="BN417" s="7">
        <f t="shared" si="80"/>
        <v>2.2768292503708709E-2</v>
      </c>
      <c r="BO417" s="7">
        <f t="shared" si="81"/>
        <v>4.6432959319087308E-2</v>
      </c>
      <c r="BP417" s="7">
        <f t="shared" si="82"/>
        <v>-5.8800186745667782E-3</v>
      </c>
      <c r="BQ417" s="7">
        <f t="shared" si="83"/>
        <v>0.10204969955874077</v>
      </c>
      <c r="BR417" s="7">
        <f t="shared" si="84"/>
        <v>7.4246920746122491E-2</v>
      </c>
      <c r="BS417" s="7">
        <f t="shared" si="85"/>
        <v>0.10186719627498375</v>
      </c>
      <c r="BT417" s="7">
        <f t="shared" si="86"/>
        <v>2.2590868413967513E-2</v>
      </c>
      <c r="BV417" s="7">
        <f t="shared" si="87"/>
        <v>5.5842995663117012E-2</v>
      </c>
      <c r="BX417" s="231">
        <f t="shared" si="64"/>
        <v>4.643047962990865E-3</v>
      </c>
      <c r="BZ417" s="7">
        <f t="shared" si="88"/>
        <v>5.9004813718561255E-2</v>
      </c>
      <c r="CA417" s="7">
        <f t="shared" si="89"/>
        <v>0.16476166550489113</v>
      </c>
      <c r="CB417" s="7">
        <f t="shared" si="90"/>
        <v>-0.28638235378393195</v>
      </c>
    </row>
    <row r="418" spans="1:80" ht="15">
      <c r="A418" s="226" t="s">
        <v>356</v>
      </c>
      <c r="E418" s="10">
        <v>1</v>
      </c>
      <c r="F418" s="10">
        <f t="shared" si="93"/>
        <v>1</v>
      </c>
      <c r="G418" s="10">
        <f t="shared" si="93"/>
        <v>1</v>
      </c>
      <c r="H418" s="10">
        <f t="shared" si="93"/>
        <v>1</v>
      </c>
      <c r="I418" s="10">
        <f t="shared" si="93"/>
        <v>1</v>
      </c>
      <c r="J418" s="10">
        <f t="shared" si="93"/>
        <v>1</v>
      </c>
      <c r="K418" s="10">
        <f t="shared" si="93"/>
        <v>1</v>
      </c>
      <c r="L418" s="10">
        <f t="shared" si="93"/>
        <v>1</v>
      </c>
      <c r="M418" s="10">
        <f t="shared" si="93"/>
        <v>1</v>
      </c>
      <c r="N418" s="10">
        <f t="shared" si="93"/>
        <v>1</v>
      </c>
      <c r="O418" s="10">
        <f t="shared" si="93"/>
        <v>1</v>
      </c>
      <c r="P418" s="10">
        <f t="shared" si="93"/>
        <v>1</v>
      </c>
      <c r="Q418" s="10">
        <f t="shared" si="93"/>
        <v>1</v>
      </c>
      <c r="R418" s="10">
        <f t="shared" si="93"/>
        <v>1</v>
      </c>
      <c r="S418" s="10">
        <v>1</v>
      </c>
      <c r="T418" s="10">
        <f t="shared" ref="T418:BI424" si="97">1+T150/100</f>
        <v>1</v>
      </c>
      <c r="U418" s="10">
        <f t="shared" si="97"/>
        <v>1</v>
      </c>
      <c r="V418" s="10">
        <f t="shared" si="97"/>
        <v>1</v>
      </c>
      <c r="W418" s="10">
        <f t="shared" si="97"/>
        <v>1</v>
      </c>
      <c r="X418" s="10">
        <f t="shared" si="97"/>
        <v>1</v>
      </c>
      <c r="Y418" s="10">
        <f t="shared" si="97"/>
        <v>1</v>
      </c>
      <c r="Z418" s="10">
        <f t="shared" si="97"/>
        <v>1</v>
      </c>
      <c r="AA418" s="10">
        <f t="shared" si="97"/>
        <v>1</v>
      </c>
      <c r="AB418" s="10">
        <f t="shared" si="97"/>
        <v>1</v>
      </c>
      <c r="AC418" s="10">
        <f t="shared" si="97"/>
        <v>1</v>
      </c>
      <c r="AD418" s="10">
        <f t="shared" si="97"/>
        <v>1</v>
      </c>
      <c r="AE418" s="10">
        <f t="shared" si="97"/>
        <v>1</v>
      </c>
      <c r="AF418" s="10">
        <f t="shared" si="97"/>
        <v>1</v>
      </c>
      <c r="AG418" s="10">
        <f t="shared" si="97"/>
        <v>1</v>
      </c>
      <c r="AH418" s="10">
        <f t="shared" si="97"/>
        <v>1</v>
      </c>
      <c r="AI418" s="10">
        <f t="shared" si="97"/>
        <v>1</v>
      </c>
      <c r="AJ418" s="10">
        <f t="shared" si="97"/>
        <v>1</v>
      </c>
      <c r="AK418" s="10">
        <f t="shared" si="97"/>
        <v>1</v>
      </c>
      <c r="AL418" s="10">
        <f t="shared" si="97"/>
        <v>1</v>
      </c>
      <c r="AM418" s="10">
        <f t="shared" si="97"/>
        <v>1</v>
      </c>
      <c r="AN418" s="10">
        <f t="shared" si="97"/>
        <v>1</v>
      </c>
      <c r="AO418" s="10">
        <f t="shared" si="97"/>
        <v>1</v>
      </c>
      <c r="AP418" s="10">
        <f t="shared" si="97"/>
        <v>1</v>
      </c>
      <c r="AQ418" s="10">
        <f t="shared" si="97"/>
        <v>1</v>
      </c>
      <c r="AR418" s="10">
        <f t="shared" si="97"/>
        <v>1</v>
      </c>
      <c r="AS418" s="10">
        <f t="shared" si="97"/>
        <v>1</v>
      </c>
      <c r="AT418" s="10">
        <f t="shared" si="97"/>
        <v>1</v>
      </c>
      <c r="AU418" s="10">
        <f t="shared" si="97"/>
        <v>1</v>
      </c>
      <c r="AV418" s="10">
        <f t="shared" si="97"/>
        <v>1</v>
      </c>
      <c r="AW418" s="10">
        <f t="shared" si="97"/>
        <v>1</v>
      </c>
      <c r="AX418" s="10">
        <f t="shared" si="97"/>
        <v>1</v>
      </c>
      <c r="AY418" s="10">
        <f t="shared" si="97"/>
        <v>1</v>
      </c>
      <c r="AZ418" s="10">
        <f t="shared" si="97"/>
        <v>1</v>
      </c>
      <c r="BA418" s="10">
        <f t="shared" si="97"/>
        <v>1</v>
      </c>
      <c r="BB418" s="10">
        <f t="shared" si="97"/>
        <v>1</v>
      </c>
      <c r="BC418" s="10">
        <f t="shared" si="97"/>
        <v>1</v>
      </c>
      <c r="BD418" s="10">
        <f t="shared" si="97"/>
        <v>1</v>
      </c>
      <c r="BE418" s="10">
        <f t="shared" si="97"/>
        <v>1</v>
      </c>
      <c r="BF418" s="10">
        <f t="shared" si="97"/>
        <v>1</v>
      </c>
      <c r="BG418" s="10">
        <f t="shared" si="97"/>
        <v>1</v>
      </c>
      <c r="BH418" s="10">
        <f t="shared" si="97"/>
        <v>1</v>
      </c>
      <c r="BI418" s="10">
        <f t="shared" si="97"/>
        <v>1</v>
      </c>
      <c r="BK418" s="7">
        <f t="shared" si="77"/>
        <v>0</v>
      </c>
      <c r="BL418" s="7">
        <f t="shared" si="78"/>
        <v>0</v>
      </c>
      <c r="BM418" s="7">
        <f t="shared" si="79"/>
        <v>0</v>
      </c>
      <c r="BN418" s="7">
        <f t="shared" si="80"/>
        <v>0</v>
      </c>
      <c r="BO418" s="7">
        <f t="shared" si="81"/>
        <v>0</v>
      </c>
      <c r="BP418" s="7">
        <f t="shared" si="82"/>
        <v>0</v>
      </c>
      <c r="BQ418" s="7">
        <f t="shared" si="83"/>
        <v>0</v>
      </c>
      <c r="BR418" s="7">
        <f t="shared" si="84"/>
        <v>0</v>
      </c>
      <c r="BS418" s="7">
        <f t="shared" si="85"/>
        <v>0</v>
      </c>
      <c r="BT418" s="7">
        <f t="shared" si="86"/>
        <v>0</v>
      </c>
      <c r="BV418" s="7">
        <f t="shared" si="87"/>
        <v>0</v>
      </c>
      <c r="BX418" s="231">
        <f t="shared" si="64"/>
        <v>0</v>
      </c>
      <c r="BZ418" s="7">
        <f t="shared" si="88"/>
        <v>0</v>
      </c>
      <c r="CA418" s="7">
        <f t="shared" si="89"/>
        <v>0</v>
      </c>
      <c r="CB418" s="7">
        <f t="shared" si="90"/>
        <v>0</v>
      </c>
    </row>
    <row r="419" spans="1:80" ht="15">
      <c r="A419" s="226" t="s">
        <v>358</v>
      </c>
      <c r="E419" s="10">
        <v>1</v>
      </c>
      <c r="F419" s="10">
        <f t="shared" si="93"/>
        <v>1</v>
      </c>
      <c r="G419" s="10">
        <f t="shared" si="93"/>
        <v>1</v>
      </c>
      <c r="H419" s="10">
        <f t="shared" si="93"/>
        <v>1</v>
      </c>
      <c r="I419" s="10">
        <f t="shared" si="93"/>
        <v>1</v>
      </c>
      <c r="J419" s="10">
        <f t="shared" si="93"/>
        <v>1</v>
      </c>
      <c r="K419" s="10">
        <f t="shared" si="93"/>
        <v>1</v>
      </c>
      <c r="L419" s="10">
        <f t="shared" si="93"/>
        <v>1.0736115314576506</v>
      </c>
      <c r="M419" s="10">
        <f t="shared" si="93"/>
        <v>1.0732899177582766</v>
      </c>
      <c r="N419" s="10">
        <f t="shared" si="93"/>
        <v>1.0592403642917836</v>
      </c>
      <c r="O419" s="10">
        <f t="shared" si="93"/>
        <v>1.024297626914598</v>
      </c>
      <c r="P419" s="10">
        <f t="shared" si="93"/>
        <v>1.03367830436665</v>
      </c>
      <c r="Q419" s="10">
        <f t="shared" si="93"/>
        <v>1.0033016323102832</v>
      </c>
      <c r="R419" s="10">
        <f t="shared" si="93"/>
        <v>1.0143555956188428</v>
      </c>
      <c r="S419" s="10">
        <v>1</v>
      </c>
      <c r="T419" s="10">
        <f t="shared" si="97"/>
        <v>1.0520309644650636</v>
      </c>
      <c r="U419" s="10">
        <f t="shared" si="97"/>
        <v>1.0828283588249594</v>
      </c>
      <c r="V419" s="10">
        <f t="shared" si="97"/>
        <v>1.035586088096015</v>
      </c>
      <c r="W419" s="10">
        <f t="shared" si="97"/>
        <v>0.9976811216211281</v>
      </c>
      <c r="X419" s="10">
        <f t="shared" si="97"/>
        <v>1.0224318267481858</v>
      </c>
      <c r="Y419" s="10">
        <f t="shared" si="97"/>
        <v>1.0112093998537681</v>
      </c>
      <c r="Z419" s="10">
        <f t="shared" si="97"/>
        <v>0.95870863623427316</v>
      </c>
      <c r="AA419" s="10">
        <f t="shared" si="97"/>
        <v>1.0632297461593414</v>
      </c>
      <c r="AB419" s="10">
        <f t="shared" si="97"/>
        <v>0.98973407644872413</v>
      </c>
      <c r="AC419" s="10">
        <f t="shared" si="97"/>
        <v>1.0395861164725</v>
      </c>
      <c r="AD419" s="10">
        <f t="shared" si="97"/>
        <v>1.0365178825649024</v>
      </c>
      <c r="AE419" s="10">
        <f t="shared" si="97"/>
        <v>1.0695154516452745</v>
      </c>
      <c r="AF419" s="10">
        <f t="shared" si="97"/>
        <v>0.97652902026977662</v>
      </c>
      <c r="AG419" s="10">
        <f t="shared" si="97"/>
        <v>1.096930514893194</v>
      </c>
      <c r="AH419" s="10">
        <f t="shared" si="97"/>
        <v>1.0089742397787655</v>
      </c>
      <c r="AI419" s="10">
        <f t="shared" si="97"/>
        <v>1.0149523359999242</v>
      </c>
      <c r="AJ419" s="10">
        <f t="shared" si="97"/>
        <v>1.0526628071663928</v>
      </c>
      <c r="AK419" s="10">
        <f t="shared" si="97"/>
        <v>0.9616425597630307</v>
      </c>
      <c r="AL419" s="10">
        <f t="shared" si="97"/>
        <v>0.97559175841613721</v>
      </c>
      <c r="AM419" s="10">
        <f t="shared" si="97"/>
        <v>1.0879011727239596</v>
      </c>
      <c r="AN419" s="10">
        <f t="shared" si="97"/>
        <v>0.93152797552834476</v>
      </c>
      <c r="AO419" s="10">
        <f t="shared" si="97"/>
        <v>1.1077655682449299</v>
      </c>
      <c r="AP419" s="10">
        <f t="shared" si="97"/>
        <v>0.97128945322535487</v>
      </c>
      <c r="AQ419" s="10">
        <f t="shared" si="97"/>
        <v>1.0588346621555067</v>
      </c>
      <c r="AR419" s="10">
        <f t="shared" si="97"/>
        <v>0.99842996940541584</v>
      </c>
      <c r="AS419" s="10">
        <f t="shared" si="97"/>
        <v>1.0068130757979235</v>
      </c>
      <c r="AT419" s="10">
        <f t="shared" si="97"/>
        <v>1.0603022927441754</v>
      </c>
      <c r="AU419" s="10">
        <f t="shared" si="97"/>
        <v>1.0188880785825827</v>
      </c>
      <c r="AV419" s="10">
        <f t="shared" si="97"/>
        <v>1.047012362274534</v>
      </c>
      <c r="AW419" s="10">
        <f t="shared" si="97"/>
        <v>1.0356060455943101</v>
      </c>
      <c r="AX419" s="10">
        <f t="shared" si="97"/>
        <v>1.020821680866999</v>
      </c>
      <c r="AY419" s="10">
        <f t="shared" si="97"/>
        <v>1.0632752382286665</v>
      </c>
      <c r="AZ419" s="10">
        <f t="shared" si="97"/>
        <v>1.0233451505215709</v>
      </c>
      <c r="BA419" s="10">
        <f t="shared" si="97"/>
        <v>1.0467659636309399</v>
      </c>
      <c r="BB419" s="10">
        <f t="shared" si="97"/>
        <v>1.0296429966546907</v>
      </c>
      <c r="BC419" s="10">
        <f t="shared" si="97"/>
        <v>1.0247115403809501</v>
      </c>
      <c r="BD419" s="10">
        <f t="shared" si="97"/>
        <v>1.0380473915598549</v>
      </c>
      <c r="BE419" s="10">
        <f t="shared" si="97"/>
        <v>1.015389702796232</v>
      </c>
      <c r="BF419" s="10">
        <f t="shared" si="97"/>
        <v>1.0301270732344954</v>
      </c>
      <c r="BG419" s="10">
        <f t="shared" si="97"/>
        <v>1.010689190047642</v>
      </c>
      <c r="BH419" s="10">
        <f t="shared" si="97"/>
        <v>1.0303981512341165</v>
      </c>
      <c r="BI419" s="10">
        <f t="shared" si="97"/>
        <v>0.99728112221116572</v>
      </c>
      <c r="BK419" s="7">
        <f t="shared" si="77"/>
        <v>0</v>
      </c>
      <c r="BL419" s="7">
        <f t="shared" si="78"/>
        <v>3.3776026448552043E-2</v>
      </c>
      <c r="BM419" s="7">
        <f t="shared" si="79"/>
        <v>2.632138489631064E-2</v>
      </c>
      <c r="BN419" s="7">
        <f t="shared" si="80"/>
        <v>2.4245834319527315E-2</v>
      </c>
      <c r="BO419" s="7">
        <f t="shared" si="81"/>
        <v>5.8544513040748036E-4</v>
      </c>
      <c r="BP419" s="7">
        <f t="shared" si="82"/>
        <v>1.7900676616969369E-2</v>
      </c>
      <c r="BQ419" s="7">
        <f t="shared" si="83"/>
        <v>3.6305372627611021E-2</v>
      </c>
      <c r="BR419" s="7">
        <f t="shared" si="84"/>
        <v>2.3504106678213565E-2</v>
      </c>
      <c r="BS419" s="7">
        <f t="shared" si="85"/>
        <v>3.936706289387204E-2</v>
      </c>
      <c r="BT419" s="7">
        <f t="shared" si="86"/>
        <v>2.1959453870357581E-2</v>
      </c>
      <c r="BV419" s="7">
        <f t="shared" si="87"/>
        <v>2.9383870398557166E-2</v>
      </c>
      <c r="BX419" s="231">
        <f t="shared" si="64"/>
        <v>2.496911596958995E-2</v>
      </c>
      <c r="BZ419" s="7">
        <f t="shared" si="88"/>
        <v>8.8632013453580072E-3</v>
      </c>
      <c r="CA419" s="7">
        <f t="shared" si="89"/>
        <v>2.7421387228283356E-2</v>
      </c>
      <c r="CB419" s="7">
        <f t="shared" si="90"/>
        <v>3.8580800199596643E-2</v>
      </c>
    </row>
    <row r="420" spans="1:80" ht="15">
      <c r="A420" s="226" t="s">
        <v>360</v>
      </c>
      <c r="E420" s="10">
        <v>1</v>
      </c>
      <c r="F420" s="10">
        <f t="shared" si="93"/>
        <v>1</v>
      </c>
      <c r="G420" s="10">
        <f t="shared" si="93"/>
        <v>1</v>
      </c>
      <c r="H420" s="10">
        <f t="shared" si="93"/>
        <v>1</v>
      </c>
      <c r="I420" s="10">
        <f t="shared" si="93"/>
        <v>1</v>
      </c>
      <c r="J420" s="10">
        <f t="shared" si="93"/>
        <v>1</v>
      </c>
      <c r="K420" s="10">
        <f t="shared" si="93"/>
        <v>1</v>
      </c>
      <c r="L420" s="10">
        <f t="shared" si="93"/>
        <v>1</v>
      </c>
      <c r="M420" s="10">
        <f t="shared" si="93"/>
        <v>1</v>
      </c>
      <c r="N420" s="10">
        <f t="shared" si="93"/>
        <v>1</v>
      </c>
      <c r="O420" s="10">
        <f t="shared" si="93"/>
        <v>1</v>
      </c>
      <c r="P420" s="10">
        <f t="shared" si="93"/>
        <v>1.0418110293466902</v>
      </c>
      <c r="Q420" s="10">
        <f t="shared" si="93"/>
        <v>1.0320809546751564</v>
      </c>
      <c r="R420" s="10">
        <f t="shared" si="93"/>
        <v>1.0486208199377962</v>
      </c>
      <c r="S420" s="10">
        <v>1</v>
      </c>
      <c r="T420" s="10">
        <f t="shared" si="97"/>
        <v>0.97604657214857549</v>
      </c>
      <c r="U420" s="10">
        <f t="shared" si="97"/>
        <v>1.0307800064345138</v>
      </c>
      <c r="V420" s="10">
        <f t="shared" si="97"/>
        <v>1.0240572066093316</v>
      </c>
      <c r="W420" s="10">
        <f t="shared" si="97"/>
        <v>1.02845754802642</v>
      </c>
      <c r="X420" s="10">
        <f t="shared" si="97"/>
        <v>1.0232607705907319</v>
      </c>
      <c r="Y420" s="10">
        <f t="shared" si="97"/>
        <v>1.0035474477310928</v>
      </c>
      <c r="Z420" s="10">
        <f t="shared" si="97"/>
        <v>0.99365668144798835</v>
      </c>
      <c r="AA420" s="10">
        <f t="shared" si="97"/>
        <v>1.0072666621809645</v>
      </c>
      <c r="AB420" s="10">
        <f t="shared" si="97"/>
        <v>0.99498485274770376</v>
      </c>
      <c r="AC420" s="10">
        <f t="shared" si="97"/>
        <v>1.0000026188033644</v>
      </c>
      <c r="AD420" s="10">
        <f t="shared" si="97"/>
        <v>1.0056939293875222</v>
      </c>
      <c r="AE420" s="10">
        <f t="shared" si="97"/>
        <v>1.0172562706575963</v>
      </c>
      <c r="AF420" s="10">
        <f t="shared" si="97"/>
        <v>1.0202435618110903</v>
      </c>
      <c r="AG420" s="10">
        <f t="shared" si="97"/>
        <v>1.0437319658598883</v>
      </c>
      <c r="AH420" s="10">
        <f t="shared" si="97"/>
        <v>1.0389003070075731</v>
      </c>
      <c r="AI420" s="10">
        <f t="shared" si="97"/>
        <v>1.0220064977444914</v>
      </c>
      <c r="AJ420" s="10">
        <f t="shared" si="97"/>
        <v>1.0038429684377497</v>
      </c>
      <c r="AK420" s="10">
        <f t="shared" si="97"/>
        <v>1.0055537708767437</v>
      </c>
      <c r="AL420" s="10">
        <f t="shared" si="97"/>
        <v>0.98181954294811491</v>
      </c>
      <c r="AM420" s="10">
        <f t="shared" si="97"/>
        <v>1.0124476549417833</v>
      </c>
      <c r="AN420" s="10">
        <f t="shared" si="97"/>
        <v>1.0123875273985883</v>
      </c>
      <c r="AO420" s="10">
        <f t="shared" si="97"/>
        <v>1.0020955943003609</v>
      </c>
      <c r="AP420" s="10">
        <f t="shared" si="97"/>
        <v>1.0130814516868689</v>
      </c>
      <c r="AQ420" s="10">
        <f t="shared" si="97"/>
        <v>1.0261017778383188</v>
      </c>
      <c r="AR420" s="10">
        <f t="shared" si="97"/>
        <v>1.0240072220099492</v>
      </c>
      <c r="AS420" s="10">
        <f t="shared" si="97"/>
        <v>1.0299686349879191</v>
      </c>
      <c r="AT420" s="10">
        <f t="shared" si="97"/>
        <v>1.0130984962086547</v>
      </c>
      <c r="AU420" s="10">
        <f t="shared" si="97"/>
        <v>1.0019361419612236</v>
      </c>
      <c r="AV420" s="10">
        <f t="shared" si="97"/>
        <v>1.0015441033094403</v>
      </c>
      <c r="AW420" s="10">
        <f t="shared" si="97"/>
        <v>1.0129856884387531</v>
      </c>
      <c r="AX420" s="10">
        <f t="shared" si="97"/>
        <v>1.0045109385983324</v>
      </c>
      <c r="AY420" s="10">
        <f t="shared" si="97"/>
        <v>1.0317172041999627</v>
      </c>
      <c r="AZ420" s="10">
        <f t="shared" si="97"/>
        <v>1.1228824799253898</v>
      </c>
      <c r="BA420" s="10">
        <f t="shared" si="97"/>
        <v>1.0772348199592721</v>
      </c>
      <c r="BB420" s="10">
        <f t="shared" si="97"/>
        <v>1</v>
      </c>
      <c r="BC420" s="10">
        <f t="shared" si="97"/>
        <v>1</v>
      </c>
      <c r="BD420" s="10">
        <f t="shared" si="97"/>
        <v>1</v>
      </c>
      <c r="BE420" s="10">
        <f t="shared" si="97"/>
        <v>1</v>
      </c>
      <c r="BF420" s="10">
        <f t="shared" si="97"/>
        <v>1</v>
      </c>
      <c r="BG420" s="10">
        <f t="shared" si="97"/>
        <v>1</v>
      </c>
      <c r="BH420" s="10">
        <f t="shared" si="97"/>
        <v>1</v>
      </c>
      <c r="BI420" s="10">
        <f t="shared" si="97"/>
        <v>1</v>
      </c>
      <c r="BK420" s="7">
        <f t="shared" si="77"/>
        <v>0</v>
      </c>
      <c r="BL420" s="7">
        <f t="shared" si="78"/>
        <v>0</v>
      </c>
      <c r="BM420" s="7">
        <f t="shared" si="79"/>
        <v>2.0294306161125819E-2</v>
      </c>
      <c r="BN420" s="7">
        <f t="shared" si="80"/>
        <v>1.2394847307248824E-2</v>
      </c>
      <c r="BO420" s="7">
        <f t="shared" si="81"/>
        <v>3.203647232304041E-3</v>
      </c>
      <c r="BP420" s="7">
        <f t="shared" si="82"/>
        <v>1.5286670486969411E-2</v>
      </c>
      <c r="BQ420" s="7">
        <f t="shared" si="83"/>
        <v>3.0514667231120063E-2</v>
      </c>
      <c r="BR420" s="7">
        <f t="shared" si="84"/>
        <v>0</v>
      </c>
      <c r="BS420" s="7">
        <f t="shared" si="85"/>
        <v>4.0891758482811902E-2</v>
      </c>
      <c r="BT420" s="7">
        <f t="shared" si="86"/>
        <v>0</v>
      </c>
      <c r="BV420" s="7">
        <f t="shared" si="87"/>
        <v>1.7324561660585269E-2</v>
      </c>
      <c r="BX420" s="231">
        <f t="shared" si="64"/>
        <v>9.5839249203992782E-3</v>
      </c>
      <c r="BZ420" s="7">
        <f t="shared" si="88"/>
        <v>-4.1422979086567224E-3</v>
      </c>
      <c r="CA420" s="7">
        <f t="shared" si="89"/>
        <v>3.1631839031641906E-2</v>
      </c>
      <c r="CB420" s="7">
        <f t="shared" si="90"/>
        <v>0</v>
      </c>
    </row>
    <row r="421" spans="1:80" ht="15">
      <c r="A421" s="226" t="s">
        <v>362</v>
      </c>
      <c r="E421" s="10">
        <v>1</v>
      </c>
      <c r="F421" s="10">
        <f t="shared" si="93"/>
        <v>1</v>
      </c>
      <c r="G421" s="10">
        <f t="shared" si="93"/>
        <v>1</v>
      </c>
      <c r="H421" s="10">
        <f t="shared" si="93"/>
        <v>1</v>
      </c>
      <c r="I421" s="10">
        <f t="shared" si="93"/>
        <v>1</v>
      </c>
      <c r="J421" s="10">
        <f t="shared" si="93"/>
        <v>1</v>
      </c>
      <c r="K421" s="10">
        <f t="shared" si="93"/>
        <v>1</v>
      </c>
      <c r="L421" s="10">
        <f t="shared" si="93"/>
        <v>1</v>
      </c>
      <c r="M421" s="10">
        <f t="shared" si="93"/>
        <v>1</v>
      </c>
      <c r="N421" s="10">
        <f t="shared" si="93"/>
        <v>1</v>
      </c>
      <c r="O421" s="10">
        <f t="shared" si="93"/>
        <v>1</v>
      </c>
      <c r="P421" s="10">
        <f t="shared" si="93"/>
        <v>1</v>
      </c>
      <c r="Q421" s="10">
        <f t="shared" si="93"/>
        <v>1</v>
      </c>
      <c r="R421" s="10">
        <f t="shared" si="93"/>
        <v>1</v>
      </c>
      <c r="S421" s="10">
        <v>1</v>
      </c>
      <c r="T421" s="10">
        <f t="shared" si="97"/>
        <v>1</v>
      </c>
      <c r="U421" s="10">
        <f t="shared" si="97"/>
        <v>1</v>
      </c>
      <c r="V421" s="10">
        <f t="shared" si="97"/>
        <v>1</v>
      </c>
      <c r="W421" s="10">
        <f t="shared" si="97"/>
        <v>1</v>
      </c>
      <c r="X421" s="10">
        <f t="shared" si="97"/>
        <v>1</v>
      </c>
      <c r="Y421" s="10">
        <f t="shared" si="97"/>
        <v>1</v>
      </c>
      <c r="Z421" s="10">
        <f t="shared" si="97"/>
        <v>1</v>
      </c>
      <c r="AA421" s="10">
        <f t="shared" si="97"/>
        <v>1</v>
      </c>
      <c r="AB421" s="10">
        <f t="shared" si="97"/>
        <v>1</v>
      </c>
      <c r="AC421" s="10">
        <f t="shared" si="97"/>
        <v>1</v>
      </c>
      <c r="AD421" s="10">
        <f t="shared" si="97"/>
        <v>1</v>
      </c>
      <c r="AE421" s="10">
        <f t="shared" si="97"/>
        <v>1</v>
      </c>
      <c r="AF421" s="10">
        <f t="shared" si="97"/>
        <v>1</v>
      </c>
      <c r="AG421" s="10">
        <f t="shared" si="97"/>
        <v>1</v>
      </c>
      <c r="AH421" s="10">
        <f t="shared" si="97"/>
        <v>1</v>
      </c>
      <c r="AI421" s="10">
        <f t="shared" si="97"/>
        <v>1</v>
      </c>
      <c r="AJ421" s="10">
        <f t="shared" si="97"/>
        <v>1</v>
      </c>
      <c r="AK421" s="10">
        <f t="shared" si="97"/>
        <v>1</v>
      </c>
      <c r="AL421" s="10">
        <f t="shared" si="97"/>
        <v>1</v>
      </c>
      <c r="AM421" s="10">
        <f t="shared" si="97"/>
        <v>1</v>
      </c>
      <c r="AN421" s="10">
        <f t="shared" si="97"/>
        <v>1</v>
      </c>
      <c r="AO421" s="10">
        <f t="shared" si="97"/>
        <v>0.94311583586958747</v>
      </c>
      <c r="AP421" s="10">
        <f t="shared" si="97"/>
        <v>1.0202369909125555</v>
      </c>
      <c r="AQ421" s="10">
        <f t="shared" si="97"/>
        <v>0.93495572514443048</v>
      </c>
      <c r="AR421" s="10">
        <f t="shared" si="97"/>
        <v>0.96783595402604083</v>
      </c>
      <c r="AS421" s="10">
        <f t="shared" si="97"/>
        <v>1.0231557343507616</v>
      </c>
      <c r="AT421" s="10">
        <f t="shared" si="97"/>
        <v>1.0633753353949063</v>
      </c>
      <c r="AU421" s="10">
        <f t="shared" si="97"/>
        <v>1.0804993202616027</v>
      </c>
      <c r="AV421" s="10">
        <f t="shared" si="97"/>
        <v>1.0690060291609667</v>
      </c>
      <c r="AW421" s="10">
        <f t="shared" si="97"/>
        <v>1.0766609008264019</v>
      </c>
      <c r="AX421" s="10">
        <f t="shared" si="97"/>
        <v>1.0776187381730271</v>
      </c>
      <c r="AY421" s="10">
        <f t="shared" si="97"/>
        <v>1.0509166888962138</v>
      </c>
      <c r="AZ421" s="10">
        <f t="shared" si="97"/>
        <v>1.032389765783907</v>
      </c>
      <c r="BA421" s="10">
        <f t="shared" si="97"/>
        <v>1.0800538761251646</v>
      </c>
      <c r="BB421" s="10">
        <f t="shared" si="97"/>
        <v>0.9411873866947551</v>
      </c>
      <c r="BC421" s="10">
        <f t="shared" si="97"/>
        <v>1.072070085385181</v>
      </c>
      <c r="BD421" s="10">
        <f t="shared" si="97"/>
        <v>1.0686177053077286</v>
      </c>
      <c r="BE421" s="10">
        <f t="shared" si="97"/>
        <v>0.99313027758780237</v>
      </c>
      <c r="BF421" s="10">
        <f t="shared" si="97"/>
        <v>1.0942929791191305</v>
      </c>
      <c r="BG421" s="10">
        <f t="shared" si="97"/>
        <v>1.0486391589811808</v>
      </c>
      <c r="BH421" s="10">
        <f t="shared" si="97"/>
        <v>0.99664146598642778</v>
      </c>
      <c r="BI421" s="10">
        <f t="shared" si="97"/>
        <v>1.0416178010572421</v>
      </c>
      <c r="BK421" s="7">
        <f t="shared" si="77"/>
        <v>0</v>
      </c>
      <c r="BL421" s="7">
        <f t="shared" si="78"/>
        <v>0</v>
      </c>
      <c r="BM421" s="7">
        <f t="shared" si="79"/>
        <v>0</v>
      </c>
      <c r="BN421" s="7">
        <f t="shared" si="80"/>
        <v>0</v>
      </c>
      <c r="BO421" s="7">
        <f t="shared" si="81"/>
        <v>0</v>
      </c>
      <c r="BP421" s="7">
        <f t="shared" si="82"/>
        <v>2.9146272124831452E-3</v>
      </c>
      <c r="BQ421" s="7">
        <f t="shared" si="83"/>
        <v>4.9023248880291082E-2</v>
      </c>
      <c r="BR421" s="7">
        <f t="shared" si="84"/>
        <v>5.0502446192082218E-2</v>
      </c>
      <c r="BS421" s="7">
        <f t="shared" si="85"/>
        <v>6.4298879824257416E-2</v>
      </c>
      <c r="BT421" s="7">
        <f t="shared" si="86"/>
        <v>3.0900764627297406E-2</v>
      </c>
      <c r="BV421" s="7">
        <f t="shared" si="87"/>
        <v>4.5083955401349796E-2</v>
      </c>
      <c r="BX421" s="231">
        <f t="shared" si="64"/>
        <v>0</v>
      </c>
      <c r="BZ421" s="7">
        <f t="shared" si="88"/>
        <v>0</v>
      </c>
      <c r="CA421" s="7">
        <f t="shared" si="89"/>
        <v>0</v>
      </c>
      <c r="CB421" s="7">
        <f t="shared" si="90"/>
        <v>8.8612751267931111E-2</v>
      </c>
    </row>
    <row r="422" spans="1:80" ht="15">
      <c r="A422" s="226" t="s">
        <v>364</v>
      </c>
      <c r="E422" s="10">
        <v>1</v>
      </c>
      <c r="F422" s="10">
        <f t="shared" ref="F422:R437" si="98">1+F154/100</f>
        <v>0.99622335257833106</v>
      </c>
      <c r="G422" s="10">
        <f t="shared" si="98"/>
        <v>0.99807489508929748</v>
      </c>
      <c r="H422" s="10">
        <f t="shared" si="98"/>
        <v>0.96654181978942988</v>
      </c>
      <c r="I422" s="10">
        <f t="shared" si="98"/>
        <v>1.0139642905383752</v>
      </c>
      <c r="J422" s="10">
        <f t="shared" si="98"/>
        <v>0.97062097124339786</v>
      </c>
      <c r="K422" s="10">
        <f t="shared" si="98"/>
        <v>0.99488586887202968</v>
      </c>
      <c r="L422" s="10">
        <f t="shared" si="98"/>
        <v>1.0283661266571278</v>
      </c>
      <c r="M422" s="10">
        <f t="shared" si="98"/>
        <v>1.0407106462547802</v>
      </c>
      <c r="N422" s="10">
        <f t="shared" si="98"/>
        <v>1.0100817072912636</v>
      </c>
      <c r="O422" s="10">
        <f t="shared" si="98"/>
        <v>1.0248483787631264</v>
      </c>
      <c r="P422" s="10">
        <f t="shared" si="98"/>
        <v>1.011373740026966</v>
      </c>
      <c r="Q422" s="10">
        <f t="shared" si="98"/>
        <v>0.96044524472010817</v>
      </c>
      <c r="R422" s="10">
        <f t="shared" si="98"/>
        <v>0.94709191179292507</v>
      </c>
      <c r="S422" s="10">
        <v>1</v>
      </c>
      <c r="T422" s="10">
        <f t="shared" si="97"/>
        <v>0.98441174214435645</v>
      </c>
      <c r="U422" s="10">
        <f t="shared" si="97"/>
        <v>0.94219982173327721</v>
      </c>
      <c r="V422" s="10">
        <f t="shared" si="97"/>
        <v>0.99487999524101223</v>
      </c>
      <c r="W422" s="10">
        <f t="shared" si="97"/>
        <v>0.94593708132265075</v>
      </c>
      <c r="X422" s="10">
        <f t="shared" si="97"/>
        <v>1.0674884696862592</v>
      </c>
      <c r="Y422" s="10">
        <f t="shared" si="97"/>
        <v>0.97950625038707539</v>
      </c>
      <c r="Z422" s="10">
        <f t="shared" si="97"/>
        <v>0.8773659881466005</v>
      </c>
      <c r="AA422" s="10">
        <f t="shared" si="97"/>
        <v>0.95395529308783833</v>
      </c>
      <c r="AB422" s="10">
        <f t="shared" si="97"/>
        <v>0.98034040252455146</v>
      </c>
      <c r="AC422" s="10">
        <f t="shared" si="97"/>
        <v>0.98828595928578911</v>
      </c>
      <c r="AD422" s="10">
        <f t="shared" si="97"/>
        <v>0.98315017455832188</v>
      </c>
      <c r="AE422" s="10">
        <f t="shared" si="97"/>
        <v>0.99116408146384682</v>
      </c>
      <c r="AF422" s="10">
        <f t="shared" si="97"/>
        <v>0.98368884429675552</v>
      </c>
      <c r="AG422" s="10">
        <f t="shared" si="97"/>
        <v>1.0052724970911324</v>
      </c>
      <c r="AH422" s="10">
        <f t="shared" si="97"/>
        <v>1.0115784371633261</v>
      </c>
      <c r="AI422" s="10">
        <f t="shared" si="97"/>
        <v>1.0019603440789859</v>
      </c>
      <c r="AJ422" s="10">
        <f t="shared" si="97"/>
        <v>0.90990353799512969</v>
      </c>
      <c r="AK422" s="10">
        <f t="shared" si="97"/>
        <v>0.98237126606817204</v>
      </c>
      <c r="AL422" s="10">
        <f t="shared" si="97"/>
        <v>0.99083117045116265</v>
      </c>
      <c r="AM422" s="10">
        <f t="shared" si="97"/>
        <v>0.96937524516558493</v>
      </c>
      <c r="AN422" s="10">
        <f t="shared" si="97"/>
        <v>0.98626163756703566</v>
      </c>
      <c r="AO422" s="10">
        <f t="shared" si="97"/>
        <v>0.99009449815814121</v>
      </c>
      <c r="AP422" s="10">
        <f t="shared" si="97"/>
        <v>1.0047622977866528</v>
      </c>
      <c r="AQ422" s="10">
        <f t="shared" si="97"/>
        <v>1.0069734856550878</v>
      </c>
      <c r="AR422" s="10">
        <f t="shared" si="97"/>
        <v>1.0141487589988183</v>
      </c>
      <c r="AS422" s="10">
        <f t="shared" si="97"/>
        <v>1.0154230950995968</v>
      </c>
      <c r="AT422" s="10">
        <f t="shared" si="97"/>
        <v>1.0279622778728761</v>
      </c>
      <c r="AU422" s="10">
        <f t="shared" si="97"/>
        <v>0.8470001091752356</v>
      </c>
      <c r="AV422" s="10">
        <f t="shared" si="97"/>
        <v>1.0651898502443931</v>
      </c>
      <c r="AW422" s="10">
        <f t="shared" si="97"/>
        <v>1.0215979964017587</v>
      </c>
      <c r="AX422" s="10">
        <f t="shared" si="97"/>
        <v>1.0155822350114871</v>
      </c>
      <c r="AY422" s="10">
        <f t="shared" si="97"/>
        <v>1.0199911136653881</v>
      </c>
      <c r="AZ422" s="10">
        <f t="shared" si="97"/>
        <v>1.0321600430518694</v>
      </c>
      <c r="BA422" s="10">
        <f t="shared" si="97"/>
        <v>1.041126026706213</v>
      </c>
      <c r="BB422" s="10">
        <f t="shared" si="97"/>
        <v>0.93313849497293322</v>
      </c>
      <c r="BC422" s="10">
        <f t="shared" si="97"/>
        <v>0.97501851347100055</v>
      </c>
      <c r="BD422" s="10">
        <f t="shared" si="97"/>
        <v>0.9869075665833299</v>
      </c>
      <c r="BE422" s="10">
        <f t="shared" si="97"/>
        <v>1.0024914699700926</v>
      </c>
      <c r="BF422" s="10">
        <f t="shared" si="97"/>
        <v>0.99518263666603535</v>
      </c>
      <c r="BG422" s="10">
        <f t="shared" si="97"/>
        <v>1.0056254443304962</v>
      </c>
      <c r="BH422" s="10">
        <f t="shared" si="97"/>
        <v>1.003143602016048</v>
      </c>
      <c r="BI422" s="10">
        <f t="shared" si="97"/>
        <v>1.0143552979123824</v>
      </c>
      <c r="BK422" s="7">
        <f t="shared" si="77"/>
        <v>-1.3159799003512274E-2</v>
      </c>
      <c r="BL422" s="7">
        <f t="shared" si="78"/>
        <v>9.5162402979291905E-3</v>
      </c>
      <c r="BM422" s="7">
        <f t="shared" si="79"/>
        <v>-1.2868075629824727E-2</v>
      </c>
      <c r="BN422" s="7">
        <f t="shared" si="80"/>
        <v>-2.5261302264647845E-2</v>
      </c>
      <c r="BO422" s="7">
        <f t="shared" si="81"/>
        <v>-2.9422320350745879E-2</v>
      </c>
      <c r="BP422" s="7">
        <f t="shared" si="82"/>
        <v>-1.5036952955592375E-2</v>
      </c>
      <c r="BQ422" s="7">
        <f t="shared" si="83"/>
        <v>1.2228313978452032E-2</v>
      </c>
      <c r="BR422" s="7">
        <f t="shared" si="84"/>
        <v>-2.474395381351524E-3</v>
      </c>
      <c r="BS422" s="7">
        <f t="shared" si="85"/>
        <v>3.2471677275286215E-2</v>
      </c>
      <c r="BT422" s="7">
        <f t="shared" si="86"/>
        <v>-1.0818357101419096E-2</v>
      </c>
      <c r="BV422" s="7">
        <f t="shared" si="87"/>
        <v>7.5077052181109494E-3</v>
      </c>
      <c r="BX422" s="231">
        <f t="shared" si="64"/>
        <v>-1.4325127877661825E-2</v>
      </c>
      <c r="BZ422" s="7">
        <f t="shared" si="88"/>
        <v>-0.17948652420387767</v>
      </c>
      <c r="CA422" s="7">
        <f t="shared" si="89"/>
        <v>-0.10438463016269406</v>
      </c>
      <c r="CB422" s="7">
        <f t="shared" si="90"/>
        <v>2.3268164551135673E-2</v>
      </c>
    </row>
    <row r="423" spans="1:80" ht="15">
      <c r="A423" s="226" t="s">
        <v>366</v>
      </c>
      <c r="E423" s="10">
        <v>1</v>
      </c>
      <c r="F423" s="10">
        <f t="shared" si="98"/>
        <v>1</v>
      </c>
      <c r="G423" s="10">
        <f t="shared" si="98"/>
        <v>1</v>
      </c>
      <c r="H423" s="10">
        <f t="shared" si="98"/>
        <v>1</v>
      </c>
      <c r="I423" s="10">
        <f t="shared" si="98"/>
        <v>1</v>
      </c>
      <c r="J423" s="10">
        <f t="shared" si="98"/>
        <v>1</v>
      </c>
      <c r="K423" s="10">
        <f t="shared" si="98"/>
        <v>1</v>
      </c>
      <c r="L423" s="10">
        <f t="shared" si="98"/>
        <v>1</v>
      </c>
      <c r="M423" s="10">
        <f t="shared" si="98"/>
        <v>1</v>
      </c>
      <c r="N423" s="10">
        <f t="shared" si="98"/>
        <v>1</v>
      </c>
      <c r="O423" s="10">
        <f t="shared" si="98"/>
        <v>1</v>
      </c>
      <c r="P423" s="10">
        <f t="shared" si="98"/>
        <v>1</v>
      </c>
      <c r="Q423" s="10">
        <f t="shared" si="98"/>
        <v>1</v>
      </c>
      <c r="R423" s="10">
        <f t="shared" si="98"/>
        <v>1</v>
      </c>
      <c r="S423" s="10">
        <v>1</v>
      </c>
      <c r="T423" s="10">
        <f t="shared" si="97"/>
        <v>1</v>
      </c>
      <c r="U423" s="10">
        <f t="shared" si="97"/>
        <v>1</v>
      </c>
      <c r="V423" s="10">
        <f t="shared" si="97"/>
        <v>1</v>
      </c>
      <c r="W423" s="10">
        <f t="shared" si="97"/>
        <v>1</v>
      </c>
      <c r="X423" s="10">
        <f t="shared" si="97"/>
        <v>1</v>
      </c>
      <c r="Y423" s="10">
        <f t="shared" si="97"/>
        <v>1</v>
      </c>
      <c r="Z423" s="10">
        <f t="shared" si="97"/>
        <v>1</v>
      </c>
      <c r="AA423" s="10">
        <f t="shared" si="97"/>
        <v>1</v>
      </c>
      <c r="AB423" s="10">
        <f t="shared" si="97"/>
        <v>1</v>
      </c>
      <c r="AC423" s="10">
        <f t="shared" si="97"/>
        <v>1</v>
      </c>
      <c r="AD423" s="10">
        <f t="shared" si="97"/>
        <v>1</v>
      </c>
      <c r="AE423" s="10">
        <f t="shared" si="97"/>
        <v>1</v>
      </c>
      <c r="AF423" s="10">
        <f t="shared" si="97"/>
        <v>1</v>
      </c>
      <c r="AG423" s="10">
        <f t="shared" si="97"/>
        <v>1</v>
      </c>
      <c r="AH423" s="10">
        <f t="shared" si="97"/>
        <v>1</v>
      </c>
      <c r="AI423" s="10">
        <f t="shared" si="97"/>
        <v>1</v>
      </c>
      <c r="AJ423" s="10">
        <f t="shared" si="97"/>
        <v>1</v>
      </c>
      <c r="AK423" s="10">
        <f t="shared" si="97"/>
        <v>1</v>
      </c>
      <c r="AL423" s="10">
        <f t="shared" si="97"/>
        <v>1</v>
      </c>
      <c r="AM423" s="10">
        <f t="shared" si="97"/>
        <v>1</v>
      </c>
      <c r="AN423" s="10">
        <f t="shared" si="97"/>
        <v>1</v>
      </c>
      <c r="AO423" s="10">
        <f t="shared" si="97"/>
        <v>1</v>
      </c>
      <c r="AP423" s="10">
        <f t="shared" si="97"/>
        <v>1</v>
      </c>
      <c r="AQ423" s="10">
        <f t="shared" si="97"/>
        <v>1</v>
      </c>
      <c r="AR423" s="10">
        <f t="shared" si="97"/>
        <v>1</v>
      </c>
      <c r="AS423" s="10">
        <f t="shared" si="97"/>
        <v>1</v>
      </c>
      <c r="AT423" s="10">
        <f t="shared" si="97"/>
        <v>1</v>
      </c>
      <c r="AU423" s="10">
        <f t="shared" si="97"/>
        <v>1.0361874264082915</v>
      </c>
      <c r="AV423" s="10">
        <f t="shared" si="97"/>
        <v>1.1191290793109989</v>
      </c>
      <c r="AW423" s="10">
        <f t="shared" si="97"/>
        <v>1.1025839149767027</v>
      </c>
      <c r="AX423" s="10">
        <f t="shared" si="97"/>
        <v>0.89299318651387227</v>
      </c>
      <c r="AY423" s="10">
        <f t="shared" si="97"/>
        <v>1.1556779102151156</v>
      </c>
      <c r="AZ423" s="10">
        <f t="shared" si="97"/>
        <v>1.0512112134979539</v>
      </c>
      <c r="BA423" s="10">
        <f t="shared" si="97"/>
        <v>1.0862553245329172</v>
      </c>
      <c r="BB423" s="10">
        <f t="shared" si="97"/>
        <v>0.95202227706800868</v>
      </c>
      <c r="BC423" s="10">
        <f t="shared" si="97"/>
        <v>1.0512271859002722</v>
      </c>
      <c r="BD423" s="10">
        <f t="shared" si="97"/>
        <v>1.0582580208805921</v>
      </c>
      <c r="BE423" s="10">
        <f t="shared" si="97"/>
        <v>1.0036669280175774</v>
      </c>
      <c r="BF423" s="10">
        <f t="shared" si="97"/>
        <v>1.025685001633287</v>
      </c>
      <c r="BG423" s="10">
        <f t="shared" si="97"/>
        <v>1.0388266654434704</v>
      </c>
      <c r="BH423" s="10">
        <f t="shared" si="97"/>
        <v>1.0079480315348912</v>
      </c>
      <c r="BI423" s="10">
        <f t="shared" si="97"/>
        <v>1.0201465315128644</v>
      </c>
      <c r="BK423" s="7">
        <f t="shared" si="77"/>
        <v>0</v>
      </c>
      <c r="BL423" s="7">
        <f t="shared" si="78"/>
        <v>0</v>
      </c>
      <c r="BM423" s="7">
        <f t="shared" si="79"/>
        <v>0</v>
      </c>
      <c r="BN423" s="7">
        <f t="shared" si="80"/>
        <v>0</v>
      </c>
      <c r="BO423" s="7">
        <f t="shared" si="81"/>
        <v>0</v>
      </c>
      <c r="BP423" s="7">
        <f t="shared" si="82"/>
        <v>4.4533921322860159E-3</v>
      </c>
      <c r="BQ423" s="7">
        <f t="shared" si="83"/>
        <v>4.8015723663287213E-2</v>
      </c>
      <c r="BR423" s="7">
        <f t="shared" si="84"/>
        <v>3.1417674238117588E-2</v>
      </c>
      <c r="BS423" s="7">
        <f t="shared" si="85"/>
        <v>6.4387540830611822E-2</v>
      </c>
      <c r="BT423" s="7">
        <f t="shared" si="86"/>
        <v>1.9231491416150659E-2</v>
      </c>
      <c r="BV423" s="7">
        <f t="shared" si="87"/>
        <v>3.8344641325920525E-2</v>
      </c>
      <c r="BX423" s="231">
        <f t="shared" si="64"/>
        <v>0</v>
      </c>
      <c r="BZ423" s="7">
        <f t="shared" si="88"/>
        <v>0</v>
      </c>
      <c r="CA423" s="7">
        <f t="shared" si="89"/>
        <v>0</v>
      </c>
      <c r="CB423" s="7">
        <f t="shared" si="90"/>
        <v>6.8178389089445846E-2</v>
      </c>
    </row>
    <row r="424" spans="1:80" ht="15">
      <c r="A424" s="226" t="s">
        <v>368</v>
      </c>
      <c r="E424" s="10">
        <v>1</v>
      </c>
      <c r="F424" s="10">
        <f t="shared" si="98"/>
        <v>1</v>
      </c>
      <c r="G424" s="10">
        <f t="shared" si="98"/>
        <v>1</v>
      </c>
      <c r="H424" s="10">
        <f t="shared" si="98"/>
        <v>1</v>
      </c>
      <c r="I424" s="10">
        <f t="shared" si="98"/>
        <v>1</v>
      </c>
      <c r="J424" s="10">
        <f t="shared" si="98"/>
        <v>1</v>
      </c>
      <c r="K424" s="10">
        <f t="shared" si="98"/>
        <v>1</v>
      </c>
      <c r="L424" s="10">
        <f t="shared" si="98"/>
        <v>1</v>
      </c>
      <c r="M424" s="10">
        <f t="shared" si="98"/>
        <v>1</v>
      </c>
      <c r="N424" s="10">
        <f t="shared" si="98"/>
        <v>1.0787073153835267</v>
      </c>
      <c r="O424" s="10">
        <f t="shared" si="98"/>
        <v>1.1673392454583433</v>
      </c>
      <c r="P424" s="10">
        <f t="shared" si="98"/>
        <v>1.0874631257718939</v>
      </c>
      <c r="Q424" s="10">
        <f t="shared" si="98"/>
        <v>1.1335333913941177</v>
      </c>
      <c r="R424" s="10">
        <f t="shared" si="98"/>
        <v>1.0840103179412766</v>
      </c>
      <c r="S424" s="10">
        <v>1</v>
      </c>
      <c r="T424" s="10">
        <f t="shared" si="97"/>
        <v>0.95557721191429734</v>
      </c>
      <c r="U424" s="10">
        <f t="shared" si="97"/>
        <v>1.1228848385974159</v>
      </c>
      <c r="V424" s="10">
        <f t="shared" si="97"/>
        <v>1.0134119434711237</v>
      </c>
      <c r="W424" s="10">
        <f t="shared" ref="W424:BI424" si="99">1+W156/100</f>
        <v>0.93186000447841399</v>
      </c>
      <c r="X424" s="10">
        <f t="shared" si="99"/>
        <v>1.0186722340506813</v>
      </c>
      <c r="Y424" s="10">
        <f t="shared" si="99"/>
        <v>0.98852211257105216</v>
      </c>
      <c r="Z424" s="10">
        <f t="shared" si="99"/>
        <v>0.98059688459809291</v>
      </c>
      <c r="AA424" s="10">
        <f t="shared" si="99"/>
        <v>0.93635184839582963</v>
      </c>
      <c r="AB424" s="10">
        <f t="shared" si="99"/>
        <v>0.94493182975468615</v>
      </c>
      <c r="AC424" s="10">
        <f t="shared" si="99"/>
        <v>0.96031651821299047</v>
      </c>
      <c r="AD424" s="10">
        <f t="shared" si="99"/>
        <v>0.96106037185178939</v>
      </c>
      <c r="AE424" s="10">
        <f t="shared" si="99"/>
        <v>0.98083794153075377</v>
      </c>
      <c r="AF424" s="10">
        <f t="shared" si="99"/>
        <v>0.96848528310671356</v>
      </c>
      <c r="AG424" s="10">
        <f t="shared" si="99"/>
        <v>1.0000576247636188</v>
      </c>
      <c r="AH424" s="10">
        <f t="shared" si="99"/>
        <v>0.99739186930530521</v>
      </c>
      <c r="AI424" s="10">
        <f t="shared" si="99"/>
        <v>1.0920985436490696</v>
      </c>
      <c r="AJ424" s="10">
        <f t="shared" si="99"/>
        <v>1.0140647184185647</v>
      </c>
      <c r="AK424" s="10">
        <f t="shared" si="99"/>
        <v>1.0283220737147627</v>
      </c>
      <c r="AL424" s="10">
        <f t="shared" si="99"/>
        <v>1.0016611159640392</v>
      </c>
      <c r="AM424" s="10">
        <f t="shared" si="99"/>
        <v>1.0046893833540542</v>
      </c>
      <c r="AN424" s="10">
        <f t="shared" si="99"/>
        <v>1.0025150785984607</v>
      </c>
      <c r="AO424" s="10">
        <f t="shared" si="99"/>
        <v>1.0278110757179084</v>
      </c>
      <c r="AP424" s="10">
        <f t="shared" si="99"/>
        <v>1.0147795673577817</v>
      </c>
      <c r="AQ424" s="10">
        <f t="shared" si="99"/>
        <v>1.0245257554696219</v>
      </c>
      <c r="AR424" s="10">
        <f t="shared" si="99"/>
        <v>1.0002047720021559</v>
      </c>
      <c r="AS424" s="10">
        <f t="shared" si="99"/>
        <v>1.0376139463657243</v>
      </c>
      <c r="AT424" s="10">
        <f t="shared" si="99"/>
        <v>0.9960048735699627</v>
      </c>
      <c r="AU424" s="10">
        <f t="shared" si="99"/>
        <v>0.9974886998081367</v>
      </c>
      <c r="AV424" s="10">
        <f t="shared" si="99"/>
        <v>1.0348027862161735</v>
      </c>
      <c r="AW424" s="10">
        <f t="shared" si="99"/>
        <v>1.0609181159375114</v>
      </c>
      <c r="AX424" s="10">
        <f t="shared" si="99"/>
        <v>1.0320726866878045</v>
      </c>
      <c r="AY424" s="10">
        <f t="shared" si="99"/>
        <v>1.0400346417703894</v>
      </c>
      <c r="AZ424" s="10">
        <f t="shared" si="99"/>
        <v>1.0309355552108057</v>
      </c>
      <c r="BA424" s="10">
        <f t="shared" si="99"/>
        <v>1.0241909791060269</v>
      </c>
      <c r="BB424" s="10">
        <f t="shared" si="99"/>
        <v>0.98575423843454046</v>
      </c>
      <c r="BC424" s="10">
        <f t="shared" si="99"/>
        <v>1.0296041363896646</v>
      </c>
      <c r="BD424" s="10">
        <f t="shared" si="99"/>
        <v>1.0171208479947578</v>
      </c>
      <c r="BE424" s="10">
        <f t="shared" si="99"/>
        <v>1.0085824266225862</v>
      </c>
      <c r="BF424" s="10">
        <f t="shared" si="99"/>
        <v>1.0077360541388434</v>
      </c>
      <c r="BG424" s="10">
        <f t="shared" si="99"/>
        <v>1.0119271548835782</v>
      </c>
      <c r="BH424" s="10">
        <f t="shared" si="99"/>
        <v>1.0071705753764457</v>
      </c>
      <c r="BI424" s="10">
        <f t="shared" si="99"/>
        <v>1.0145250494497486</v>
      </c>
      <c r="BK424" s="7">
        <f t="shared" si="77"/>
        <v>0</v>
      </c>
      <c r="BL424" s="7">
        <f t="shared" si="78"/>
        <v>1.2707292463094211E-2</v>
      </c>
      <c r="BM424" s="7">
        <f t="shared" si="79"/>
        <v>4.8781824006036034E-2</v>
      </c>
      <c r="BN424" s="7">
        <f t="shared" si="80"/>
        <v>-2.8358032090292751E-2</v>
      </c>
      <c r="BO424" s="7">
        <f t="shared" si="81"/>
        <v>3.3461657657702926E-2</v>
      </c>
      <c r="BP424" s="7">
        <f t="shared" si="82"/>
        <v>1.2509534436646819E-2</v>
      </c>
      <c r="BQ424" s="7">
        <f t="shared" si="83"/>
        <v>2.9600198417795376E-2</v>
      </c>
      <c r="BR424" s="7">
        <f t="shared" si="84"/>
        <v>1.133491281207144E-2</v>
      </c>
      <c r="BS424" s="7">
        <f t="shared" si="85"/>
        <v>3.7094508948354532E-2</v>
      </c>
      <c r="BT424" s="7">
        <f t="shared" si="86"/>
        <v>1.0236584601770016E-2</v>
      </c>
      <c r="BV424" s="7">
        <f t="shared" si="87"/>
        <v>2.1660887451163902E-2</v>
      </c>
      <c r="BX424" s="231">
        <f t="shared" si="64"/>
        <v>1.7194714638830266E-2</v>
      </c>
      <c r="BZ424" s="7">
        <f t="shared" si="88"/>
        <v>-0.13237899118217955</v>
      </c>
      <c r="CA424" s="7">
        <f t="shared" si="89"/>
        <v>0.13882412631698182</v>
      </c>
      <c r="CB424" s="7">
        <f t="shared" si="90"/>
        <v>3.3986941997805165E-2</v>
      </c>
    </row>
    <row r="425" spans="1:80" ht="15">
      <c r="A425" s="226" t="s">
        <v>370</v>
      </c>
      <c r="E425" s="10">
        <v>1</v>
      </c>
      <c r="F425" s="10">
        <f t="shared" si="98"/>
        <v>1.017482088596888</v>
      </c>
      <c r="G425" s="10">
        <f t="shared" si="98"/>
        <v>1.0143185557391265</v>
      </c>
      <c r="H425" s="10">
        <f t="shared" si="98"/>
        <v>1.0478094867160921</v>
      </c>
      <c r="I425" s="10">
        <f t="shared" si="98"/>
        <v>1.0847986612976908</v>
      </c>
      <c r="J425" s="10">
        <f t="shared" si="98"/>
        <v>1.0383880657849431</v>
      </c>
      <c r="K425" s="10">
        <f t="shared" si="98"/>
        <v>1.0289558314894989</v>
      </c>
      <c r="L425" s="10">
        <f t="shared" si="98"/>
        <v>1.0268847304372248</v>
      </c>
      <c r="M425" s="10">
        <f t="shared" si="98"/>
        <v>1.0614642954135656</v>
      </c>
      <c r="N425" s="10">
        <f t="shared" si="98"/>
        <v>1.0028169162861789</v>
      </c>
      <c r="O425" s="10">
        <f t="shared" si="98"/>
        <v>1.0321430572545767</v>
      </c>
      <c r="P425" s="10">
        <f t="shared" si="98"/>
        <v>1.0050027939440322</v>
      </c>
      <c r="Q425" s="10">
        <f t="shared" si="98"/>
        <v>1.0479645273007887</v>
      </c>
      <c r="R425" s="10">
        <f t="shared" si="98"/>
        <v>1.0446707703371552</v>
      </c>
      <c r="S425" s="10">
        <v>1</v>
      </c>
      <c r="T425" s="10">
        <f t="shared" ref="T425:BI431" si="100">1+T157/100</f>
        <v>1.0264505168093763</v>
      </c>
      <c r="U425" s="10">
        <f t="shared" si="100"/>
        <v>1.0149725946600465</v>
      </c>
      <c r="V425" s="10">
        <f t="shared" si="100"/>
        <v>1.0062354442773036</v>
      </c>
      <c r="W425" s="10">
        <f t="shared" si="100"/>
        <v>1.0616270635000451</v>
      </c>
      <c r="X425" s="10">
        <f t="shared" si="100"/>
        <v>1.0699223548998675</v>
      </c>
      <c r="Y425" s="10">
        <f t="shared" si="100"/>
        <v>1.0663288124348351</v>
      </c>
      <c r="Z425" s="10">
        <f t="shared" si="100"/>
        <v>1.0627312362749013</v>
      </c>
      <c r="AA425" s="10">
        <f t="shared" si="100"/>
        <v>0.97168005356968801</v>
      </c>
      <c r="AB425" s="10">
        <f t="shared" si="100"/>
        <v>0.93745487182361142</v>
      </c>
      <c r="AC425" s="10">
        <f t="shared" si="100"/>
        <v>1.0144439677307877</v>
      </c>
      <c r="AD425" s="10">
        <f t="shared" si="100"/>
        <v>1.0049790159108487</v>
      </c>
      <c r="AE425" s="10">
        <f t="shared" si="100"/>
        <v>0.94327577634893023</v>
      </c>
      <c r="AF425" s="10">
        <f t="shared" si="100"/>
        <v>0.99870676518280499</v>
      </c>
      <c r="AG425" s="10">
        <f t="shared" si="100"/>
        <v>0.99295536373689042</v>
      </c>
      <c r="AH425" s="10">
        <f t="shared" si="100"/>
        <v>1.021890057392564</v>
      </c>
      <c r="AI425" s="10">
        <f t="shared" si="100"/>
        <v>1.0302500797238703</v>
      </c>
      <c r="AJ425" s="10">
        <f t="shared" si="100"/>
        <v>1.0217107226287827</v>
      </c>
      <c r="AK425" s="10">
        <f t="shared" si="100"/>
        <v>1.0157914746642696</v>
      </c>
      <c r="AL425" s="10">
        <f t="shared" si="100"/>
        <v>1.0202598650162054</v>
      </c>
      <c r="AM425" s="10">
        <f t="shared" si="100"/>
        <v>1.0274427103272759</v>
      </c>
      <c r="AN425" s="10">
        <f t="shared" si="100"/>
        <v>0.92541354808103304</v>
      </c>
      <c r="AO425" s="10">
        <f t="shared" si="100"/>
        <v>1.0405809253006983</v>
      </c>
      <c r="AP425" s="10">
        <f t="shared" si="100"/>
        <v>1.0520994374866599</v>
      </c>
      <c r="AQ425" s="10">
        <f t="shared" si="100"/>
        <v>1.0307050431167475</v>
      </c>
      <c r="AR425" s="10">
        <f t="shared" si="100"/>
        <v>1.0115299257046002</v>
      </c>
      <c r="AS425" s="10">
        <f t="shared" si="100"/>
        <v>1.0382747979003304</v>
      </c>
      <c r="AT425" s="10">
        <f t="shared" si="100"/>
        <v>0.98095123964099984</v>
      </c>
      <c r="AU425" s="10">
        <f t="shared" si="100"/>
        <v>0.98895529560718809</v>
      </c>
      <c r="AV425" s="10">
        <f t="shared" si="100"/>
        <v>1.001891247331653</v>
      </c>
      <c r="AW425" s="10">
        <f t="shared" si="100"/>
        <v>1.0297477886968314</v>
      </c>
      <c r="AX425" s="10">
        <f t="shared" si="100"/>
        <v>1.0162997930299618</v>
      </c>
      <c r="AY425" s="10">
        <f t="shared" si="100"/>
        <v>1.0340012173898834</v>
      </c>
      <c r="AZ425" s="10">
        <f t="shared" si="100"/>
        <v>1.0159476528601425</v>
      </c>
      <c r="BA425" s="10">
        <f t="shared" si="100"/>
        <v>0.99771753222279935</v>
      </c>
      <c r="BB425" s="10">
        <f t="shared" si="100"/>
        <v>0.93778715210495445</v>
      </c>
      <c r="BC425" s="10">
        <f t="shared" si="100"/>
        <v>1.0348522871260994</v>
      </c>
      <c r="BD425" s="10">
        <f t="shared" si="100"/>
        <v>1.0249728923142905</v>
      </c>
      <c r="BE425" s="10">
        <f t="shared" si="100"/>
        <v>1.0252172195337761</v>
      </c>
      <c r="BF425" s="10">
        <f t="shared" si="100"/>
        <v>0.99947522500074859</v>
      </c>
      <c r="BG425" s="10">
        <f t="shared" si="100"/>
        <v>1.0087763955733613</v>
      </c>
      <c r="BH425" s="10">
        <f t="shared" si="100"/>
        <v>1.0126850779331635</v>
      </c>
      <c r="BI425" s="10">
        <f t="shared" si="100"/>
        <v>1.0097962962916291</v>
      </c>
      <c r="BK425" s="7">
        <f t="shared" si="77"/>
        <v>2.6426422316036868E-2</v>
      </c>
      <c r="BL425" s="7">
        <f t="shared" si="78"/>
        <v>4.0221238258221215E-2</v>
      </c>
      <c r="BM425" s="7">
        <f t="shared" si="79"/>
        <v>3.0635120964375817E-2</v>
      </c>
      <c r="BN425" s="7">
        <f t="shared" si="80"/>
        <v>5.9513714466263856E-4</v>
      </c>
      <c r="BO425" s="7">
        <f t="shared" si="81"/>
        <v>2.1989640558308432E-2</v>
      </c>
      <c r="BP425" s="7">
        <f t="shared" si="82"/>
        <v>7.7777230412332532E-3</v>
      </c>
      <c r="BQ425" s="7">
        <f t="shared" si="83"/>
        <v>8.0788181792676994E-3</v>
      </c>
      <c r="BR425" s="7">
        <f t="shared" si="84"/>
        <v>1.4550815130352168E-2</v>
      </c>
      <c r="BS425" s="7">
        <f t="shared" si="85"/>
        <v>1.5848348356729103E-2</v>
      </c>
      <c r="BT425" s="7">
        <f t="shared" si="86"/>
        <v>6.2902281368857338E-3</v>
      </c>
      <c r="BV425" s="7">
        <f t="shared" si="87"/>
        <v>1.0375503622218396E-2</v>
      </c>
      <c r="BX425" s="231">
        <f t="shared" si="64"/>
        <v>2.8221465655978717E-2</v>
      </c>
      <c r="BZ425" s="7">
        <f t="shared" si="88"/>
        <v>-3.195152786623312E-2</v>
      </c>
      <c r="CA425" s="7">
        <f t="shared" si="89"/>
        <v>6.9239936869397445E-2</v>
      </c>
      <c r="CB425" s="7">
        <f t="shared" si="90"/>
        <v>3.1580432627734023E-2</v>
      </c>
    </row>
    <row r="426" spans="1:80" ht="15">
      <c r="A426" s="226" t="s">
        <v>372</v>
      </c>
      <c r="E426" s="10">
        <v>1</v>
      </c>
      <c r="F426" s="10">
        <f t="shared" si="98"/>
        <v>1</v>
      </c>
      <c r="G426" s="10">
        <f t="shared" si="98"/>
        <v>1</v>
      </c>
      <c r="H426" s="10">
        <f t="shared" si="98"/>
        <v>1</v>
      </c>
      <c r="I426" s="10">
        <f t="shared" si="98"/>
        <v>1</v>
      </c>
      <c r="J426" s="10">
        <f t="shared" si="98"/>
        <v>1</v>
      </c>
      <c r="K426" s="10">
        <f t="shared" si="98"/>
        <v>1</v>
      </c>
      <c r="L426" s="10">
        <f t="shared" si="98"/>
        <v>1</v>
      </c>
      <c r="M426" s="10">
        <f t="shared" si="98"/>
        <v>1</v>
      </c>
      <c r="N426" s="10">
        <f t="shared" si="98"/>
        <v>1</v>
      </c>
      <c r="O426" s="10">
        <f t="shared" si="98"/>
        <v>1</v>
      </c>
      <c r="P426" s="10">
        <f t="shared" si="98"/>
        <v>1</v>
      </c>
      <c r="Q426" s="10">
        <f t="shared" si="98"/>
        <v>1</v>
      </c>
      <c r="R426" s="10">
        <f t="shared" si="98"/>
        <v>1</v>
      </c>
      <c r="S426" s="10">
        <v>1</v>
      </c>
      <c r="T426" s="10">
        <f t="shared" si="100"/>
        <v>1</v>
      </c>
      <c r="U426" s="10">
        <f t="shared" si="100"/>
        <v>1</v>
      </c>
      <c r="V426" s="10">
        <f t="shared" si="100"/>
        <v>1</v>
      </c>
      <c r="W426" s="10">
        <f t="shared" si="100"/>
        <v>1</v>
      </c>
      <c r="X426" s="10">
        <f t="shared" si="100"/>
        <v>1</v>
      </c>
      <c r="Y426" s="10">
        <f t="shared" si="100"/>
        <v>1</v>
      </c>
      <c r="Z426" s="10">
        <f t="shared" si="100"/>
        <v>1</v>
      </c>
      <c r="AA426" s="10">
        <f t="shared" si="100"/>
        <v>1.003115021435306</v>
      </c>
      <c r="AB426" s="10">
        <f t="shared" si="100"/>
        <v>1.103370904733848</v>
      </c>
      <c r="AC426" s="10">
        <f t="shared" si="100"/>
        <v>0.99124569213909419</v>
      </c>
      <c r="AD426" s="10">
        <f t="shared" si="100"/>
        <v>0.89409311133014246</v>
      </c>
      <c r="AE426" s="10">
        <f t="shared" si="100"/>
        <v>1.1874658309212875</v>
      </c>
      <c r="AF426" s="10">
        <f t="shared" si="100"/>
        <v>1.0430717521962218</v>
      </c>
      <c r="AG426" s="10">
        <f t="shared" si="100"/>
        <v>1.0311671217637033</v>
      </c>
      <c r="AH426" s="10">
        <f t="shared" si="100"/>
        <v>0.94551068252618908</v>
      </c>
      <c r="AI426" s="10">
        <f t="shared" si="100"/>
        <v>0.99454724417198281</v>
      </c>
      <c r="AJ426" s="10">
        <f t="shared" si="100"/>
        <v>0.97657699062556591</v>
      </c>
      <c r="AK426" s="10">
        <f t="shared" si="100"/>
        <v>1.0518146386141816</v>
      </c>
      <c r="AL426" s="10">
        <f t="shared" si="100"/>
        <v>1.0458712444882186</v>
      </c>
      <c r="AM426" s="10">
        <f t="shared" si="100"/>
        <v>1.0477445230473221</v>
      </c>
      <c r="AN426" s="10">
        <f t="shared" si="100"/>
        <v>1.0727989792930117</v>
      </c>
      <c r="AO426" s="10">
        <f t="shared" si="100"/>
        <v>0.89023479235603975</v>
      </c>
      <c r="AP426" s="10">
        <f t="shared" si="100"/>
        <v>0.93027665204662191</v>
      </c>
      <c r="AQ426" s="10">
        <f t="shared" si="100"/>
        <v>0.96719826080707871</v>
      </c>
      <c r="AR426" s="10">
        <f t="shared" si="100"/>
        <v>0.97314229113100492</v>
      </c>
      <c r="AS426" s="10">
        <f t="shared" si="100"/>
        <v>1.057282821575219</v>
      </c>
      <c r="AT426" s="10">
        <f t="shared" si="100"/>
        <v>1.0531490280242561</v>
      </c>
      <c r="AU426" s="10">
        <f t="shared" si="100"/>
        <v>1.026650386609308</v>
      </c>
      <c r="AV426" s="10">
        <f t="shared" si="100"/>
        <v>1.0025085965382203</v>
      </c>
      <c r="AW426" s="10">
        <f t="shared" si="100"/>
        <v>1.0002518934047613</v>
      </c>
      <c r="AX426" s="10">
        <f t="shared" si="100"/>
        <v>1.0278771266880105</v>
      </c>
      <c r="AY426" s="10">
        <f t="shared" si="100"/>
        <v>1.0187849543823524</v>
      </c>
      <c r="AZ426" s="10">
        <f t="shared" si="100"/>
        <v>1.03437495003739</v>
      </c>
      <c r="BA426" s="10">
        <f t="shared" si="100"/>
        <v>0.98211514205715378</v>
      </c>
      <c r="BB426" s="10">
        <f t="shared" si="100"/>
        <v>0.98098930356753722</v>
      </c>
      <c r="BC426" s="10">
        <f t="shared" si="100"/>
        <v>1.0622464642698464</v>
      </c>
      <c r="BD426" s="10">
        <f t="shared" si="100"/>
        <v>1.0145056091924847</v>
      </c>
      <c r="BE426" s="10">
        <f t="shared" si="100"/>
        <v>1.0346152161013129</v>
      </c>
      <c r="BF426" s="10">
        <f t="shared" si="100"/>
        <v>1.0210704508633548</v>
      </c>
      <c r="BG426" s="10">
        <f t="shared" si="100"/>
        <v>0.98853698743934659</v>
      </c>
      <c r="BH426" s="10">
        <f t="shared" si="100"/>
        <v>1.0045216487882347</v>
      </c>
      <c r="BI426" s="10">
        <f t="shared" si="100"/>
        <v>1.0277814372131422</v>
      </c>
      <c r="BK426" s="7">
        <f t="shared" si="77"/>
        <v>0</v>
      </c>
      <c r="BL426" s="7">
        <f t="shared" si="78"/>
        <v>0</v>
      </c>
      <c r="BM426" s="7">
        <f t="shared" si="79"/>
        <v>0</v>
      </c>
      <c r="BN426" s="7">
        <f t="shared" si="80"/>
        <v>1.7083743063048384E-2</v>
      </c>
      <c r="BO426" s="7">
        <f t="shared" si="81"/>
        <v>1.6687150698738051E-2</v>
      </c>
      <c r="BP426" s="7">
        <f t="shared" si="82"/>
        <v>-5.6167297298371777E-3</v>
      </c>
      <c r="BQ426" s="7">
        <f t="shared" si="83"/>
        <v>1.3313660555367646E-2</v>
      </c>
      <c r="BR426" s="7">
        <f t="shared" si="84"/>
        <v>1.4543064705320186E-2</v>
      </c>
      <c r="BS426" s="7">
        <f t="shared" si="85"/>
        <v>1.082723696178145E-2</v>
      </c>
      <c r="BT426" s="7">
        <f t="shared" si="86"/>
        <v>1.6491959716202542E-2</v>
      </c>
      <c r="BV426" s="7">
        <f t="shared" si="87"/>
        <v>1.4060344542973002E-2</v>
      </c>
      <c r="BX426" s="231">
        <f t="shared" si="64"/>
        <v>4.423434662556458E-3</v>
      </c>
      <c r="BZ426" s="7">
        <f t="shared" si="88"/>
        <v>0.1068079287531869</v>
      </c>
      <c r="CA426" s="7">
        <f t="shared" si="89"/>
        <v>2.1577023787031857E-2</v>
      </c>
      <c r="CB426" s="7">
        <f t="shared" si="90"/>
        <v>2.0593960702464553E-2</v>
      </c>
    </row>
    <row r="427" spans="1:80" ht="15">
      <c r="A427" s="226" t="s">
        <v>374</v>
      </c>
      <c r="E427" s="10">
        <v>1</v>
      </c>
      <c r="F427" s="10">
        <f t="shared" si="98"/>
        <v>1.0102878632803212</v>
      </c>
      <c r="G427" s="10">
        <f t="shared" si="98"/>
        <v>1.0193064708849719</v>
      </c>
      <c r="H427" s="10">
        <f t="shared" si="98"/>
        <v>1.0236467764391701</v>
      </c>
      <c r="I427" s="10">
        <f t="shared" si="98"/>
        <v>1.0530300197490419</v>
      </c>
      <c r="J427" s="10">
        <f t="shared" si="98"/>
        <v>1.0321216567988365</v>
      </c>
      <c r="K427" s="10">
        <f t="shared" si="98"/>
        <v>1.0185855111786655</v>
      </c>
      <c r="L427" s="10">
        <f t="shared" si="98"/>
        <v>1.0128979676851111</v>
      </c>
      <c r="M427" s="10">
        <f t="shared" si="98"/>
        <v>1.0413872277932514</v>
      </c>
      <c r="N427" s="10">
        <f t="shared" si="98"/>
        <v>1.0511610409039325</v>
      </c>
      <c r="O427" s="10">
        <f t="shared" si="98"/>
        <v>1.0550927624633561</v>
      </c>
      <c r="P427" s="10">
        <f t="shared" si="98"/>
        <v>1.0378310418974286</v>
      </c>
      <c r="Q427" s="10">
        <f t="shared" si="98"/>
        <v>1.0399561837213598</v>
      </c>
      <c r="R427" s="10">
        <f t="shared" si="98"/>
        <v>1.0505799178244271</v>
      </c>
      <c r="S427" s="10">
        <v>1</v>
      </c>
      <c r="T427" s="10">
        <f t="shared" si="100"/>
        <v>1.0222805692157866</v>
      </c>
      <c r="U427" s="10">
        <f t="shared" si="100"/>
        <v>1.0463048361506413</v>
      </c>
      <c r="V427" s="10">
        <f t="shared" si="100"/>
        <v>1.0249686237329501</v>
      </c>
      <c r="W427" s="10">
        <f t="shared" si="100"/>
        <v>1.0123275337199171</v>
      </c>
      <c r="X427" s="10">
        <f t="shared" si="100"/>
        <v>1.0216361923448138</v>
      </c>
      <c r="Y427" s="10">
        <f t="shared" si="100"/>
        <v>1.0257155672090477</v>
      </c>
      <c r="Z427" s="10">
        <f t="shared" si="100"/>
        <v>0.9966152269718167</v>
      </c>
      <c r="AA427" s="10">
        <f t="shared" si="100"/>
        <v>1.0038517259720718</v>
      </c>
      <c r="AB427" s="10">
        <f t="shared" si="100"/>
        <v>0.99223107556692203</v>
      </c>
      <c r="AC427" s="10">
        <f t="shared" si="100"/>
        <v>1.0248874580775769</v>
      </c>
      <c r="AD427" s="10">
        <f t="shared" si="100"/>
        <v>1.0234600592019178</v>
      </c>
      <c r="AE427" s="10">
        <f t="shared" si="100"/>
        <v>1.0193892421508548</v>
      </c>
      <c r="AF427" s="10">
        <f t="shared" si="100"/>
        <v>1.0232303865508121</v>
      </c>
      <c r="AG427" s="10">
        <f t="shared" si="100"/>
        <v>1.0167389803617535</v>
      </c>
      <c r="AH427" s="10">
        <f t="shared" si="100"/>
        <v>1.008768880410184</v>
      </c>
      <c r="AI427" s="10">
        <f t="shared" si="100"/>
        <v>1.0022433009220175</v>
      </c>
      <c r="AJ427" s="10">
        <f t="shared" si="100"/>
        <v>0.99394310747519565</v>
      </c>
      <c r="AK427" s="10">
        <f t="shared" si="100"/>
        <v>0.99139285447927317</v>
      </c>
      <c r="AL427" s="10">
        <f t="shared" si="100"/>
        <v>1.0112654407536579</v>
      </c>
      <c r="AM427" s="10">
        <f t="shared" si="100"/>
        <v>1.0083891102412776</v>
      </c>
      <c r="AN427" s="10">
        <f t="shared" si="100"/>
        <v>1.0203660797680203</v>
      </c>
      <c r="AO427" s="10">
        <f t="shared" si="100"/>
        <v>1.032056971672165</v>
      </c>
      <c r="AP427" s="10">
        <f t="shared" si="100"/>
        <v>1.0335021746678428</v>
      </c>
      <c r="AQ427" s="10">
        <f t="shared" si="100"/>
        <v>1.0042897888512781</v>
      </c>
      <c r="AR427" s="10">
        <f t="shared" si="100"/>
        <v>1.0176009107254678</v>
      </c>
      <c r="AS427" s="10">
        <f t="shared" si="100"/>
        <v>1.0422691892597384</v>
      </c>
      <c r="AT427" s="10">
        <f t="shared" si="100"/>
        <v>1.0209073870789862</v>
      </c>
      <c r="AU427" s="10">
        <f t="shared" si="100"/>
        <v>1.0284432016411507</v>
      </c>
      <c r="AV427" s="10">
        <f t="shared" si="100"/>
        <v>1.0417272138690588</v>
      </c>
      <c r="AW427" s="10">
        <f t="shared" si="100"/>
        <v>1.067880778110861</v>
      </c>
      <c r="AX427" s="10">
        <f t="shared" si="100"/>
        <v>1.0583129897049901</v>
      </c>
      <c r="AY427" s="10">
        <f t="shared" si="100"/>
        <v>1.0683138827426824</v>
      </c>
      <c r="AZ427" s="10">
        <f t="shared" si="100"/>
        <v>1.0752032494124597</v>
      </c>
      <c r="BA427" s="10">
        <f t="shared" si="100"/>
        <v>1.044519827829256</v>
      </c>
      <c r="BB427" s="10">
        <f t="shared" si="100"/>
        <v>1.0108841729583247</v>
      </c>
      <c r="BC427" s="10">
        <f t="shared" si="100"/>
        <v>1.0624960589880668</v>
      </c>
      <c r="BD427" s="10">
        <f t="shared" si="100"/>
        <v>1.048458139859535</v>
      </c>
      <c r="BE427" s="10">
        <f t="shared" si="100"/>
        <v>1.0374532078441376</v>
      </c>
      <c r="BF427" s="10">
        <f t="shared" si="100"/>
        <v>1.038683805738615</v>
      </c>
      <c r="BG427" s="10">
        <f t="shared" si="100"/>
        <v>1.0323584622479545</v>
      </c>
      <c r="BH427" s="10">
        <f t="shared" si="100"/>
        <v>1.0265747810928476</v>
      </c>
      <c r="BI427" s="10">
        <f t="shared" si="100"/>
        <v>1.0270524138175356</v>
      </c>
      <c r="BK427" s="7">
        <f t="shared" si="77"/>
        <v>1.7731804811459639E-2</v>
      </c>
      <c r="BL427" s="7">
        <f t="shared" si="78"/>
        <v>3.4751481138523221E-2</v>
      </c>
      <c r="BM427" s="7">
        <f t="shared" si="79"/>
        <v>3.0959883806653155E-2</v>
      </c>
      <c r="BN427" s="7">
        <f t="shared" si="80"/>
        <v>1.3420899140321296E-2</v>
      </c>
      <c r="BO427" s="7">
        <f t="shared" si="81"/>
        <v>-3.1906511291179829E-4</v>
      </c>
      <c r="BP427" s="7">
        <f t="shared" si="82"/>
        <v>2.487115810550633E-2</v>
      </c>
      <c r="BQ427" s="7">
        <f t="shared" si="83"/>
        <v>5.3484669149213016E-2</v>
      </c>
      <c r="BR427" s="7">
        <f t="shared" si="84"/>
        <v>3.922210053455899E-2</v>
      </c>
      <c r="BS427" s="7">
        <f t="shared" si="85"/>
        <v>5.9252519674812154E-2</v>
      </c>
      <c r="BT427" s="7">
        <f t="shared" si="86"/>
        <v>3.539407990517951E-2</v>
      </c>
      <c r="BV427" s="7">
        <f t="shared" si="87"/>
        <v>4.5552607849526749E-2</v>
      </c>
      <c r="BX427" s="231">
        <f t="shared" si="64"/>
        <v>2.6658600641032093E-2</v>
      </c>
      <c r="BZ427" s="7">
        <f t="shared" si="88"/>
        <v>-7.318535144343552E-3</v>
      </c>
      <c r="CA427" s="7">
        <f t="shared" si="89"/>
        <v>-1.2401383469207827E-2</v>
      </c>
      <c r="CB427" s="7">
        <f t="shared" si="90"/>
        <v>8.8463125581553337E-2</v>
      </c>
    </row>
    <row r="428" spans="1:80" ht="15">
      <c r="A428" s="226" t="s">
        <v>376</v>
      </c>
      <c r="E428" s="10">
        <v>1</v>
      </c>
      <c r="F428" s="10">
        <f t="shared" si="98"/>
        <v>1</v>
      </c>
      <c r="G428" s="10">
        <f t="shared" si="98"/>
        <v>1</v>
      </c>
      <c r="H428" s="10">
        <f t="shared" si="98"/>
        <v>1</v>
      </c>
      <c r="I428" s="10">
        <f t="shared" si="98"/>
        <v>1</v>
      </c>
      <c r="J428" s="10">
        <f t="shared" si="98"/>
        <v>1</v>
      </c>
      <c r="K428" s="10">
        <f t="shared" si="98"/>
        <v>1</v>
      </c>
      <c r="L428" s="10">
        <f t="shared" si="98"/>
        <v>1</v>
      </c>
      <c r="M428" s="10">
        <f t="shared" si="98"/>
        <v>1</v>
      </c>
      <c r="N428" s="10">
        <f t="shared" si="98"/>
        <v>1</v>
      </c>
      <c r="O428" s="10">
        <f t="shared" si="98"/>
        <v>1</v>
      </c>
      <c r="P428" s="10">
        <f t="shared" si="98"/>
        <v>1</v>
      </c>
      <c r="Q428" s="10">
        <f t="shared" si="98"/>
        <v>1</v>
      </c>
      <c r="R428" s="10">
        <f t="shared" si="98"/>
        <v>1</v>
      </c>
      <c r="S428" s="10">
        <v>1</v>
      </c>
      <c r="T428" s="10">
        <f t="shared" si="100"/>
        <v>1</v>
      </c>
      <c r="U428" s="10">
        <f t="shared" si="100"/>
        <v>1</v>
      </c>
      <c r="V428" s="10">
        <f t="shared" si="100"/>
        <v>1</v>
      </c>
      <c r="W428" s="10">
        <f t="shared" si="100"/>
        <v>1</v>
      </c>
      <c r="X428" s="10">
        <f t="shared" si="100"/>
        <v>1</v>
      </c>
      <c r="Y428" s="10">
        <f t="shared" si="100"/>
        <v>1</v>
      </c>
      <c r="Z428" s="10">
        <f t="shared" si="100"/>
        <v>1</v>
      </c>
      <c r="AA428" s="10">
        <f t="shared" si="100"/>
        <v>1</v>
      </c>
      <c r="AB428" s="10">
        <f t="shared" si="100"/>
        <v>1</v>
      </c>
      <c r="AC428" s="10">
        <f t="shared" si="100"/>
        <v>1</v>
      </c>
      <c r="AD428" s="10">
        <f t="shared" si="100"/>
        <v>1</v>
      </c>
      <c r="AE428" s="10">
        <f t="shared" si="100"/>
        <v>1</v>
      </c>
      <c r="AF428" s="10">
        <f t="shared" si="100"/>
        <v>1</v>
      </c>
      <c r="AG428" s="10">
        <f t="shared" si="100"/>
        <v>1</v>
      </c>
      <c r="AH428" s="10">
        <f t="shared" si="100"/>
        <v>1</v>
      </c>
      <c r="AI428" s="10">
        <f t="shared" si="100"/>
        <v>1</v>
      </c>
      <c r="AJ428" s="10">
        <f t="shared" si="100"/>
        <v>0.93966965784113432</v>
      </c>
      <c r="AK428" s="10">
        <f t="shared" si="100"/>
        <v>0.93652947220988936</v>
      </c>
      <c r="AL428" s="10">
        <f t="shared" si="100"/>
        <v>0.92746708392906863</v>
      </c>
      <c r="AM428" s="10">
        <f t="shared" si="100"/>
        <v>0.98357094426315872</v>
      </c>
      <c r="AN428" s="10">
        <f t="shared" si="100"/>
        <v>0.98808038885216898</v>
      </c>
      <c r="AO428" s="10">
        <f t="shared" si="100"/>
        <v>1.0087022332799327</v>
      </c>
      <c r="AP428" s="10">
        <f t="shared" si="100"/>
        <v>1.0092476581540353</v>
      </c>
      <c r="AQ428" s="10">
        <f t="shared" si="100"/>
        <v>1.0273864824450669</v>
      </c>
      <c r="AR428" s="10">
        <f t="shared" si="100"/>
        <v>1.037031682096615</v>
      </c>
      <c r="AS428" s="10">
        <f t="shared" si="100"/>
        <v>1.0401349858371776</v>
      </c>
      <c r="AT428" s="10">
        <f t="shared" si="100"/>
        <v>0.96552063375087083</v>
      </c>
      <c r="AU428" s="10">
        <f t="shared" si="100"/>
        <v>1.0119255753924967</v>
      </c>
      <c r="AV428" s="10">
        <f t="shared" si="100"/>
        <v>1.0199830592060941</v>
      </c>
      <c r="AW428" s="10">
        <f t="shared" si="100"/>
        <v>1.0449017097021631</v>
      </c>
      <c r="AX428" s="10">
        <f t="shared" si="100"/>
        <v>1.0455945116585421</v>
      </c>
      <c r="AY428" s="10">
        <f t="shared" si="100"/>
        <v>1.0499061825688749</v>
      </c>
      <c r="AZ428" s="10">
        <f t="shared" si="100"/>
        <v>1.0635425268519876</v>
      </c>
      <c r="BA428" s="10">
        <f t="shared" si="100"/>
        <v>1.0537375886653861</v>
      </c>
      <c r="BB428" s="10">
        <f t="shared" si="100"/>
        <v>0.99558794843155962</v>
      </c>
      <c r="BC428" s="10">
        <f t="shared" si="100"/>
        <v>1.0327660175428111</v>
      </c>
      <c r="BD428" s="10">
        <f t="shared" si="100"/>
        <v>1.022587071058165</v>
      </c>
      <c r="BE428" s="10">
        <f t="shared" si="100"/>
        <v>0.99464479488067781</v>
      </c>
      <c r="BF428" s="10">
        <f t="shared" si="100"/>
        <v>1.0284082227310827</v>
      </c>
      <c r="BG428" s="10">
        <f t="shared" si="100"/>
        <v>1.0354204848563995</v>
      </c>
      <c r="BH428" s="10">
        <f t="shared" si="100"/>
        <v>1.0375108173098662</v>
      </c>
      <c r="BI428" s="10">
        <f t="shared" si="100"/>
        <v>1.0231252705509548</v>
      </c>
      <c r="BK428" s="7">
        <f t="shared" si="77"/>
        <v>0</v>
      </c>
      <c r="BL428" s="7">
        <f t="shared" si="78"/>
        <v>0</v>
      </c>
      <c r="BM428" s="7">
        <f t="shared" si="79"/>
        <v>0</v>
      </c>
      <c r="BN428" s="7">
        <f t="shared" si="80"/>
        <v>0</v>
      </c>
      <c r="BO428" s="7">
        <f t="shared" si="81"/>
        <v>-4.9507291793021602E-2</v>
      </c>
      <c r="BP428" s="7">
        <f t="shared" si="82"/>
        <v>1.0729263765824948E-2</v>
      </c>
      <c r="BQ428" s="7">
        <f t="shared" si="83"/>
        <v>3.8051466138658618E-2</v>
      </c>
      <c r="BR428" s="7">
        <f t="shared" si="84"/>
        <v>2.0146752185829397E-2</v>
      </c>
      <c r="BS428" s="7">
        <f t="shared" si="85"/>
        <v>4.6192462012943913E-2</v>
      </c>
      <c r="BT428" s="7">
        <f t="shared" si="86"/>
        <v>2.1131568085261065E-2</v>
      </c>
      <c r="BV428" s="7">
        <f t="shared" si="87"/>
        <v>3.1797591945244008E-2</v>
      </c>
      <c r="BX428" s="231">
        <f t="shared" si="64"/>
        <v>0</v>
      </c>
      <c r="BZ428" s="7">
        <f t="shared" si="88"/>
        <v>0</v>
      </c>
      <c r="CA428" s="7">
        <f t="shared" si="89"/>
        <v>-0.1199716712903951</v>
      </c>
      <c r="CB428" s="7">
        <f t="shared" si="90"/>
        <v>9.9102505569547805E-2</v>
      </c>
    </row>
    <row r="429" spans="1:80" ht="15">
      <c r="A429" s="226" t="s">
        <v>378</v>
      </c>
      <c r="E429" s="10">
        <v>1</v>
      </c>
      <c r="F429" s="10">
        <f t="shared" si="98"/>
        <v>1</v>
      </c>
      <c r="G429" s="10">
        <f t="shared" si="98"/>
        <v>1</v>
      </c>
      <c r="H429" s="10">
        <f t="shared" si="98"/>
        <v>1</v>
      </c>
      <c r="I429" s="10">
        <f t="shared" si="98"/>
        <v>1</v>
      </c>
      <c r="J429" s="10">
        <f t="shared" si="98"/>
        <v>1</v>
      </c>
      <c r="K429" s="10">
        <f t="shared" si="98"/>
        <v>1</v>
      </c>
      <c r="L429" s="10">
        <f t="shared" si="98"/>
        <v>1</v>
      </c>
      <c r="M429" s="10">
        <f t="shared" si="98"/>
        <v>1.0236943738314335</v>
      </c>
      <c r="N429" s="10">
        <f t="shared" si="98"/>
        <v>0.98853120976544351</v>
      </c>
      <c r="O429" s="10">
        <f t="shared" si="98"/>
        <v>1.0457349387588444</v>
      </c>
      <c r="P429" s="10">
        <f t="shared" si="98"/>
        <v>1.0094872106664528</v>
      </c>
      <c r="Q429" s="10">
        <f t="shared" si="98"/>
        <v>1.0407185094024243</v>
      </c>
      <c r="R429" s="10">
        <f t="shared" si="98"/>
        <v>0.96832229714760831</v>
      </c>
      <c r="S429" s="10">
        <v>1</v>
      </c>
      <c r="T429" s="10">
        <f t="shared" si="100"/>
        <v>1.0966317063606252</v>
      </c>
      <c r="U429" s="10">
        <f t="shared" si="100"/>
        <v>1.1165136588618847</v>
      </c>
      <c r="V429" s="10">
        <f t="shared" si="100"/>
        <v>1.0451668253959845</v>
      </c>
      <c r="W429" s="10">
        <f t="shared" si="100"/>
        <v>0.9682156311587522</v>
      </c>
      <c r="X429" s="10">
        <f t="shared" si="100"/>
        <v>1.0840751434726124</v>
      </c>
      <c r="Y429" s="10">
        <f t="shared" si="100"/>
        <v>0.9387207691513052</v>
      </c>
      <c r="Z429" s="10">
        <f t="shared" si="100"/>
        <v>0.99485771134278844</v>
      </c>
      <c r="AA429" s="10">
        <f t="shared" si="100"/>
        <v>0.90698928006339496</v>
      </c>
      <c r="AB429" s="10">
        <f t="shared" si="100"/>
        <v>0.99714105988139523</v>
      </c>
      <c r="AC429" s="10">
        <f t="shared" si="100"/>
        <v>0.97769914086419352</v>
      </c>
      <c r="AD429" s="10">
        <f t="shared" si="100"/>
        <v>1.1816374233399007</v>
      </c>
      <c r="AE429" s="10">
        <f t="shared" si="100"/>
        <v>1.0110127306723642</v>
      </c>
      <c r="AF429" s="10">
        <f t="shared" si="100"/>
        <v>0.98467173315987078</v>
      </c>
      <c r="AG429" s="10">
        <f t="shared" si="100"/>
        <v>1.0590674583889299</v>
      </c>
      <c r="AH429" s="10">
        <f t="shared" si="100"/>
        <v>1.0256257252951864</v>
      </c>
      <c r="AI429" s="10">
        <f t="shared" si="100"/>
        <v>0.9570482903786719</v>
      </c>
      <c r="AJ429" s="10">
        <f t="shared" si="100"/>
        <v>1.0932593211744346</v>
      </c>
      <c r="AK429" s="10">
        <f t="shared" si="100"/>
        <v>0.94426820420339286</v>
      </c>
      <c r="AL429" s="10">
        <f t="shared" si="100"/>
        <v>1.0048440340891229</v>
      </c>
      <c r="AM429" s="10">
        <f t="shared" si="100"/>
        <v>1.0102922991658358</v>
      </c>
      <c r="AN429" s="10">
        <f t="shared" si="100"/>
        <v>0.98282897727535934</v>
      </c>
      <c r="AO429" s="10">
        <f t="shared" si="100"/>
        <v>1.0431487855854236</v>
      </c>
      <c r="AP429" s="10">
        <f t="shared" si="100"/>
        <v>1.0216236623847172</v>
      </c>
      <c r="AQ429" s="10">
        <f t="shared" si="100"/>
        <v>1.048075572193119</v>
      </c>
      <c r="AR429" s="10">
        <f t="shared" si="100"/>
        <v>1.0289690152477313</v>
      </c>
      <c r="AS429" s="10">
        <f t="shared" si="100"/>
        <v>0.97169374108118656</v>
      </c>
      <c r="AT429" s="10">
        <f t="shared" si="100"/>
        <v>1.1205011235377835</v>
      </c>
      <c r="AU429" s="10">
        <f t="shared" si="100"/>
        <v>1.0004409688537557</v>
      </c>
      <c r="AV429" s="10">
        <f t="shared" si="100"/>
        <v>1.0579052404369178</v>
      </c>
      <c r="AW429" s="10">
        <f t="shared" si="100"/>
        <v>0.98390092984852406</v>
      </c>
      <c r="AX429" s="10">
        <f t="shared" si="100"/>
        <v>1.0314815303472822</v>
      </c>
      <c r="AY429" s="10">
        <f t="shared" si="100"/>
        <v>1.0127315668361883</v>
      </c>
      <c r="AZ429" s="10">
        <f t="shared" si="100"/>
        <v>1.000991614664686</v>
      </c>
      <c r="BA429" s="10">
        <f t="shared" si="100"/>
        <v>1.0134514152693721</v>
      </c>
      <c r="BB429" s="10">
        <f t="shared" si="100"/>
        <v>1.0132238477853419</v>
      </c>
      <c r="BC429" s="10">
        <f t="shared" si="100"/>
        <v>1.021375212802532</v>
      </c>
      <c r="BD429" s="10">
        <f t="shared" si="100"/>
        <v>1.0014520878227122</v>
      </c>
      <c r="BE429" s="10">
        <f t="shared" si="100"/>
        <v>0.96278854592929297</v>
      </c>
      <c r="BF429" s="10">
        <f t="shared" si="100"/>
        <v>0.99378432378570247</v>
      </c>
      <c r="BG429" s="10">
        <f t="shared" si="100"/>
        <v>1.0398260655276081</v>
      </c>
      <c r="BH429" s="10">
        <f t="shared" si="100"/>
        <v>1.0289882806680846</v>
      </c>
      <c r="BI429" s="10">
        <f t="shared" si="100"/>
        <v>1.0226457945822498</v>
      </c>
      <c r="BK429" s="7">
        <f t="shared" si="77"/>
        <v>0</v>
      </c>
      <c r="BL429" s="7">
        <f t="shared" si="78"/>
        <v>1.98245497002425E-3</v>
      </c>
      <c r="BM429" s="7">
        <f t="shared" si="79"/>
        <v>3.6338799915149655E-2</v>
      </c>
      <c r="BN429" s="7">
        <f t="shared" si="80"/>
        <v>5.3808867484514966E-3</v>
      </c>
      <c r="BO429" s="7">
        <f t="shared" si="81"/>
        <v>-1.8110306783349905E-3</v>
      </c>
      <c r="BP429" s="7">
        <f t="shared" si="82"/>
        <v>2.6255274763979486E-2</v>
      </c>
      <c r="BQ429" s="7">
        <f t="shared" si="83"/>
        <v>1.6681109168083408E-2</v>
      </c>
      <c r="BR429" s="7">
        <f t="shared" si="84"/>
        <v>-9.1259699899681745E-4</v>
      </c>
      <c r="BS429" s="7">
        <f t="shared" si="85"/>
        <v>1.6477771617877224E-2</v>
      </c>
      <c r="BT429" s="7">
        <f t="shared" si="86"/>
        <v>1.0252745540466179E-2</v>
      </c>
      <c r="BV429" s="7">
        <f t="shared" si="87"/>
        <v>1.2915932100768801E-2</v>
      </c>
      <c r="BX429" s="231">
        <f t="shared" ref="BX429:BX492" si="101">PRODUCT(I429:AC429)^(1/21)-1</f>
        <v>8.482939466684325E-3</v>
      </c>
      <c r="BZ429" s="7">
        <f t="shared" si="88"/>
        <v>-0.10025441456492779</v>
      </c>
      <c r="CA429" s="7">
        <f t="shared" si="89"/>
        <v>-1.2010323143774704E-2</v>
      </c>
      <c r="CB429" s="7">
        <f t="shared" si="90"/>
        <v>9.4199129816109339E-2</v>
      </c>
    </row>
    <row r="430" spans="1:80" ht="15">
      <c r="A430" s="226" t="s">
        <v>380</v>
      </c>
      <c r="E430" s="10">
        <v>1</v>
      </c>
      <c r="F430" s="10">
        <f t="shared" si="98"/>
        <v>1</v>
      </c>
      <c r="G430" s="10">
        <f t="shared" si="98"/>
        <v>1</v>
      </c>
      <c r="H430" s="10">
        <f t="shared" si="98"/>
        <v>1</v>
      </c>
      <c r="I430" s="10">
        <f t="shared" si="98"/>
        <v>1</v>
      </c>
      <c r="J430" s="10">
        <f t="shared" si="98"/>
        <v>1</v>
      </c>
      <c r="K430" s="10">
        <f t="shared" si="98"/>
        <v>1</v>
      </c>
      <c r="L430" s="10">
        <f t="shared" si="98"/>
        <v>1</v>
      </c>
      <c r="M430" s="10">
        <f t="shared" si="98"/>
        <v>1</v>
      </c>
      <c r="N430" s="10">
        <f t="shared" si="98"/>
        <v>1</v>
      </c>
      <c r="O430" s="10">
        <f t="shared" si="98"/>
        <v>1</v>
      </c>
      <c r="P430" s="10">
        <f t="shared" si="98"/>
        <v>1.0243707025687485</v>
      </c>
      <c r="Q430" s="10">
        <f t="shared" si="98"/>
        <v>1.0592581117846933</v>
      </c>
      <c r="R430" s="10">
        <f t="shared" si="98"/>
        <v>1.0423229500659312</v>
      </c>
      <c r="S430" s="10">
        <v>1</v>
      </c>
      <c r="T430" s="10">
        <f t="shared" si="100"/>
        <v>1.1868525675592589</v>
      </c>
      <c r="U430" s="10">
        <f t="shared" si="100"/>
        <v>1.1642315246418282</v>
      </c>
      <c r="V430" s="10">
        <f t="shared" si="100"/>
        <v>1.1174708387410197</v>
      </c>
      <c r="W430" s="10">
        <f t="shared" si="100"/>
        <v>1.1001006096347858</v>
      </c>
      <c r="X430" s="10">
        <f t="shared" si="100"/>
        <v>1.0937649278639774</v>
      </c>
      <c r="Y430" s="10">
        <f t="shared" si="100"/>
        <v>1.0593304998185817</v>
      </c>
      <c r="Z430" s="10">
        <f t="shared" si="100"/>
        <v>1.0255485545283685</v>
      </c>
      <c r="AA430" s="10">
        <f t="shared" si="100"/>
        <v>1.0011383673827385</v>
      </c>
      <c r="AB430" s="10">
        <f t="shared" si="100"/>
        <v>0.97996585076076204</v>
      </c>
      <c r="AC430" s="10">
        <f t="shared" si="100"/>
        <v>1.0092130266242323</v>
      </c>
      <c r="AD430" s="10">
        <f t="shared" si="100"/>
        <v>1.0079885202272032</v>
      </c>
      <c r="AE430" s="10">
        <f t="shared" si="100"/>
        <v>1.0216379569866596</v>
      </c>
      <c r="AF430" s="10">
        <f t="shared" si="100"/>
        <v>1.0339606460305848</v>
      </c>
      <c r="AG430" s="10">
        <f t="shared" si="100"/>
        <v>1.0752775697210979</v>
      </c>
      <c r="AH430" s="10">
        <f t="shared" si="100"/>
        <v>1.0713131154020614</v>
      </c>
      <c r="AI430" s="10">
        <f t="shared" si="100"/>
        <v>1.0525659773465001</v>
      </c>
      <c r="AJ430" s="10">
        <f t="shared" si="100"/>
        <v>1.0343102640060651</v>
      </c>
      <c r="AK430" s="10">
        <f t="shared" si="100"/>
        <v>1.0361645052805109</v>
      </c>
      <c r="AL430" s="10">
        <f t="shared" si="100"/>
        <v>1.0344243624645073</v>
      </c>
      <c r="AM430" s="10">
        <f t="shared" si="100"/>
        <v>1.0466759445198295</v>
      </c>
      <c r="AN430" s="10">
        <f t="shared" si="100"/>
        <v>1.0560371210153539</v>
      </c>
      <c r="AO430" s="10">
        <f t="shared" si="100"/>
        <v>1.0309824373409409</v>
      </c>
      <c r="AP430" s="10">
        <f t="shared" si="100"/>
        <v>1.044634096464568</v>
      </c>
      <c r="AQ430" s="10">
        <f t="shared" si="100"/>
        <v>1.0444456735015224</v>
      </c>
      <c r="AR430" s="10">
        <f t="shared" si="100"/>
        <v>1.0410096796650934</v>
      </c>
      <c r="AS430" s="10">
        <f t="shared" si="100"/>
        <v>1.0608345885824624</v>
      </c>
      <c r="AT430" s="10">
        <f t="shared" si="100"/>
        <v>0.99855508726087483</v>
      </c>
      <c r="AU430" s="10">
        <f t="shared" si="100"/>
        <v>1.0221792903174574</v>
      </c>
      <c r="AV430" s="10">
        <f t="shared" si="100"/>
        <v>1.0187151827705605</v>
      </c>
      <c r="AW430" s="10">
        <f t="shared" si="100"/>
        <v>0.99771066353007687</v>
      </c>
      <c r="AX430" s="10">
        <f t="shared" si="100"/>
        <v>1.0312420096990966</v>
      </c>
      <c r="AY430" s="10">
        <f t="shared" si="100"/>
        <v>1.0145839226972497</v>
      </c>
      <c r="AZ430" s="10">
        <f t="shared" si="100"/>
        <v>1.0362442234050089</v>
      </c>
      <c r="BA430" s="10">
        <f t="shared" si="100"/>
        <v>1.0267626586640894</v>
      </c>
      <c r="BB430" s="10">
        <f t="shared" si="100"/>
        <v>0.96805143580325714</v>
      </c>
      <c r="BC430" s="10">
        <f t="shared" si="100"/>
        <v>1.0303534634793952</v>
      </c>
      <c r="BD430" s="10">
        <f t="shared" si="100"/>
        <v>1.0096747724939616</v>
      </c>
      <c r="BE430" s="10">
        <f t="shared" si="100"/>
        <v>1.0180208025388975</v>
      </c>
      <c r="BF430" s="10">
        <f t="shared" si="100"/>
        <v>1.0354368485628354</v>
      </c>
      <c r="BG430" s="10">
        <f t="shared" si="100"/>
        <v>1.0729445955541608</v>
      </c>
      <c r="BH430" s="10">
        <f t="shared" si="100"/>
        <v>1.0630510150224595</v>
      </c>
      <c r="BI430" s="10">
        <f t="shared" si="100"/>
        <v>1.0382191494949811</v>
      </c>
      <c r="BK430" s="7">
        <f t="shared" si="77"/>
        <v>0</v>
      </c>
      <c r="BL430" s="7">
        <f t="shared" si="78"/>
        <v>0</v>
      </c>
      <c r="BM430" s="7">
        <f t="shared" si="79"/>
        <v>7.7082568581134936E-2</v>
      </c>
      <c r="BN430" s="7">
        <f t="shared" si="80"/>
        <v>2.8103700157609213E-2</v>
      </c>
      <c r="BO430" s="7">
        <f t="shared" si="81"/>
        <v>3.9338232920717919E-2</v>
      </c>
      <c r="BP430" s="7">
        <f t="shared" si="82"/>
        <v>3.7164769446243584E-2</v>
      </c>
      <c r="BQ430" s="7">
        <f t="shared" si="83"/>
        <v>1.5232127676822582E-2</v>
      </c>
      <c r="BR430" s="7">
        <f t="shared" si="84"/>
        <v>3.3736301761402965E-2</v>
      </c>
      <c r="BS430" s="7">
        <f t="shared" si="85"/>
        <v>2.0797722262199558E-2</v>
      </c>
      <c r="BT430" s="7">
        <f t="shared" si="86"/>
        <v>2.9012996858269302E-2</v>
      </c>
      <c r="BV430" s="7">
        <f t="shared" si="87"/>
        <v>2.5484099965852769E-2</v>
      </c>
      <c r="BX430" s="231">
        <f t="shared" si="101"/>
        <v>3.9597023134301912E-2</v>
      </c>
      <c r="BZ430" s="7">
        <f t="shared" si="88"/>
        <v>6.1466238707099663E-3</v>
      </c>
      <c r="CA430" s="7">
        <f t="shared" si="89"/>
        <v>0.1280513600688149</v>
      </c>
      <c r="CB430" s="7">
        <f t="shared" si="90"/>
        <v>0.18418740612211137</v>
      </c>
    </row>
    <row r="431" spans="1:80" ht="15">
      <c r="A431" s="226" t="s">
        <v>382</v>
      </c>
      <c r="E431" s="10">
        <v>1</v>
      </c>
      <c r="F431" s="10">
        <f t="shared" si="98"/>
        <v>0.98353674781778722</v>
      </c>
      <c r="G431" s="10">
        <f t="shared" si="98"/>
        <v>1.019003990077717</v>
      </c>
      <c r="H431" s="10">
        <f t="shared" si="98"/>
        <v>1.1094832827814312</v>
      </c>
      <c r="I431" s="10">
        <f t="shared" si="98"/>
        <v>0.92065490340056488</v>
      </c>
      <c r="J431" s="10">
        <f t="shared" si="98"/>
        <v>1.0821577308812245</v>
      </c>
      <c r="K431" s="10">
        <f t="shared" si="98"/>
        <v>0.92950605396892483</v>
      </c>
      <c r="L431" s="10">
        <f t="shared" si="98"/>
        <v>0.91848475519143302</v>
      </c>
      <c r="M431" s="10">
        <f t="shared" si="98"/>
        <v>1.0936771651343336</v>
      </c>
      <c r="N431" s="10">
        <f t="shared" si="98"/>
        <v>1.0080247151970962</v>
      </c>
      <c r="O431" s="10">
        <f t="shared" si="98"/>
        <v>1.0246128445149032</v>
      </c>
      <c r="P431" s="10">
        <f t="shared" si="98"/>
        <v>1.0165028470075197</v>
      </c>
      <c r="Q431" s="10">
        <f t="shared" si="98"/>
        <v>1.0001129605982833</v>
      </c>
      <c r="R431" s="10">
        <f t="shared" si="98"/>
        <v>0.96701012219115501</v>
      </c>
      <c r="S431" s="10">
        <v>1</v>
      </c>
      <c r="T431" s="10">
        <f t="shared" si="100"/>
        <v>1.0171995472960971</v>
      </c>
      <c r="U431" s="10">
        <f t="shared" si="100"/>
        <v>1.0361885477474626</v>
      </c>
      <c r="V431" s="10">
        <f t="shared" si="100"/>
        <v>1.0351548421363344</v>
      </c>
      <c r="W431" s="10">
        <f t="shared" ref="W431:BI431" si="102">1+W163/100</f>
        <v>1.0408513634336696</v>
      </c>
      <c r="X431" s="10">
        <f t="shared" si="102"/>
        <v>1.0280894176577462</v>
      </c>
      <c r="Y431" s="10">
        <f t="shared" si="102"/>
        <v>1.0549373011856062</v>
      </c>
      <c r="Z431" s="10">
        <f t="shared" si="102"/>
        <v>1.0395873885046398</v>
      </c>
      <c r="AA431" s="10">
        <f t="shared" si="102"/>
        <v>1.0324861982069717</v>
      </c>
      <c r="AB431" s="10">
        <f t="shared" si="102"/>
        <v>1.0211000709963165</v>
      </c>
      <c r="AC431" s="10">
        <f t="shared" si="102"/>
        <v>1.027144711376055</v>
      </c>
      <c r="AD431" s="10">
        <f t="shared" si="102"/>
        <v>1.0076921661160163</v>
      </c>
      <c r="AE431" s="10">
        <f t="shared" si="102"/>
        <v>0.97026646961279861</v>
      </c>
      <c r="AF431" s="10">
        <f t="shared" si="102"/>
        <v>0.94217345384703688</v>
      </c>
      <c r="AG431" s="10">
        <f t="shared" si="102"/>
        <v>0.8709608517123939</v>
      </c>
      <c r="AH431" s="10">
        <f t="shared" si="102"/>
        <v>1.0200382602567284</v>
      </c>
      <c r="AI431" s="10">
        <f t="shared" si="102"/>
        <v>1.012696322258936</v>
      </c>
      <c r="AJ431" s="10">
        <f t="shared" si="102"/>
        <v>0.97989259249615113</v>
      </c>
      <c r="AK431" s="10">
        <f t="shared" si="102"/>
        <v>1.0829040233308129</v>
      </c>
      <c r="AL431" s="10">
        <f t="shared" si="102"/>
        <v>1.0478754823837417</v>
      </c>
      <c r="AM431" s="10">
        <f t="shared" si="102"/>
        <v>1.0621364198749847</v>
      </c>
      <c r="AN431" s="10">
        <f t="shared" si="102"/>
        <v>1.0564806413744077</v>
      </c>
      <c r="AO431" s="10">
        <f t="shared" si="102"/>
        <v>1.0509248983675448</v>
      </c>
      <c r="AP431" s="10">
        <f t="shared" si="102"/>
        <v>1.0427481418996023</v>
      </c>
      <c r="AQ431" s="10">
        <f t="shared" si="102"/>
        <v>1.0448069650397975</v>
      </c>
      <c r="AR431" s="10">
        <f t="shared" si="102"/>
        <v>1.0953332716036288</v>
      </c>
      <c r="AS431" s="10">
        <f t="shared" si="102"/>
        <v>1.1237386906072695</v>
      </c>
      <c r="AT431" s="10">
        <f t="shared" si="102"/>
        <v>1.1007235236968118</v>
      </c>
      <c r="AU431" s="10">
        <f t="shared" si="102"/>
        <v>1.1080824332668524</v>
      </c>
      <c r="AV431" s="10">
        <f t="shared" si="102"/>
        <v>1.1268541740155325</v>
      </c>
      <c r="AW431" s="10">
        <f t="shared" si="102"/>
        <v>1.1250442932604026</v>
      </c>
      <c r="AX431" s="10">
        <f t="shared" si="102"/>
        <v>1.126110986432981</v>
      </c>
      <c r="AY431" s="10">
        <f t="shared" si="102"/>
        <v>1.1223379144666332</v>
      </c>
      <c r="AZ431" s="10">
        <f t="shared" si="102"/>
        <v>1.1125097184500878</v>
      </c>
      <c r="BA431" s="10">
        <f t="shared" si="102"/>
        <v>1.0956862174842836</v>
      </c>
      <c r="BB431" s="10">
        <f t="shared" si="102"/>
        <v>1.0983757521585857</v>
      </c>
      <c r="BC431" s="10">
        <f t="shared" si="102"/>
        <v>1.0885800410145252</v>
      </c>
      <c r="BD431" s="10">
        <f t="shared" si="102"/>
        <v>1.0476197576850808</v>
      </c>
      <c r="BE431" s="10">
        <f t="shared" si="102"/>
        <v>1.064201372234977</v>
      </c>
      <c r="BF431" s="10">
        <f t="shared" si="102"/>
        <v>1.0745301583009099</v>
      </c>
      <c r="BG431" s="10">
        <f t="shared" si="102"/>
        <v>1.0700129380605607</v>
      </c>
      <c r="BH431" s="10">
        <f t="shared" si="102"/>
        <v>1.0631230490853971</v>
      </c>
      <c r="BI431" s="10">
        <f t="shared" si="102"/>
        <v>1.0553024894118344</v>
      </c>
      <c r="BK431" s="7">
        <f t="shared" si="77"/>
        <v>3.6006339238351837E-2</v>
      </c>
      <c r="BL431" s="7">
        <f t="shared" si="78"/>
        <v>-1.0660559362586364E-2</v>
      </c>
      <c r="BM431" s="7">
        <f t="shared" si="79"/>
        <v>1.6346588930290284E-2</v>
      </c>
      <c r="BN431" s="7">
        <f t="shared" si="80"/>
        <v>-2.8427040032261708E-3</v>
      </c>
      <c r="BO431" s="7">
        <f t="shared" si="81"/>
        <v>3.012360361562938E-2</v>
      </c>
      <c r="BP431" s="7">
        <f t="shared" si="82"/>
        <v>7.7429419902133034E-2</v>
      </c>
      <c r="BQ431" s="7">
        <f t="shared" si="83"/>
        <v>0.11184164177495304</v>
      </c>
      <c r="BR431" s="7">
        <f t="shared" si="84"/>
        <v>6.4042030537640793E-2</v>
      </c>
      <c r="BS431" s="7">
        <f t="shared" si="85"/>
        <v>0.11803490774050895</v>
      </c>
      <c r="BT431" s="7">
        <f t="shared" si="86"/>
        <v>7.0103702601306939E-2</v>
      </c>
      <c r="BV431" s="7">
        <f t="shared" si="87"/>
        <v>9.0388758262256008E-2</v>
      </c>
      <c r="BX431" s="231">
        <f t="shared" si="101"/>
        <v>1.2929334970865236E-2</v>
      </c>
      <c r="BZ431" s="7">
        <f t="shared" si="88"/>
        <v>9.6007594868378288E-2</v>
      </c>
      <c r="CA431" s="7">
        <f t="shared" si="89"/>
        <v>7.4602074597871271E-2</v>
      </c>
      <c r="CB431" s="7">
        <f t="shared" si="90"/>
        <v>0.20046506369081429</v>
      </c>
    </row>
    <row r="432" spans="1:80" ht="15">
      <c r="A432" s="226" t="s">
        <v>384</v>
      </c>
      <c r="E432" s="10">
        <v>1</v>
      </c>
      <c r="F432" s="10">
        <f t="shared" si="98"/>
        <v>1</v>
      </c>
      <c r="G432" s="10">
        <f t="shared" si="98"/>
        <v>1</v>
      </c>
      <c r="H432" s="10">
        <f t="shared" si="98"/>
        <v>1</v>
      </c>
      <c r="I432" s="10">
        <f t="shared" si="98"/>
        <v>1</v>
      </c>
      <c r="J432" s="10">
        <f t="shared" si="98"/>
        <v>1</v>
      </c>
      <c r="K432" s="10">
        <f t="shared" si="98"/>
        <v>1.0349104291104609</v>
      </c>
      <c r="L432" s="10">
        <f t="shared" si="98"/>
        <v>1.0607060403505937</v>
      </c>
      <c r="M432" s="10">
        <f t="shared" si="98"/>
        <v>1.0882419116794222</v>
      </c>
      <c r="N432" s="10">
        <f t="shared" si="98"/>
        <v>1.0895248284257777</v>
      </c>
      <c r="O432" s="10">
        <f t="shared" si="98"/>
        <v>1.0627580294831223</v>
      </c>
      <c r="P432" s="10">
        <f t="shared" si="98"/>
        <v>1.0515094734439978</v>
      </c>
      <c r="Q432" s="10">
        <f t="shared" si="98"/>
        <v>1.107177253049302</v>
      </c>
      <c r="R432" s="10">
        <f t="shared" si="98"/>
        <v>1.0310884055509166</v>
      </c>
      <c r="S432" s="10">
        <v>1</v>
      </c>
      <c r="T432" s="10">
        <f t="shared" ref="T432:BI438" si="103">1+T164/100</f>
        <v>0.99756147859758282</v>
      </c>
      <c r="U432" s="10">
        <f t="shared" si="103"/>
        <v>1.1282826350320825</v>
      </c>
      <c r="V432" s="10">
        <f t="shared" si="103"/>
        <v>0.97838193936370321</v>
      </c>
      <c r="W432" s="10">
        <f t="shared" si="103"/>
        <v>0.92661879342430253</v>
      </c>
      <c r="X432" s="10">
        <f t="shared" si="103"/>
        <v>0.9427538815379064</v>
      </c>
      <c r="Y432" s="10">
        <f t="shared" si="103"/>
        <v>0.90391016720310113</v>
      </c>
      <c r="Z432" s="10">
        <f t="shared" si="103"/>
        <v>0.95690304191456699</v>
      </c>
      <c r="AA432" s="10">
        <f t="shared" si="103"/>
        <v>1.0997601947458182</v>
      </c>
      <c r="AB432" s="10">
        <f t="shared" si="103"/>
        <v>1.0257547920451902</v>
      </c>
      <c r="AC432" s="10">
        <f t="shared" si="103"/>
        <v>0.96075872697910436</v>
      </c>
      <c r="AD432" s="10">
        <f t="shared" si="103"/>
        <v>1.0021833382461536</v>
      </c>
      <c r="AE432" s="10">
        <f t="shared" si="103"/>
        <v>0.94485361366453346</v>
      </c>
      <c r="AF432" s="10">
        <f t="shared" si="103"/>
        <v>0.98390072173959287</v>
      </c>
      <c r="AG432" s="10">
        <f t="shared" si="103"/>
        <v>0.96361336432327915</v>
      </c>
      <c r="AH432" s="10">
        <f t="shared" si="103"/>
        <v>0.99423680152605198</v>
      </c>
      <c r="AI432" s="10">
        <f t="shared" si="103"/>
        <v>1.0900461145835565</v>
      </c>
      <c r="AJ432" s="10">
        <f t="shared" si="103"/>
        <v>0.95699731368113039</v>
      </c>
      <c r="AK432" s="10">
        <f t="shared" si="103"/>
        <v>1.0231134483159128</v>
      </c>
      <c r="AL432" s="10">
        <f t="shared" si="103"/>
        <v>0.99508110978007158</v>
      </c>
      <c r="AM432" s="10">
        <f t="shared" si="103"/>
        <v>0.99430626703212344</v>
      </c>
      <c r="AN432" s="10">
        <f t="shared" si="103"/>
        <v>1.005173011362553</v>
      </c>
      <c r="AO432" s="10">
        <f t="shared" si="103"/>
        <v>1.0424340487888664</v>
      </c>
      <c r="AP432" s="10">
        <f t="shared" si="103"/>
        <v>1.0159936015284967</v>
      </c>
      <c r="AQ432" s="10">
        <f t="shared" si="103"/>
        <v>1.0467745522608216</v>
      </c>
      <c r="AR432" s="10">
        <f t="shared" si="103"/>
        <v>1.0290178561592975</v>
      </c>
      <c r="AS432" s="10">
        <f t="shared" si="103"/>
        <v>1.0232291282198689</v>
      </c>
      <c r="AT432" s="10">
        <f t="shared" si="103"/>
        <v>1.0101671004311683</v>
      </c>
      <c r="AU432" s="10">
        <f t="shared" si="103"/>
        <v>1.0167632045065227</v>
      </c>
      <c r="AV432" s="10">
        <f t="shared" si="103"/>
        <v>1.0079587935367815</v>
      </c>
      <c r="AW432" s="10">
        <f t="shared" si="103"/>
        <v>1.0626266137809022</v>
      </c>
      <c r="AX432" s="10">
        <f t="shared" si="103"/>
        <v>1.0313459258782465</v>
      </c>
      <c r="AY432" s="10">
        <f t="shared" si="103"/>
        <v>1.038987853876516</v>
      </c>
      <c r="AZ432" s="10">
        <f t="shared" si="103"/>
        <v>1.044961061937961</v>
      </c>
      <c r="BA432" s="10">
        <f t="shared" si="103"/>
        <v>1.0198672943764673</v>
      </c>
      <c r="BB432" s="10">
        <f t="shared" si="103"/>
        <v>1.0120067794671848</v>
      </c>
      <c r="BC432" s="10">
        <f t="shared" si="103"/>
        <v>1.0361876165998805</v>
      </c>
      <c r="BD432" s="10">
        <f t="shared" si="103"/>
        <v>0.97635549896972473</v>
      </c>
      <c r="BE432" s="10">
        <f t="shared" si="103"/>
        <v>0.98696206388923713</v>
      </c>
      <c r="BF432" s="10">
        <f t="shared" si="103"/>
        <v>0.99788945602705836</v>
      </c>
      <c r="BG432" s="10">
        <f t="shared" si="103"/>
        <v>1.0122202660863571</v>
      </c>
      <c r="BH432" s="10">
        <f t="shared" si="103"/>
        <v>0.99601055254427406</v>
      </c>
      <c r="BI432" s="10">
        <f t="shared" si="103"/>
        <v>1</v>
      </c>
      <c r="BK432" s="7">
        <f t="shared" si="77"/>
        <v>0</v>
      </c>
      <c r="BL432" s="7">
        <f t="shared" si="78"/>
        <v>4.490481593429152E-2</v>
      </c>
      <c r="BM432" s="7">
        <f t="shared" si="79"/>
        <v>2.0687057214643589E-2</v>
      </c>
      <c r="BN432" s="7">
        <f t="shared" si="80"/>
        <v>-1.7663065910799025E-2</v>
      </c>
      <c r="BO432" s="7">
        <f t="shared" si="81"/>
        <v>1.5159928001478251E-2</v>
      </c>
      <c r="BP432" s="7">
        <f t="shared" si="82"/>
        <v>2.3600048863662959E-2</v>
      </c>
      <c r="BQ432" s="7">
        <f t="shared" si="83"/>
        <v>3.160392501285525E-2</v>
      </c>
      <c r="BR432" s="7">
        <f t="shared" si="84"/>
        <v>-6.7319301217007022E-3</v>
      </c>
      <c r="BS432" s="7">
        <f t="shared" si="85"/>
        <v>3.4142399775351384E-2</v>
      </c>
      <c r="BT432" s="7">
        <f t="shared" si="86"/>
        <v>2.0605325906510874E-3</v>
      </c>
      <c r="BV432" s="7">
        <f t="shared" si="87"/>
        <v>1.568620001612131E-2</v>
      </c>
      <c r="BX432" s="231">
        <f t="shared" si="101"/>
        <v>1.9410992354618184E-2</v>
      </c>
      <c r="BZ432" s="7">
        <f t="shared" si="88"/>
        <v>7.9467288504096345E-2</v>
      </c>
      <c r="CA432" s="7">
        <f t="shared" si="89"/>
        <v>6.7282487140492009E-2</v>
      </c>
      <c r="CB432" s="7">
        <f t="shared" si="90"/>
        <v>8.1820665211846944E-3</v>
      </c>
    </row>
    <row r="433" spans="1:80" ht="15">
      <c r="A433" s="226" t="s">
        <v>386</v>
      </c>
      <c r="E433" s="10">
        <v>1</v>
      </c>
      <c r="F433" s="10">
        <f t="shared" si="98"/>
        <v>1</v>
      </c>
      <c r="G433" s="10">
        <f t="shared" si="98"/>
        <v>1</v>
      </c>
      <c r="H433" s="10">
        <f t="shared" si="98"/>
        <v>1</v>
      </c>
      <c r="I433" s="10">
        <f t="shared" si="98"/>
        <v>1</v>
      </c>
      <c r="J433" s="10">
        <f t="shared" si="98"/>
        <v>1</v>
      </c>
      <c r="K433" s="10">
        <f t="shared" si="98"/>
        <v>1</v>
      </c>
      <c r="L433" s="10">
        <f t="shared" si="98"/>
        <v>1</v>
      </c>
      <c r="M433" s="10">
        <f t="shared" si="98"/>
        <v>1</v>
      </c>
      <c r="N433" s="10">
        <f t="shared" si="98"/>
        <v>1</v>
      </c>
      <c r="O433" s="10">
        <f t="shared" si="98"/>
        <v>1</v>
      </c>
      <c r="P433" s="10">
        <f t="shared" si="98"/>
        <v>1</v>
      </c>
      <c r="Q433" s="10">
        <f t="shared" si="98"/>
        <v>1</v>
      </c>
      <c r="R433" s="10">
        <f t="shared" si="98"/>
        <v>1</v>
      </c>
      <c r="S433" s="10">
        <v>1</v>
      </c>
      <c r="T433" s="10">
        <f t="shared" si="103"/>
        <v>1</v>
      </c>
      <c r="U433" s="10">
        <f t="shared" si="103"/>
        <v>1</v>
      </c>
      <c r="V433" s="10">
        <f t="shared" si="103"/>
        <v>1</v>
      </c>
      <c r="W433" s="10">
        <f t="shared" si="103"/>
        <v>1</v>
      </c>
      <c r="X433" s="10">
        <f t="shared" si="103"/>
        <v>1</v>
      </c>
      <c r="Y433" s="10">
        <f t="shared" si="103"/>
        <v>1</v>
      </c>
      <c r="Z433" s="10">
        <f t="shared" si="103"/>
        <v>1</v>
      </c>
      <c r="AA433" s="10">
        <f t="shared" si="103"/>
        <v>1</v>
      </c>
      <c r="AB433" s="10">
        <f t="shared" si="103"/>
        <v>1</v>
      </c>
      <c r="AC433" s="10">
        <f t="shared" si="103"/>
        <v>1</v>
      </c>
      <c r="AD433" s="10">
        <f t="shared" si="103"/>
        <v>1</v>
      </c>
      <c r="AE433" s="10">
        <f t="shared" si="103"/>
        <v>1</v>
      </c>
      <c r="AF433" s="10">
        <f t="shared" si="103"/>
        <v>1</v>
      </c>
      <c r="AG433" s="10">
        <f t="shared" si="103"/>
        <v>1</v>
      </c>
      <c r="AH433" s="10">
        <f t="shared" si="103"/>
        <v>1</v>
      </c>
      <c r="AI433" s="10">
        <f t="shared" si="103"/>
        <v>1</v>
      </c>
      <c r="AJ433" s="10">
        <f t="shared" si="103"/>
        <v>1</v>
      </c>
      <c r="AK433" s="10">
        <f t="shared" si="103"/>
        <v>1</v>
      </c>
      <c r="AL433" s="10">
        <f t="shared" si="103"/>
        <v>1</v>
      </c>
      <c r="AM433" s="10">
        <f t="shared" si="103"/>
        <v>1</v>
      </c>
      <c r="AN433" s="10">
        <f t="shared" si="103"/>
        <v>1</v>
      </c>
      <c r="AO433" s="10">
        <f t="shared" si="103"/>
        <v>1</v>
      </c>
      <c r="AP433" s="10">
        <f t="shared" si="103"/>
        <v>1</v>
      </c>
      <c r="AQ433" s="10">
        <f t="shared" si="103"/>
        <v>1.052207474243477</v>
      </c>
      <c r="AR433" s="10">
        <f t="shared" si="103"/>
        <v>0.90848329791498239</v>
      </c>
      <c r="AS433" s="10">
        <f t="shared" si="103"/>
        <v>1.0327911651319936</v>
      </c>
      <c r="AT433" s="10">
        <f t="shared" si="103"/>
        <v>1.0069402907267198</v>
      </c>
      <c r="AU433" s="10">
        <f t="shared" si="103"/>
        <v>1.0149245099699591</v>
      </c>
      <c r="AV433" s="10">
        <f t="shared" si="103"/>
        <v>1.0209168390254075</v>
      </c>
      <c r="AW433" s="10">
        <f t="shared" si="103"/>
        <v>1.0421515338849179</v>
      </c>
      <c r="AX433" s="10">
        <f t="shared" si="103"/>
        <v>1.0403897604878083</v>
      </c>
      <c r="AY433" s="10">
        <f t="shared" si="103"/>
        <v>1.0843137898946476</v>
      </c>
      <c r="AZ433" s="10">
        <f t="shared" si="103"/>
        <v>1.1050517680689436</v>
      </c>
      <c r="BA433" s="10">
        <f t="shared" si="103"/>
        <v>1.0673300401738357</v>
      </c>
      <c r="BB433" s="10">
        <f t="shared" si="103"/>
        <v>0.94140905900196126</v>
      </c>
      <c r="BC433" s="10">
        <f t="shared" si="103"/>
        <v>1.0227614986688136</v>
      </c>
      <c r="BD433" s="10">
        <f t="shared" si="103"/>
        <v>1.0312007805434829</v>
      </c>
      <c r="BE433" s="10">
        <f t="shared" si="103"/>
        <v>0.97194411132792224</v>
      </c>
      <c r="BF433" s="10">
        <f t="shared" si="103"/>
        <v>1.0344799992135432</v>
      </c>
      <c r="BG433" s="10">
        <f t="shared" si="103"/>
        <v>1.0168500425314153</v>
      </c>
      <c r="BH433" s="10">
        <f t="shared" si="103"/>
        <v>1.0334485295269451</v>
      </c>
      <c r="BI433" s="10">
        <f t="shared" si="103"/>
        <v>1.0239762658856353</v>
      </c>
      <c r="BK433" s="7">
        <f t="shared" si="77"/>
        <v>0</v>
      </c>
      <c r="BL433" s="7">
        <f t="shared" si="78"/>
        <v>0</v>
      </c>
      <c r="BM433" s="7">
        <f t="shared" si="79"/>
        <v>0</v>
      </c>
      <c r="BN433" s="7">
        <f t="shared" si="80"/>
        <v>0</v>
      </c>
      <c r="BO433" s="7">
        <f t="shared" si="81"/>
        <v>0</v>
      </c>
      <c r="BP433" s="7">
        <f t="shared" si="82"/>
        <v>1.1140072305919624E-3</v>
      </c>
      <c r="BQ433" s="7">
        <f t="shared" si="83"/>
        <v>3.9473204922100047E-2</v>
      </c>
      <c r="BR433" s="7">
        <f t="shared" si="84"/>
        <v>1.3306629158854388E-2</v>
      </c>
      <c r="BS433" s="7">
        <f t="shared" si="85"/>
        <v>5.9641456733698694E-2</v>
      </c>
      <c r="BT433" s="7">
        <f t="shared" si="86"/>
        <v>8.990036454665562E-3</v>
      </c>
      <c r="BV433" s="7">
        <f t="shared" si="87"/>
        <v>3.0394368091000157E-2</v>
      </c>
      <c r="BX433" s="231">
        <f t="shared" si="101"/>
        <v>0</v>
      </c>
      <c r="BZ433" s="7">
        <f t="shared" si="88"/>
        <v>0</v>
      </c>
      <c r="CA433" s="7">
        <f t="shared" si="89"/>
        <v>0</v>
      </c>
      <c r="CB433" s="7">
        <f t="shared" si="90"/>
        <v>7.6057932269196771E-2</v>
      </c>
    </row>
    <row r="434" spans="1:80" ht="15">
      <c r="A434" s="226" t="s">
        <v>388</v>
      </c>
      <c r="E434" s="10">
        <v>1</v>
      </c>
      <c r="F434" s="10">
        <f t="shared" si="98"/>
        <v>1</v>
      </c>
      <c r="G434" s="10">
        <f t="shared" si="98"/>
        <v>1</v>
      </c>
      <c r="H434" s="10">
        <f t="shared" si="98"/>
        <v>1</v>
      </c>
      <c r="I434" s="10">
        <f t="shared" si="98"/>
        <v>1</v>
      </c>
      <c r="J434" s="10">
        <f t="shared" si="98"/>
        <v>1</v>
      </c>
      <c r="K434" s="10">
        <f t="shared" si="98"/>
        <v>1</v>
      </c>
      <c r="L434" s="10">
        <f t="shared" si="98"/>
        <v>1</v>
      </c>
      <c r="M434" s="10">
        <f t="shared" si="98"/>
        <v>1</v>
      </c>
      <c r="N434" s="10">
        <f t="shared" si="98"/>
        <v>1</v>
      </c>
      <c r="O434" s="10">
        <f t="shared" si="98"/>
        <v>1</v>
      </c>
      <c r="P434" s="10">
        <f t="shared" si="98"/>
        <v>1</v>
      </c>
      <c r="Q434" s="10">
        <f t="shared" si="98"/>
        <v>1</v>
      </c>
      <c r="R434" s="10">
        <f t="shared" si="98"/>
        <v>1</v>
      </c>
      <c r="S434" s="10">
        <v>1</v>
      </c>
      <c r="T434" s="10">
        <f t="shared" si="103"/>
        <v>1</v>
      </c>
      <c r="U434" s="10">
        <f t="shared" si="103"/>
        <v>1</v>
      </c>
      <c r="V434" s="10">
        <f t="shared" si="103"/>
        <v>1</v>
      </c>
      <c r="W434" s="10">
        <f t="shared" si="103"/>
        <v>1</v>
      </c>
      <c r="X434" s="10">
        <f t="shared" si="103"/>
        <v>1</v>
      </c>
      <c r="Y434" s="10">
        <f t="shared" si="103"/>
        <v>1</v>
      </c>
      <c r="Z434" s="10">
        <f t="shared" si="103"/>
        <v>1</v>
      </c>
      <c r="AA434" s="10">
        <f t="shared" si="103"/>
        <v>1.0564523371835688</v>
      </c>
      <c r="AB434" s="10">
        <f t="shared" si="103"/>
        <v>1.0319349259241795</v>
      </c>
      <c r="AC434" s="10">
        <f t="shared" si="103"/>
        <v>1.032229904927795</v>
      </c>
      <c r="AD434" s="10">
        <f t="shared" si="103"/>
        <v>1.0291911838407286</v>
      </c>
      <c r="AE434" s="10">
        <f t="shared" si="103"/>
        <v>1.0636278225168794</v>
      </c>
      <c r="AF434" s="10">
        <f t="shared" si="103"/>
        <v>1.0055669805911576</v>
      </c>
      <c r="AG434" s="10">
        <f t="shared" si="103"/>
        <v>1.0227263622899465</v>
      </c>
      <c r="AH434" s="10">
        <f t="shared" si="103"/>
        <v>1.0168230765129489</v>
      </c>
      <c r="AI434" s="10">
        <f t="shared" si="103"/>
        <v>0.94903426871002694</v>
      </c>
      <c r="AJ434" s="10">
        <f t="shared" si="103"/>
        <v>0.89916100479950978</v>
      </c>
      <c r="AK434" s="10">
        <f t="shared" si="103"/>
        <v>0.89708731302570388</v>
      </c>
      <c r="AL434" s="10">
        <f t="shared" si="103"/>
        <v>0.9598842781157404</v>
      </c>
      <c r="AM434" s="10">
        <f t="shared" si="103"/>
        <v>1.0135976336449957</v>
      </c>
      <c r="AN434" s="10">
        <f t="shared" si="103"/>
        <v>1.0556435987768673</v>
      </c>
      <c r="AO434" s="10">
        <f t="shared" si="103"/>
        <v>1.0141741327606684</v>
      </c>
      <c r="AP434" s="10">
        <f t="shared" si="103"/>
        <v>1.0304585919749316</v>
      </c>
      <c r="AQ434" s="10">
        <f t="shared" si="103"/>
        <v>1.0246714123293685</v>
      </c>
      <c r="AR434" s="10">
        <f t="shared" si="103"/>
        <v>1.0217802091519841</v>
      </c>
      <c r="AS434" s="10">
        <f t="shared" si="103"/>
        <v>1.0024852771882988</v>
      </c>
      <c r="AT434" s="10">
        <f t="shared" si="103"/>
        <v>1.0200222440278239</v>
      </c>
      <c r="AU434" s="10">
        <f t="shared" si="103"/>
        <v>1.0370937503782713</v>
      </c>
      <c r="AV434" s="10">
        <f t="shared" si="103"/>
        <v>1.0589410798269534</v>
      </c>
      <c r="AW434" s="10">
        <f t="shared" si="103"/>
        <v>1.0940494441711601</v>
      </c>
      <c r="AX434" s="10">
        <f t="shared" si="103"/>
        <v>1.059964804275096</v>
      </c>
      <c r="AY434" s="10">
        <f t="shared" si="103"/>
        <v>1.0721664527258865</v>
      </c>
      <c r="AZ434" s="10">
        <f t="shared" si="103"/>
        <v>1.0881622614967263</v>
      </c>
      <c r="BA434" s="10">
        <f t="shared" si="103"/>
        <v>1.0738955424783907</v>
      </c>
      <c r="BB434" s="10">
        <f t="shared" si="103"/>
        <v>0.97245484202322874</v>
      </c>
      <c r="BC434" s="10">
        <f t="shared" si="103"/>
        <v>1.0462573163048794</v>
      </c>
      <c r="BD434" s="10">
        <f t="shared" si="103"/>
        <v>1.1521527566212062</v>
      </c>
      <c r="BE434" s="10">
        <f t="shared" si="103"/>
        <v>1.1021608758323682</v>
      </c>
      <c r="BF434" s="10">
        <f t="shared" si="103"/>
        <v>1.0951326729864566</v>
      </c>
      <c r="BG434" s="10">
        <f t="shared" si="103"/>
        <v>1.0586363421342864</v>
      </c>
      <c r="BH434" s="10">
        <f t="shared" si="103"/>
        <v>1.0053546834854132</v>
      </c>
      <c r="BI434" s="10">
        <f t="shared" si="103"/>
        <v>0.99290586239994638</v>
      </c>
      <c r="BK434" s="7">
        <f t="shared" si="77"/>
        <v>0</v>
      </c>
      <c r="BL434" s="7">
        <f t="shared" si="78"/>
        <v>0</v>
      </c>
      <c r="BM434" s="7">
        <f t="shared" si="79"/>
        <v>0</v>
      </c>
      <c r="BN434" s="7">
        <f t="shared" si="80"/>
        <v>2.5647262421732098E-2</v>
      </c>
      <c r="BO434" s="7">
        <f t="shared" si="81"/>
        <v>-7.4144442144041589E-2</v>
      </c>
      <c r="BP434" s="7">
        <f t="shared" si="82"/>
        <v>2.568385689288788E-2</v>
      </c>
      <c r="BQ434" s="7">
        <f t="shared" si="83"/>
        <v>5.7616595863479336E-2</v>
      </c>
      <c r="BR434" s="7">
        <f t="shared" si="84"/>
        <v>0.1015193920178119</v>
      </c>
      <c r="BS434" s="7">
        <f t="shared" si="85"/>
        <v>7.4450347999232447E-2</v>
      </c>
      <c r="BT434" s="7">
        <f t="shared" si="86"/>
        <v>5.1569521328720169E-2</v>
      </c>
      <c r="BV434" s="7">
        <f t="shared" si="87"/>
        <v>6.1315312948184486E-2</v>
      </c>
      <c r="BX434" s="231">
        <f t="shared" si="101"/>
        <v>5.6383823842067748E-3</v>
      </c>
      <c r="BZ434" s="7">
        <f t="shared" si="88"/>
        <v>9.0190064313952378E-2</v>
      </c>
      <c r="CA434" s="7">
        <f t="shared" si="89"/>
        <v>-0.23448435061525552</v>
      </c>
      <c r="CB434" s="7">
        <f t="shared" si="90"/>
        <v>5.6754678520998025E-2</v>
      </c>
    </row>
    <row r="435" spans="1:80" ht="15">
      <c r="A435" s="226" t="s">
        <v>390</v>
      </c>
      <c r="E435" s="10">
        <v>1</v>
      </c>
      <c r="F435" s="10">
        <f t="shared" si="98"/>
        <v>1</v>
      </c>
      <c r="G435" s="10">
        <f t="shared" si="98"/>
        <v>1</v>
      </c>
      <c r="H435" s="10">
        <f t="shared" si="98"/>
        <v>1</v>
      </c>
      <c r="I435" s="10">
        <f t="shared" si="98"/>
        <v>1</v>
      </c>
      <c r="J435" s="10">
        <f t="shared" si="98"/>
        <v>1</v>
      </c>
      <c r="K435" s="10">
        <f t="shared" si="98"/>
        <v>1</v>
      </c>
      <c r="L435" s="10">
        <f t="shared" si="98"/>
        <v>1</v>
      </c>
      <c r="M435" s="10">
        <f t="shared" si="98"/>
        <v>1</v>
      </c>
      <c r="N435" s="10">
        <f t="shared" si="98"/>
        <v>1</v>
      </c>
      <c r="O435" s="10">
        <f t="shared" si="98"/>
        <v>1</v>
      </c>
      <c r="P435" s="10">
        <f t="shared" si="98"/>
        <v>1</v>
      </c>
      <c r="Q435" s="10">
        <f t="shared" si="98"/>
        <v>1</v>
      </c>
      <c r="R435" s="10">
        <f t="shared" si="98"/>
        <v>1</v>
      </c>
      <c r="S435" s="10">
        <v>1</v>
      </c>
      <c r="T435" s="10">
        <f t="shared" si="103"/>
        <v>1</v>
      </c>
      <c r="U435" s="10">
        <f t="shared" si="103"/>
        <v>1</v>
      </c>
      <c r="V435" s="10">
        <f t="shared" si="103"/>
        <v>1</v>
      </c>
      <c r="W435" s="10">
        <f t="shared" si="103"/>
        <v>1</v>
      </c>
      <c r="X435" s="10">
        <f t="shared" si="103"/>
        <v>1</v>
      </c>
      <c r="Y435" s="10">
        <f t="shared" si="103"/>
        <v>1</v>
      </c>
      <c r="Z435" s="10">
        <f t="shared" si="103"/>
        <v>1</v>
      </c>
      <c r="AA435" s="10">
        <f t="shared" si="103"/>
        <v>1</v>
      </c>
      <c r="AB435" s="10">
        <f t="shared" si="103"/>
        <v>1</v>
      </c>
      <c r="AC435" s="10">
        <f t="shared" si="103"/>
        <v>1</v>
      </c>
      <c r="AD435" s="10">
        <f t="shared" si="103"/>
        <v>1</v>
      </c>
      <c r="AE435" s="10">
        <f t="shared" si="103"/>
        <v>1</v>
      </c>
      <c r="AF435" s="10">
        <f t="shared" si="103"/>
        <v>1</v>
      </c>
      <c r="AG435" s="10">
        <f t="shared" si="103"/>
        <v>1</v>
      </c>
      <c r="AH435" s="10">
        <f t="shared" si="103"/>
        <v>1</v>
      </c>
      <c r="AI435" s="10">
        <f t="shared" si="103"/>
        <v>1</v>
      </c>
      <c r="AJ435" s="10">
        <f t="shared" si="103"/>
        <v>1</v>
      </c>
      <c r="AK435" s="10">
        <f t="shared" si="103"/>
        <v>1</v>
      </c>
      <c r="AL435" s="10">
        <f t="shared" si="103"/>
        <v>1</v>
      </c>
      <c r="AM435" s="10">
        <f t="shared" si="103"/>
        <v>1</v>
      </c>
      <c r="AN435" s="10">
        <f t="shared" si="103"/>
        <v>1</v>
      </c>
      <c r="AO435" s="10">
        <f t="shared" si="103"/>
        <v>1</v>
      </c>
      <c r="AP435" s="10">
        <f t="shared" si="103"/>
        <v>1</v>
      </c>
      <c r="AQ435" s="10">
        <f t="shared" si="103"/>
        <v>1</v>
      </c>
      <c r="AR435" s="10">
        <f t="shared" si="103"/>
        <v>1</v>
      </c>
      <c r="AS435" s="10">
        <f t="shared" si="103"/>
        <v>1</v>
      </c>
      <c r="AT435" s="10">
        <f t="shared" si="103"/>
        <v>1</v>
      </c>
      <c r="AU435" s="10">
        <f t="shared" si="103"/>
        <v>1</v>
      </c>
      <c r="AV435" s="10">
        <f t="shared" si="103"/>
        <v>1.0240552989361642</v>
      </c>
      <c r="AW435" s="10">
        <f t="shared" si="103"/>
        <v>0.99476642548482663</v>
      </c>
      <c r="AX435" s="10">
        <f t="shared" si="103"/>
        <v>0.89962965929498262</v>
      </c>
      <c r="AY435" s="10">
        <f t="shared" si="103"/>
        <v>0.96212204343445418</v>
      </c>
      <c r="AZ435" s="10">
        <f t="shared" si="103"/>
        <v>0.96696777484188734</v>
      </c>
      <c r="BA435" s="10">
        <f t="shared" si="103"/>
        <v>0.92153793279675067</v>
      </c>
      <c r="BB435" s="10">
        <f t="shared" si="103"/>
        <v>0.85071491687605838</v>
      </c>
      <c r="BC435" s="10">
        <f t="shared" si="103"/>
        <v>1.0371220798815173</v>
      </c>
      <c r="BD435" s="10">
        <f t="shared" si="103"/>
        <v>0.93402629794999559</v>
      </c>
      <c r="BE435" s="10">
        <f t="shared" si="103"/>
        <v>1.0066490197514941</v>
      </c>
      <c r="BF435" s="10">
        <f t="shared" si="103"/>
        <v>1.0167085579310762</v>
      </c>
      <c r="BG435" s="10">
        <f t="shared" si="103"/>
        <v>1.0205988189503605</v>
      </c>
      <c r="BH435" s="10">
        <f t="shared" si="103"/>
        <v>1.0277411839057184</v>
      </c>
      <c r="BI435" s="10">
        <f t="shared" si="103"/>
        <v>1</v>
      </c>
      <c r="BK435" s="7">
        <f t="shared" si="77"/>
        <v>0</v>
      </c>
      <c r="BL435" s="7">
        <f t="shared" si="78"/>
        <v>0</v>
      </c>
      <c r="BM435" s="7">
        <f t="shared" si="79"/>
        <v>0</v>
      </c>
      <c r="BN435" s="7">
        <f t="shared" si="80"/>
        <v>0</v>
      </c>
      <c r="BO435" s="7">
        <f t="shared" si="81"/>
        <v>0</v>
      </c>
      <c r="BP435" s="7">
        <f t="shared" si="82"/>
        <v>0</v>
      </c>
      <c r="BQ435" s="7">
        <f t="shared" si="83"/>
        <v>-4.4766157426181175E-2</v>
      </c>
      <c r="BR435" s="7">
        <f t="shared" si="84"/>
        <v>-6.1469383724489512E-3</v>
      </c>
      <c r="BS435" s="7">
        <f t="shared" si="85"/>
        <v>-3.9396983823542953E-2</v>
      </c>
      <c r="BT435" s="7">
        <f t="shared" si="86"/>
        <v>-1.5199407966102085E-2</v>
      </c>
      <c r="BV435" s="7">
        <f t="shared" si="87"/>
        <v>-2.5643552922195334E-2</v>
      </c>
      <c r="BX435" s="231">
        <f t="shared" si="101"/>
        <v>0</v>
      </c>
      <c r="BZ435" s="7">
        <f t="shared" si="88"/>
        <v>0</v>
      </c>
      <c r="CA435" s="7">
        <f t="shared" si="89"/>
        <v>0</v>
      </c>
      <c r="CB435" s="7">
        <f t="shared" si="90"/>
        <v>4.8911438480821579E-2</v>
      </c>
    </row>
    <row r="436" spans="1:80" ht="15">
      <c r="A436" s="226" t="s">
        <v>392</v>
      </c>
      <c r="E436" s="10">
        <v>1</v>
      </c>
      <c r="F436" s="10">
        <f t="shared" si="98"/>
        <v>1</v>
      </c>
      <c r="G436" s="10">
        <f t="shared" si="98"/>
        <v>1</v>
      </c>
      <c r="H436" s="10">
        <f t="shared" si="98"/>
        <v>1</v>
      </c>
      <c r="I436" s="10">
        <f t="shared" si="98"/>
        <v>1</v>
      </c>
      <c r="J436" s="10">
        <f t="shared" si="98"/>
        <v>1</v>
      </c>
      <c r="K436" s="10">
        <f t="shared" si="98"/>
        <v>1</v>
      </c>
      <c r="L436" s="10">
        <f t="shared" si="98"/>
        <v>1</v>
      </c>
      <c r="M436" s="10">
        <f t="shared" si="98"/>
        <v>1</v>
      </c>
      <c r="N436" s="10">
        <f t="shared" si="98"/>
        <v>1</v>
      </c>
      <c r="O436" s="10">
        <f t="shared" si="98"/>
        <v>1</v>
      </c>
      <c r="P436" s="10">
        <f t="shared" si="98"/>
        <v>1</v>
      </c>
      <c r="Q436" s="10">
        <f t="shared" si="98"/>
        <v>1</v>
      </c>
      <c r="R436" s="10">
        <f t="shared" si="98"/>
        <v>1</v>
      </c>
      <c r="S436" s="10">
        <v>1</v>
      </c>
      <c r="T436" s="10">
        <f t="shared" si="103"/>
        <v>1</v>
      </c>
      <c r="U436" s="10">
        <f t="shared" si="103"/>
        <v>1</v>
      </c>
      <c r="V436" s="10">
        <f t="shared" si="103"/>
        <v>1</v>
      </c>
      <c r="W436" s="10">
        <f t="shared" si="103"/>
        <v>1</v>
      </c>
      <c r="X436" s="10">
        <f t="shared" si="103"/>
        <v>1</v>
      </c>
      <c r="Y436" s="10">
        <f t="shared" si="103"/>
        <v>1</v>
      </c>
      <c r="Z436" s="10">
        <f t="shared" si="103"/>
        <v>1.0253582809645507</v>
      </c>
      <c r="AA436" s="10">
        <f t="shared" si="103"/>
        <v>0.91028050317143328</v>
      </c>
      <c r="AB436" s="10">
        <f t="shared" si="103"/>
        <v>0.8264522768282585</v>
      </c>
      <c r="AC436" s="10">
        <f t="shared" si="103"/>
        <v>0.92073747918579119</v>
      </c>
      <c r="AD436" s="10">
        <f t="shared" si="103"/>
        <v>0.99983922085749355</v>
      </c>
      <c r="AE436" s="10">
        <f t="shared" si="103"/>
        <v>0.97325375926520441</v>
      </c>
      <c r="AF436" s="10">
        <f t="shared" si="103"/>
        <v>1.1481913254517875</v>
      </c>
      <c r="AG436" s="10">
        <f t="shared" si="103"/>
        <v>1.0835234414600621</v>
      </c>
      <c r="AH436" s="10">
        <f t="shared" si="103"/>
        <v>1.0603468523018258</v>
      </c>
      <c r="AI436" s="10">
        <f t="shared" si="103"/>
        <v>0.99566407549257219</v>
      </c>
      <c r="AJ436" s="10">
        <f t="shared" si="103"/>
        <v>1.0224260123383802</v>
      </c>
      <c r="AK436" s="10">
        <f t="shared" si="103"/>
        <v>0.9154088306570648</v>
      </c>
      <c r="AL436" s="10">
        <f t="shared" si="103"/>
        <v>1.0456296376556444</v>
      </c>
      <c r="AM436" s="10">
        <f t="shared" si="103"/>
        <v>1.0211225907836796</v>
      </c>
      <c r="AN436" s="10">
        <f t="shared" si="103"/>
        <v>0.98720516168156502</v>
      </c>
      <c r="AO436" s="10">
        <f t="shared" si="103"/>
        <v>1.2302705744173035</v>
      </c>
      <c r="AP436" s="10">
        <f t="shared" si="103"/>
        <v>1.0783481201286789</v>
      </c>
      <c r="AQ436" s="10">
        <f t="shared" si="103"/>
        <v>1.0901715500358002</v>
      </c>
      <c r="AR436" s="10">
        <f t="shared" si="103"/>
        <v>1.0507548192974785</v>
      </c>
      <c r="AS436" s="10">
        <f t="shared" si="103"/>
        <v>0.98961375360541348</v>
      </c>
      <c r="AT436" s="10">
        <f t="shared" si="103"/>
        <v>1.0956122666937838</v>
      </c>
      <c r="AU436" s="10">
        <f t="shared" si="103"/>
        <v>1.0566261989719945</v>
      </c>
      <c r="AV436" s="10">
        <f t="shared" si="103"/>
        <v>1.0338422421619611</v>
      </c>
      <c r="AW436" s="10">
        <f t="shared" si="103"/>
        <v>1.046473040590717</v>
      </c>
      <c r="AX436" s="10">
        <f t="shared" si="103"/>
        <v>1.0554908309309805</v>
      </c>
      <c r="AY436" s="10">
        <f t="shared" si="103"/>
        <v>1.0666783941394744</v>
      </c>
      <c r="AZ436" s="10">
        <f t="shared" si="103"/>
        <v>1.0432299898274571</v>
      </c>
      <c r="BA436" s="10">
        <f t="shared" si="103"/>
        <v>1.0379637266463968</v>
      </c>
      <c r="BB436" s="10">
        <f t="shared" si="103"/>
        <v>1.0328938959304261</v>
      </c>
      <c r="BC436" s="10">
        <f t="shared" si="103"/>
        <v>1.0361615791287941</v>
      </c>
      <c r="BD436" s="10">
        <f t="shared" si="103"/>
        <v>1.040353828415391</v>
      </c>
      <c r="BE436" s="10">
        <f t="shared" si="103"/>
        <v>1.0411874888372548</v>
      </c>
      <c r="BF436" s="10">
        <f t="shared" si="103"/>
        <v>1.0407036672776477</v>
      </c>
      <c r="BG436" s="10">
        <f t="shared" si="103"/>
        <v>1.0437198653515727</v>
      </c>
      <c r="BH436" s="10">
        <f t="shared" si="103"/>
        <v>1.0355595823542758</v>
      </c>
      <c r="BI436" s="10">
        <f t="shared" si="103"/>
        <v>1.0089962281568046</v>
      </c>
      <c r="BK436" s="7">
        <f t="shared" si="77"/>
        <v>0</v>
      </c>
      <c r="BL436" s="7">
        <f t="shared" si="78"/>
        <v>0</v>
      </c>
      <c r="BM436" s="7">
        <f t="shared" si="79"/>
        <v>0</v>
      </c>
      <c r="BN436" s="7">
        <f t="shared" si="80"/>
        <v>-9.1997056100624475E-3</v>
      </c>
      <c r="BO436" s="7">
        <f t="shared" si="81"/>
        <v>-6.4621253624072006E-3</v>
      </c>
      <c r="BP436" s="7">
        <f t="shared" si="82"/>
        <v>7.0042203990321017E-2</v>
      </c>
      <c r="BQ436" s="7">
        <f t="shared" si="83"/>
        <v>4.403357312078704E-2</v>
      </c>
      <c r="BR436" s="7">
        <f t="shared" si="84"/>
        <v>4.1490376264670115E-2</v>
      </c>
      <c r="BS436" s="7">
        <f t="shared" si="85"/>
        <v>4.7221990855348395E-2</v>
      </c>
      <c r="BT436" s="7">
        <f t="shared" si="86"/>
        <v>3.4894572691597459E-2</v>
      </c>
      <c r="BV436" s="7">
        <f t="shared" si="87"/>
        <v>4.0159882678120873E-2</v>
      </c>
      <c r="BX436" s="231">
        <f t="shared" si="101"/>
        <v>-1.6161025179823874E-2</v>
      </c>
      <c r="BZ436" s="7">
        <f t="shared" si="88"/>
        <v>-0.22861948475585625</v>
      </c>
      <c r="CA436" s="7">
        <f t="shared" si="89"/>
        <v>-6.812035525808835E-2</v>
      </c>
      <c r="CB436" s="7">
        <f t="shared" si="90"/>
        <v>9.0557538092285617E-2</v>
      </c>
    </row>
    <row r="437" spans="1:80" ht="15">
      <c r="A437" s="226" t="s">
        <v>394</v>
      </c>
      <c r="E437" s="10">
        <v>1</v>
      </c>
      <c r="F437" s="10">
        <f t="shared" si="98"/>
        <v>1.1225285025058613</v>
      </c>
      <c r="G437" s="10">
        <f t="shared" si="98"/>
        <v>0.97851297746698096</v>
      </c>
      <c r="H437" s="10">
        <f t="shared" si="98"/>
        <v>0.95205434628260699</v>
      </c>
      <c r="I437" s="10">
        <f t="shared" si="98"/>
        <v>1.2401668973362505</v>
      </c>
      <c r="J437" s="10">
        <f t="shared" si="98"/>
        <v>1.1278888516682126</v>
      </c>
      <c r="K437" s="10">
        <f t="shared" si="98"/>
        <v>0.97335992837199337</v>
      </c>
      <c r="L437" s="10">
        <f t="shared" si="98"/>
        <v>1.0057473814033902</v>
      </c>
      <c r="M437" s="10">
        <f t="shared" si="98"/>
        <v>1.0701365176926287</v>
      </c>
      <c r="N437" s="10">
        <f t="shared" si="98"/>
        <v>0.98326194712460901</v>
      </c>
      <c r="O437" s="10">
        <f t="shared" si="98"/>
        <v>1.0875767089082395</v>
      </c>
      <c r="P437" s="10">
        <f t="shared" si="98"/>
        <v>0.98911797898090081</v>
      </c>
      <c r="Q437" s="10">
        <f t="shared" si="98"/>
        <v>0.96415510854572817</v>
      </c>
      <c r="R437" s="10">
        <f t="shared" si="98"/>
        <v>0.92680872684459292</v>
      </c>
      <c r="S437" s="10">
        <v>1</v>
      </c>
      <c r="T437" s="10">
        <f t="shared" si="103"/>
        <v>0.92159924020772721</v>
      </c>
      <c r="U437" s="10">
        <f t="shared" si="103"/>
        <v>1.0546036268577845</v>
      </c>
      <c r="V437" s="10">
        <f t="shared" si="103"/>
        <v>0.95341603303626798</v>
      </c>
      <c r="W437" s="10">
        <f t="shared" si="103"/>
        <v>0.96680401861986309</v>
      </c>
      <c r="X437" s="10">
        <f t="shared" si="103"/>
        <v>1.0182413476984147</v>
      </c>
      <c r="Y437" s="10">
        <f t="shared" si="103"/>
        <v>1.0044126372866329</v>
      </c>
      <c r="Z437" s="10">
        <f t="shared" si="103"/>
        <v>1.0051156898502773</v>
      </c>
      <c r="AA437" s="10">
        <f t="shared" si="103"/>
        <v>0.94884577968239148</v>
      </c>
      <c r="AB437" s="10">
        <f t="shared" si="103"/>
        <v>1.007971283490668</v>
      </c>
      <c r="AC437" s="10">
        <f t="shared" si="103"/>
        <v>0.94055993398495508</v>
      </c>
      <c r="AD437" s="10">
        <f t="shared" si="103"/>
        <v>1.0013583485408262</v>
      </c>
      <c r="AE437" s="10">
        <f t="shared" si="103"/>
        <v>1.028085897054533</v>
      </c>
      <c r="AF437" s="10">
        <f t="shared" si="103"/>
        <v>0.99121428332343953</v>
      </c>
      <c r="AG437" s="10">
        <f t="shared" si="103"/>
        <v>0.98968501730640368</v>
      </c>
      <c r="AH437" s="10">
        <f t="shared" si="103"/>
        <v>1.0196581343358184</v>
      </c>
      <c r="AI437" s="10">
        <f t="shared" si="103"/>
        <v>0.95610573212879246</v>
      </c>
      <c r="AJ437" s="10">
        <f t="shared" si="103"/>
        <v>0.99100263273344646</v>
      </c>
      <c r="AK437" s="10">
        <f t="shared" si="103"/>
        <v>0.99198499641295601</v>
      </c>
      <c r="AL437" s="10">
        <f t="shared" si="103"/>
        <v>1.0306550536984551</v>
      </c>
      <c r="AM437" s="10">
        <f t="shared" si="103"/>
        <v>0.94298154319283289</v>
      </c>
      <c r="AN437" s="10">
        <f t="shared" si="103"/>
        <v>1.0672059397301612</v>
      </c>
      <c r="AO437" s="10">
        <f t="shared" si="103"/>
        <v>1.0272139306401009</v>
      </c>
      <c r="AP437" s="10">
        <f t="shared" si="103"/>
        <v>0.9306868319488375</v>
      </c>
      <c r="AQ437" s="10">
        <f t="shared" si="103"/>
        <v>0.99648174006001544</v>
      </c>
      <c r="AR437" s="10">
        <f t="shared" si="103"/>
        <v>1.0445210688391389</v>
      </c>
      <c r="AS437" s="10">
        <f t="shared" si="103"/>
        <v>0.96609141402862986</v>
      </c>
      <c r="AT437" s="10">
        <f t="shared" si="103"/>
        <v>0.99034500314045748</v>
      </c>
      <c r="AU437" s="10">
        <f t="shared" si="103"/>
        <v>0.97774609736519325</v>
      </c>
      <c r="AV437" s="10">
        <f t="shared" si="103"/>
        <v>1.0297180832231705</v>
      </c>
      <c r="AW437" s="10">
        <f t="shared" si="103"/>
        <v>1.0276887740639902</v>
      </c>
      <c r="AX437" s="10">
        <f t="shared" si="103"/>
        <v>1.0591003492039848</v>
      </c>
      <c r="AY437" s="10">
        <f t="shared" si="103"/>
        <v>1.155498175913704</v>
      </c>
      <c r="AZ437" s="10">
        <f t="shared" si="103"/>
        <v>0.99961986634457645</v>
      </c>
      <c r="BA437" s="10">
        <f t="shared" si="103"/>
        <v>0.98265602507749006</v>
      </c>
      <c r="BB437" s="10">
        <f t="shared" si="103"/>
        <v>0.96170983064680027</v>
      </c>
      <c r="BC437" s="10">
        <f t="shared" si="103"/>
        <v>1.0177652880710131</v>
      </c>
      <c r="BD437" s="10">
        <f t="shared" si="103"/>
        <v>1.0165873439619248</v>
      </c>
      <c r="BE437" s="10">
        <f t="shared" si="103"/>
        <v>1.0268586369085548</v>
      </c>
      <c r="BF437" s="10">
        <f t="shared" si="103"/>
        <v>1.0297352788064913</v>
      </c>
      <c r="BG437" s="10">
        <f t="shared" si="103"/>
        <v>1.0252043066106018</v>
      </c>
      <c r="BH437" s="10">
        <f t="shared" si="103"/>
        <v>0.98528907135979626</v>
      </c>
      <c r="BI437" s="10">
        <f t="shared" si="103"/>
        <v>0.99185537470431351</v>
      </c>
      <c r="BK437" s="7">
        <f t="shared" si="77"/>
        <v>1.5021486359270586E-2</v>
      </c>
      <c r="BL437" s="7">
        <f t="shared" si="78"/>
        <v>6.2762458532969356E-2</v>
      </c>
      <c r="BM437" s="7">
        <f t="shared" si="79"/>
        <v>-1.305079615551874E-2</v>
      </c>
      <c r="BN437" s="7">
        <f t="shared" si="80"/>
        <v>-6.6789143818520857E-3</v>
      </c>
      <c r="BO437" s="7">
        <f t="shared" si="81"/>
        <v>-7.9129225461070929E-3</v>
      </c>
      <c r="BP437" s="7">
        <f t="shared" si="82"/>
        <v>-8.2568800235471862E-4</v>
      </c>
      <c r="BQ437" s="7">
        <f t="shared" si="83"/>
        <v>2.7783880938825112E-2</v>
      </c>
      <c r="BR437" s="7">
        <f t="shared" si="84"/>
        <v>2.458464543755734E-2</v>
      </c>
      <c r="BS437" s="7">
        <f t="shared" si="85"/>
        <v>4.0927433844170524E-2</v>
      </c>
      <c r="BT437" s="7">
        <f t="shared" si="86"/>
        <v>6.6114937182872868E-3</v>
      </c>
      <c r="BV437" s="7">
        <f t="shared" si="87"/>
        <v>2.1177581573007087E-2</v>
      </c>
      <c r="BX437" s="231">
        <f t="shared" si="101"/>
        <v>6.570010230696921E-3</v>
      </c>
      <c r="BZ437" s="7">
        <f t="shared" si="88"/>
        <v>-3.8698008278396867E-2</v>
      </c>
      <c r="CA437" s="7">
        <f t="shared" si="89"/>
        <v>-6.0090944618718334E-2</v>
      </c>
      <c r="CB437" s="7">
        <f t="shared" si="90"/>
        <v>1.8955291411171249E-3</v>
      </c>
    </row>
    <row r="438" spans="1:80" ht="15">
      <c r="A438" s="226" t="s">
        <v>396</v>
      </c>
      <c r="E438" s="10">
        <v>1</v>
      </c>
      <c r="F438" s="10">
        <f t="shared" ref="F438:R453" si="104">1+F170/100</f>
        <v>1</v>
      </c>
      <c r="G438" s="10">
        <f t="shared" si="104"/>
        <v>1</v>
      </c>
      <c r="H438" s="10">
        <f t="shared" si="104"/>
        <v>1</v>
      </c>
      <c r="I438" s="10">
        <f t="shared" si="104"/>
        <v>1</v>
      </c>
      <c r="J438" s="10">
        <f t="shared" si="104"/>
        <v>1</v>
      </c>
      <c r="K438" s="10">
        <f t="shared" si="104"/>
        <v>1</v>
      </c>
      <c r="L438" s="10">
        <f t="shared" si="104"/>
        <v>1</v>
      </c>
      <c r="M438" s="10">
        <f t="shared" si="104"/>
        <v>1</v>
      </c>
      <c r="N438" s="10">
        <f t="shared" si="104"/>
        <v>1</v>
      </c>
      <c r="O438" s="10">
        <f t="shared" si="104"/>
        <v>1</v>
      </c>
      <c r="P438" s="10">
        <f t="shared" si="104"/>
        <v>1</v>
      </c>
      <c r="Q438" s="10">
        <f t="shared" si="104"/>
        <v>1</v>
      </c>
      <c r="R438" s="10">
        <f t="shared" si="104"/>
        <v>1</v>
      </c>
      <c r="S438" s="10">
        <v>1</v>
      </c>
      <c r="T438" s="10">
        <f t="shared" si="103"/>
        <v>1</v>
      </c>
      <c r="U438" s="10">
        <f t="shared" si="103"/>
        <v>1</v>
      </c>
      <c r="V438" s="10">
        <f t="shared" si="103"/>
        <v>1.0482783144042176</v>
      </c>
      <c r="W438" s="10">
        <f t="shared" ref="W438:BI438" si="105">1+W170/100</f>
        <v>1.0248272818740998</v>
      </c>
      <c r="X438" s="10">
        <f t="shared" si="105"/>
        <v>1.017304916669509</v>
      </c>
      <c r="Y438" s="10">
        <f t="shared" si="105"/>
        <v>0.88435074867734254</v>
      </c>
      <c r="Z438" s="10">
        <f t="shared" si="105"/>
        <v>1.0432477986309809</v>
      </c>
      <c r="AA438" s="10">
        <f t="shared" si="105"/>
        <v>1.0421530028822867</v>
      </c>
      <c r="AB438" s="10">
        <f t="shared" si="105"/>
        <v>0.99464829878150429</v>
      </c>
      <c r="AC438" s="10">
        <f t="shared" si="105"/>
        <v>1.0360922239042329</v>
      </c>
      <c r="AD438" s="10">
        <f t="shared" si="105"/>
        <v>1.0608387629379741</v>
      </c>
      <c r="AE438" s="10">
        <f t="shared" si="105"/>
        <v>1.089062369026893</v>
      </c>
      <c r="AF438" s="10">
        <f t="shared" si="105"/>
        <v>1.0807946640858839</v>
      </c>
      <c r="AG438" s="10">
        <f t="shared" si="105"/>
        <v>1.0605871916413971</v>
      </c>
      <c r="AH438" s="10">
        <f t="shared" si="105"/>
        <v>1.0366809083468203</v>
      </c>
      <c r="AI438" s="10">
        <f t="shared" si="105"/>
        <v>1.0642594403741219</v>
      </c>
      <c r="AJ438" s="10">
        <f t="shared" si="105"/>
        <v>1.0331416636667667</v>
      </c>
      <c r="AK438" s="10">
        <f t="shared" si="105"/>
        <v>1.0512044443538804</v>
      </c>
      <c r="AL438" s="10">
        <f t="shared" si="105"/>
        <v>1.0384362798123994</v>
      </c>
      <c r="AM438" s="10">
        <f t="shared" si="105"/>
        <v>1.0268832856402212</v>
      </c>
      <c r="AN438" s="10">
        <f t="shared" si="105"/>
        <v>1.0339477645092869</v>
      </c>
      <c r="AO438" s="10">
        <f t="shared" si="105"/>
        <v>1.0451343252882395</v>
      </c>
      <c r="AP438" s="10">
        <f t="shared" si="105"/>
        <v>1.0437241716602901</v>
      </c>
      <c r="AQ438" s="10">
        <f t="shared" si="105"/>
        <v>1.0496122108788151</v>
      </c>
      <c r="AR438" s="10">
        <f t="shared" si="105"/>
        <v>1.013145977803295</v>
      </c>
      <c r="AS438" s="10">
        <f t="shared" si="105"/>
        <v>1.0796048243802752</v>
      </c>
      <c r="AT438" s="10">
        <f t="shared" si="105"/>
        <v>1.017663830577122</v>
      </c>
      <c r="AU438" s="10">
        <f t="shared" si="105"/>
        <v>1.0140685677592391</v>
      </c>
      <c r="AV438" s="10">
        <f t="shared" si="105"/>
        <v>1.0290943900922536</v>
      </c>
      <c r="AW438" s="10">
        <f t="shared" si="105"/>
        <v>1.0508470654343021</v>
      </c>
      <c r="AX438" s="10">
        <f t="shared" si="105"/>
        <v>1.0064370879974545</v>
      </c>
      <c r="AY438" s="10">
        <f t="shared" si="105"/>
        <v>1.080332080641953</v>
      </c>
      <c r="AZ438" s="10">
        <f t="shared" si="105"/>
        <v>1.0524649695275983</v>
      </c>
      <c r="BA438" s="10">
        <f t="shared" si="105"/>
        <v>1.0500653907265001</v>
      </c>
      <c r="BB438" s="10">
        <f t="shared" si="105"/>
        <v>1.0304110045385639</v>
      </c>
      <c r="BC438" s="10">
        <f t="shared" si="105"/>
        <v>1.0412919886419321</v>
      </c>
      <c r="BD438" s="10">
        <f t="shared" si="105"/>
        <v>1.0391100124820509</v>
      </c>
      <c r="BE438" s="10">
        <f t="shared" si="105"/>
        <v>1.0320949945174649</v>
      </c>
      <c r="BF438" s="10">
        <f t="shared" si="105"/>
        <v>1.0313285197547426</v>
      </c>
      <c r="BG438" s="10">
        <f t="shared" si="105"/>
        <v>1.0355690293167279</v>
      </c>
      <c r="BH438" s="10">
        <f t="shared" si="105"/>
        <v>1.0333172808675601</v>
      </c>
      <c r="BI438" s="10">
        <f t="shared" si="105"/>
        <v>1.0362875858843046</v>
      </c>
      <c r="BK438" s="7">
        <f t="shared" si="77"/>
        <v>0</v>
      </c>
      <c r="BL438" s="7">
        <f t="shared" si="78"/>
        <v>0</v>
      </c>
      <c r="BM438" s="7">
        <f t="shared" si="79"/>
        <v>8.9225812775914903E-3</v>
      </c>
      <c r="BN438" s="7">
        <f t="shared" si="80"/>
        <v>3.1252055083353047E-2</v>
      </c>
      <c r="BO438" s="7">
        <f t="shared" si="81"/>
        <v>4.669128223757224E-2</v>
      </c>
      <c r="BP438" s="7">
        <f t="shared" si="82"/>
        <v>3.6899651451726134E-2</v>
      </c>
      <c r="BQ438" s="7">
        <f t="shared" si="83"/>
        <v>4.2421128015188048E-2</v>
      </c>
      <c r="BR438" s="7">
        <f t="shared" si="84"/>
        <v>3.4521023082455526E-2</v>
      </c>
      <c r="BS438" s="7">
        <f t="shared" si="85"/>
        <v>4.462505412168527E-2</v>
      </c>
      <c r="BT438" s="7">
        <f t="shared" si="86"/>
        <v>3.492001404300038E-2</v>
      </c>
      <c r="BV438" s="7">
        <f t="shared" si="87"/>
        <v>3.9068227296361391E-2</v>
      </c>
      <c r="BX438" s="231">
        <f t="shared" si="101"/>
        <v>3.799875910679873E-3</v>
      </c>
      <c r="BZ438" s="7">
        <f t="shared" si="88"/>
        <v>8.1405329018729322E-2</v>
      </c>
      <c r="CA438" s="7">
        <f t="shared" si="89"/>
        <v>0.15583163086764196</v>
      </c>
      <c r="CB438" s="7">
        <f t="shared" si="90"/>
        <v>0.10890168039331583</v>
      </c>
    </row>
    <row r="439" spans="1:80" ht="15">
      <c r="A439" s="226" t="s">
        <v>398</v>
      </c>
      <c r="E439" s="10">
        <v>1</v>
      </c>
      <c r="F439" s="10">
        <f t="shared" si="104"/>
        <v>1.0527072685810419</v>
      </c>
      <c r="G439" s="10">
        <f t="shared" si="104"/>
        <v>0.98422848121358131</v>
      </c>
      <c r="H439" s="10">
        <f t="shared" si="104"/>
        <v>0.96376052643050936</v>
      </c>
      <c r="I439" s="10">
        <f t="shared" si="104"/>
        <v>1.0029626099460256</v>
      </c>
      <c r="J439" s="10">
        <f t="shared" si="104"/>
        <v>1.1094994386121515</v>
      </c>
      <c r="K439" s="10">
        <f t="shared" si="104"/>
        <v>1.1054042784641771</v>
      </c>
      <c r="L439" s="10">
        <f t="shared" si="104"/>
        <v>1.0466669738239744</v>
      </c>
      <c r="M439" s="10">
        <f t="shared" si="104"/>
        <v>0.95638938594669509</v>
      </c>
      <c r="N439" s="10">
        <f t="shared" si="104"/>
        <v>1.0319568094581717</v>
      </c>
      <c r="O439" s="10">
        <f t="shared" si="104"/>
        <v>0.97875845819669749</v>
      </c>
      <c r="P439" s="10">
        <f t="shared" si="104"/>
        <v>1.1314689766361445</v>
      </c>
      <c r="Q439" s="10">
        <f t="shared" si="104"/>
        <v>1.0336971459650961</v>
      </c>
      <c r="R439" s="10">
        <f t="shared" si="104"/>
        <v>0.99489150955912431</v>
      </c>
      <c r="S439" s="10">
        <v>1</v>
      </c>
      <c r="T439" s="10">
        <f t="shared" ref="T439:BI445" si="106">1+T171/100</f>
        <v>1.0304809672768622</v>
      </c>
      <c r="U439" s="10">
        <f t="shared" si="106"/>
        <v>1.0188137248529638</v>
      </c>
      <c r="V439" s="10">
        <f t="shared" si="106"/>
        <v>1.0169587815768355</v>
      </c>
      <c r="W439" s="10">
        <f t="shared" si="106"/>
        <v>1.0635620408513984</v>
      </c>
      <c r="X439" s="10">
        <f t="shared" si="106"/>
        <v>1.0126606465636714</v>
      </c>
      <c r="Y439" s="10">
        <f t="shared" si="106"/>
        <v>0.9752722974034882</v>
      </c>
      <c r="Z439" s="10">
        <f t="shared" si="106"/>
        <v>0.92247839896537287</v>
      </c>
      <c r="AA439" s="10">
        <f t="shared" si="106"/>
        <v>1.0002351420662641</v>
      </c>
      <c r="AB439" s="10">
        <f t="shared" si="106"/>
        <v>1.0096424638093557</v>
      </c>
      <c r="AC439" s="10">
        <f t="shared" si="106"/>
        <v>1.017763968183524</v>
      </c>
      <c r="AD439" s="10">
        <f t="shared" si="106"/>
        <v>1.000004804871357</v>
      </c>
      <c r="AE439" s="10">
        <f t="shared" si="106"/>
        <v>0.94364951498904115</v>
      </c>
      <c r="AF439" s="10">
        <f t="shared" si="106"/>
        <v>0.95432828720485252</v>
      </c>
      <c r="AG439" s="10">
        <f t="shared" si="106"/>
        <v>0.97003068874349363</v>
      </c>
      <c r="AH439" s="10">
        <f t="shared" si="106"/>
        <v>0.96243998006513598</v>
      </c>
      <c r="AI439" s="10">
        <f t="shared" si="106"/>
        <v>1.0185231761409297</v>
      </c>
      <c r="AJ439" s="10">
        <f t="shared" si="106"/>
        <v>1.0643408787152668</v>
      </c>
      <c r="AK439" s="10">
        <f t="shared" si="106"/>
        <v>0.91823527431650309</v>
      </c>
      <c r="AL439" s="10">
        <f t="shared" si="106"/>
        <v>1.0939793018849728</v>
      </c>
      <c r="AM439" s="10">
        <f t="shared" si="106"/>
        <v>0.89383086306440152</v>
      </c>
      <c r="AN439" s="10">
        <f t="shared" si="106"/>
        <v>1.154081409366045</v>
      </c>
      <c r="AO439" s="10">
        <f t="shared" si="106"/>
        <v>1.051862151586326</v>
      </c>
      <c r="AP439" s="10">
        <f t="shared" si="106"/>
        <v>1.0107237573472685</v>
      </c>
      <c r="AQ439" s="10">
        <f t="shared" si="106"/>
        <v>1.0076151149788282</v>
      </c>
      <c r="AR439" s="10">
        <f t="shared" si="106"/>
        <v>0.99873746205265679</v>
      </c>
      <c r="AS439" s="10">
        <f t="shared" si="106"/>
        <v>0.98613344165275185</v>
      </c>
      <c r="AT439" s="10">
        <f t="shared" si="106"/>
        <v>0.92427652032902385</v>
      </c>
      <c r="AU439" s="10">
        <f t="shared" si="106"/>
        <v>0.99009312547923234</v>
      </c>
      <c r="AV439" s="10">
        <f t="shared" si="106"/>
        <v>1.0293825265016341</v>
      </c>
      <c r="AW439" s="10">
        <f t="shared" si="106"/>
        <v>1.0259827900728224</v>
      </c>
      <c r="AX439" s="10">
        <f t="shared" si="106"/>
        <v>1.0038859701736684</v>
      </c>
      <c r="AY439" s="10">
        <f t="shared" si="106"/>
        <v>1.016629016245288</v>
      </c>
      <c r="AZ439" s="10">
        <f t="shared" si="106"/>
        <v>1.063398895868509</v>
      </c>
      <c r="BA439" s="10">
        <f t="shared" si="106"/>
        <v>1.0439449453765053</v>
      </c>
      <c r="BB439" s="10">
        <f t="shared" si="106"/>
        <v>1.0506405885324712</v>
      </c>
      <c r="BC439" s="10">
        <f t="shared" si="106"/>
        <v>1.0368559964456225</v>
      </c>
      <c r="BD439" s="10">
        <f t="shared" si="106"/>
        <v>1.0176415976978603</v>
      </c>
      <c r="BE439" s="10">
        <f t="shared" si="106"/>
        <v>0.98912976695475674</v>
      </c>
      <c r="BF439" s="10">
        <f t="shared" si="106"/>
        <v>1.021548814143669</v>
      </c>
      <c r="BG439" s="10">
        <f t="shared" si="106"/>
        <v>1.0265516832267847</v>
      </c>
      <c r="BH439" s="10">
        <f t="shared" si="106"/>
        <v>0.99847262225847444</v>
      </c>
      <c r="BI439" s="10">
        <f t="shared" si="106"/>
        <v>0.99565389831332307</v>
      </c>
      <c r="BK439" s="7">
        <f t="shared" si="77"/>
        <v>-4.8136656308606085E-4</v>
      </c>
      <c r="BL439" s="7">
        <f t="shared" si="78"/>
        <v>4.0733721765712216E-2</v>
      </c>
      <c r="BM439" s="7">
        <f t="shared" si="79"/>
        <v>2.7342392930932879E-2</v>
      </c>
      <c r="BN439" s="7">
        <f t="shared" si="80"/>
        <v>-2.4860246589186286E-2</v>
      </c>
      <c r="BO439" s="7">
        <f t="shared" si="81"/>
        <v>2.1536018188181849E-2</v>
      </c>
      <c r="BP439" s="7">
        <f t="shared" si="82"/>
        <v>1.3615928758981655E-2</v>
      </c>
      <c r="BQ439" s="7">
        <f t="shared" si="83"/>
        <v>3.3686326712478731E-2</v>
      </c>
      <c r="BR439" s="7">
        <f t="shared" si="84"/>
        <v>1.3612637456535515E-2</v>
      </c>
      <c r="BS439" s="7">
        <f t="shared" si="85"/>
        <v>3.0361428236324706E-2</v>
      </c>
      <c r="BT439" s="7">
        <f t="shared" si="86"/>
        <v>1.6864663156519466E-2</v>
      </c>
      <c r="BV439" s="7">
        <f t="shared" si="87"/>
        <v>2.2627206571665504E-2</v>
      </c>
      <c r="BX439" s="231">
        <f t="shared" si="101"/>
        <v>2.0736745943524149E-2</v>
      </c>
      <c r="BZ439" s="7">
        <f t="shared" si="88"/>
        <v>-6.8407631400524416E-2</v>
      </c>
      <c r="CA439" s="7">
        <f t="shared" si="89"/>
        <v>-4.5816771020282809E-3</v>
      </c>
      <c r="CB439" s="7">
        <f t="shared" si="90"/>
        <v>2.0529067426107606E-2</v>
      </c>
    </row>
    <row r="440" spans="1:80" ht="15">
      <c r="A440" s="226" t="s">
        <v>400</v>
      </c>
      <c r="E440" s="10">
        <v>1</v>
      </c>
      <c r="F440" s="10">
        <f t="shared" si="104"/>
        <v>1.0425757709108614</v>
      </c>
      <c r="G440" s="10">
        <f t="shared" si="104"/>
        <v>1.0306226244602676</v>
      </c>
      <c r="H440" s="10">
        <f t="shared" si="104"/>
        <v>1.0397455176270747</v>
      </c>
      <c r="I440" s="10">
        <f t="shared" si="104"/>
        <v>1.0217246203618715</v>
      </c>
      <c r="J440" s="10">
        <f t="shared" si="104"/>
        <v>1.0460349049868269</v>
      </c>
      <c r="K440" s="10">
        <f t="shared" si="104"/>
        <v>1.0491568728570029</v>
      </c>
      <c r="L440" s="10">
        <f t="shared" si="104"/>
        <v>1.0120865885343369</v>
      </c>
      <c r="M440" s="10">
        <f t="shared" si="104"/>
        <v>1.0533952893281098</v>
      </c>
      <c r="N440" s="10">
        <f t="shared" si="104"/>
        <v>1.0238867256578084</v>
      </c>
      <c r="O440" s="10">
        <f t="shared" si="104"/>
        <v>1.0348743295893792</v>
      </c>
      <c r="P440" s="10">
        <f t="shared" si="104"/>
        <v>1.0328357207707888</v>
      </c>
      <c r="Q440" s="10">
        <f t="shared" si="104"/>
        <v>1.068520743348317</v>
      </c>
      <c r="R440" s="10">
        <f t="shared" si="104"/>
        <v>1.0912728588508012</v>
      </c>
      <c r="S440" s="10">
        <v>1</v>
      </c>
      <c r="T440" s="10">
        <f t="shared" si="106"/>
        <v>0.98388735874155908</v>
      </c>
      <c r="U440" s="10">
        <f t="shared" si="106"/>
        <v>1.0882125173315791</v>
      </c>
      <c r="V440" s="10">
        <f t="shared" si="106"/>
        <v>1.0504664525551011</v>
      </c>
      <c r="W440" s="10">
        <f t="shared" si="106"/>
        <v>1.0394959868760503</v>
      </c>
      <c r="X440" s="10">
        <f t="shared" si="106"/>
        <v>1.0661028040745002</v>
      </c>
      <c r="Y440" s="10">
        <f t="shared" si="106"/>
        <v>1.0481286276120307</v>
      </c>
      <c r="Z440" s="10">
        <f t="shared" si="106"/>
        <v>1.0440180635262364</v>
      </c>
      <c r="AA440" s="10">
        <f t="shared" si="106"/>
        <v>1.034752321416863</v>
      </c>
      <c r="AB440" s="10">
        <f t="shared" si="106"/>
        <v>1.0375518814969367</v>
      </c>
      <c r="AC440" s="10">
        <f t="shared" si="106"/>
        <v>1.0511598980559895</v>
      </c>
      <c r="AD440" s="10">
        <f t="shared" si="106"/>
        <v>0.96295871966024493</v>
      </c>
      <c r="AE440" s="10">
        <f t="shared" si="106"/>
        <v>0.98340136926380284</v>
      </c>
      <c r="AF440" s="10">
        <f t="shared" si="106"/>
        <v>1.0232706292777167</v>
      </c>
      <c r="AG440" s="10">
        <f t="shared" si="106"/>
        <v>1.0669348856860423</v>
      </c>
      <c r="AH440" s="10">
        <f t="shared" si="106"/>
        <v>1.0589678115116581</v>
      </c>
      <c r="AI440" s="10">
        <f t="shared" si="106"/>
        <v>1.0597383472399526</v>
      </c>
      <c r="AJ440" s="10">
        <f t="shared" si="106"/>
        <v>1.0664190425517381</v>
      </c>
      <c r="AK440" s="10">
        <f t="shared" si="106"/>
        <v>1.0611744782225263</v>
      </c>
      <c r="AL440" s="10">
        <f t="shared" si="106"/>
        <v>1.0717649806901135</v>
      </c>
      <c r="AM440" s="10">
        <f t="shared" si="106"/>
        <v>1.0652406372445449</v>
      </c>
      <c r="AN440" s="10">
        <f t="shared" si="106"/>
        <v>1.0710311207057328</v>
      </c>
      <c r="AO440" s="10">
        <f t="shared" si="106"/>
        <v>1.0724143109847675</v>
      </c>
      <c r="AP440" s="10">
        <f t="shared" si="106"/>
        <v>1.0462538708243718</v>
      </c>
      <c r="AQ440" s="10">
        <f t="shared" si="106"/>
        <v>0.90344249796892262</v>
      </c>
      <c r="AR440" s="10">
        <f t="shared" si="106"/>
        <v>1.0359465868614472</v>
      </c>
      <c r="AS440" s="10">
        <f t="shared" si="106"/>
        <v>1.0637364562543183</v>
      </c>
      <c r="AT440" s="10">
        <f t="shared" si="106"/>
        <v>0.9834054442778547</v>
      </c>
      <c r="AU440" s="10">
        <f t="shared" si="106"/>
        <v>1.032137996900411</v>
      </c>
      <c r="AV440" s="10">
        <f t="shared" si="106"/>
        <v>1.0368936351110998</v>
      </c>
      <c r="AW440" s="10">
        <f t="shared" si="106"/>
        <v>1.0472444443823106</v>
      </c>
      <c r="AX440" s="10">
        <f t="shared" si="106"/>
        <v>1.0334004206133405</v>
      </c>
      <c r="AY440" s="10">
        <f t="shared" si="106"/>
        <v>1.0362943930238377</v>
      </c>
      <c r="AZ440" s="10">
        <f t="shared" si="106"/>
        <v>1.0744558096662382</v>
      </c>
      <c r="BA440" s="10">
        <f t="shared" si="106"/>
        <v>1.0147041793579727</v>
      </c>
      <c r="BB440" s="10">
        <f t="shared" si="106"/>
        <v>0.9572875932967061</v>
      </c>
      <c r="BC440" s="10">
        <f t="shared" si="106"/>
        <v>1.0505193246310773</v>
      </c>
      <c r="BD440" s="10">
        <f t="shared" si="106"/>
        <v>1.0337126781351582</v>
      </c>
      <c r="BE440" s="10">
        <f t="shared" si="106"/>
        <v>1.0353874922096942</v>
      </c>
      <c r="BF440" s="10">
        <f t="shared" si="106"/>
        <v>1.0280299479093034</v>
      </c>
      <c r="BG440" s="10">
        <f t="shared" si="106"/>
        <v>1.0418394866769194</v>
      </c>
      <c r="BH440" s="10">
        <f t="shared" si="106"/>
        <v>1.0327709585747422</v>
      </c>
      <c r="BI440" s="10">
        <f t="shared" si="106"/>
        <v>1.0268773047935726</v>
      </c>
      <c r="BK440" s="7">
        <f t="shared" si="77"/>
        <v>3.7635413863966738E-2</v>
      </c>
      <c r="BL440" s="7">
        <f t="shared" si="78"/>
        <v>3.4261209650672475E-2</v>
      </c>
      <c r="BM440" s="7">
        <f t="shared" si="79"/>
        <v>4.5032594648607427E-2</v>
      </c>
      <c r="BN440" s="7">
        <f t="shared" si="80"/>
        <v>3.0620382999444029E-2</v>
      </c>
      <c r="BO440" s="7">
        <f t="shared" si="81"/>
        <v>6.4763671470847273E-2</v>
      </c>
      <c r="BP440" s="7">
        <f t="shared" si="82"/>
        <v>2.4573239190099017E-2</v>
      </c>
      <c r="BQ440" s="7">
        <f t="shared" si="83"/>
        <v>3.0833603688569688E-2</v>
      </c>
      <c r="BR440" s="7">
        <f t="shared" si="84"/>
        <v>3.4730699191651615E-2</v>
      </c>
      <c r="BS440" s="7">
        <f t="shared" si="85"/>
        <v>4.0344104963253802E-2</v>
      </c>
      <c r="BT440" s="7">
        <f t="shared" si="86"/>
        <v>2.5438923297654181E-2</v>
      </c>
      <c r="BV440" s="7">
        <f t="shared" si="87"/>
        <v>3.1800529473623218E-2</v>
      </c>
      <c r="BX440" s="231">
        <f t="shared" si="101"/>
        <v>4.1485455347431088E-2</v>
      </c>
      <c r="BZ440" s="7">
        <f t="shared" si="88"/>
        <v>0.1208674167283188</v>
      </c>
      <c r="CA440" s="7">
        <f t="shared" si="89"/>
        <v>0.19925997021778596</v>
      </c>
      <c r="CB440" s="7">
        <f t="shared" si="90"/>
        <v>0.10490104982014947</v>
      </c>
    </row>
    <row r="441" spans="1:80" ht="15">
      <c r="A441" s="226" t="s">
        <v>402</v>
      </c>
      <c r="E441" s="10">
        <v>1</v>
      </c>
      <c r="F441" s="10">
        <f t="shared" si="104"/>
        <v>1.0066667720224578</v>
      </c>
      <c r="G441" s="10">
        <f t="shared" si="104"/>
        <v>1.0454337749669771</v>
      </c>
      <c r="H441" s="10">
        <f t="shared" si="104"/>
        <v>1.0294018136723915</v>
      </c>
      <c r="I441" s="10">
        <f t="shared" si="104"/>
        <v>1.0437937871443521</v>
      </c>
      <c r="J441" s="10">
        <f t="shared" si="104"/>
        <v>1.0504568891546937</v>
      </c>
      <c r="K441" s="10">
        <f t="shared" si="104"/>
        <v>1.0521916178733135</v>
      </c>
      <c r="L441" s="10">
        <f t="shared" si="104"/>
        <v>1.0136662689099269</v>
      </c>
      <c r="M441" s="10">
        <f t="shared" si="104"/>
        <v>1.0374524883757419</v>
      </c>
      <c r="N441" s="10">
        <f t="shared" si="104"/>
        <v>1.0226824808530839</v>
      </c>
      <c r="O441" s="10">
        <f t="shared" si="104"/>
        <v>1.0199498423013278</v>
      </c>
      <c r="P441" s="10">
        <f t="shared" si="104"/>
        <v>1.0205623982011474</v>
      </c>
      <c r="Q441" s="10">
        <f t="shared" si="104"/>
        <v>1.0410766370951074</v>
      </c>
      <c r="R441" s="10">
        <f t="shared" si="104"/>
        <v>1.046951778789236</v>
      </c>
      <c r="S441" s="10">
        <v>1</v>
      </c>
      <c r="T441" s="10">
        <f t="shared" si="106"/>
        <v>0.98948114648708696</v>
      </c>
      <c r="U441" s="10">
        <f t="shared" si="106"/>
        <v>1.0433356044064566</v>
      </c>
      <c r="V441" s="10">
        <f t="shared" si="106"/>
        <v>1.0342410246240719</v>
      </c>
      <c r="W441" s="10">
        <f t="shared" si="106"/>
        <v>1.0428535429713375</v>
      </c>
      <c r="X441" s="10">
        <f t="shared" si="106"/>
        <v>1.0211831453837106</v>
      </c>
      <c r="Y441" s="10">
        <f t="shared" si="106"/>
        <v>0.99023149517895293</v>
      </c>
      <c r="Z441" s="10">
        <f t="shared" si="106"/>
        <v>1.0166284382505946</v>
      </c>
      <c r="AA441" s="10">
        <f t="shared" si="106"/>
        <v>0.96995304293975426</v>
      </c>
      <c r="AB441" s="10">
        <f t="shared" si="106"/>
        <v>1.0345552112578142</v>
      </c>
      <c r="AC441" s="10">
        <f t="shared" si="106"/>
        <v>1.0618328496442422</v>
      </c>
      <c r="AD441" s="10">
        <f t="shared" si="106"/>
        <v>1.0336300602701411</v>
      </c>
      <c r="AE441" s="10">
        <f t="shared" si="106"/>
        <v>1.0241360963530428</v>
      </c>
      <c r="AF441" s="10">
        <f t="shared" si="106"/>
        <v>1.0256352894244727</v>
      </c>
      <c r="AG441" s="10">
        <f t="shared" si="106"/>
        <v>1.0324596254444673</v>
      </c>
      <c r="AH441" s="10">
        <f t="shared" si="106"/>
        <v>1.024802432195298</v>
      </c>
      <c r="AI441" s="10">
        <f t="shared" si="106"/>
        <v>1.0055895929953558</v>
      </c>
      <c r="AJ441" s="10">
        <f t="shared" si="106"/>
        <v>0.98392636670960887</v>
      </c>
      <c r="AK441" s="10">
        <f t="shared" si="106"/>
        <v>1.0188434938431661</v>
      </c>
      <c r="AL441" s="10">
        <f t="shared" si="106"/>
        <v>1.0141422660739685</v>
      </c>
      <c r="AM441" s="10">
        <f t="shared" si="106"/>
        <v>1.0283910369844438</v>
      </c>
      <c r="AN441" s="10">
        <f t="shared" si="106"/>
        <v>1.0153638587224474</v>
      </c>
      <c r="AO441" s="10">
        <f t="shared" si="106"/>
        <v>1.0239496376891679</v>
      </c>
      <c r="AP441" s="10">
        <f t="shared" si="106"/>
        <v>1.0323236543288219</v>
      </c>
      <c r="AQ441" s="10">
        <f t="shared" si="106"/>
        <v>1.0321676779219431</v>
      </c>
      <c r="AR441" s="10">
        <f t="shared" si="106"/>
        <v>1.0356692612758451</v>
      </c>
      <c r="AS441" s="10">
        <f t="shared" si="106"/>
        <v>1.0306739380787997</v>
      </c>
      <c r="AT441" s="10">
        <f t="shared" si="106"/>
        <v>1.0005687803280796</v>
      </c>
      <c r="AU441" s="10">
        <f t="shared" si="106"/>
        <v>1.0096463590630322</v>
      </c>
      <c r="AV441" s="10">
        <f t="shared" si="106"/>
        <v>1.0181669824978203</v>
      </c>
      <c r="AW441" s="10">
        <f t="shared" si="106"/>
        <v>1.0275462744686639</v>
      </c>
      <c r="AX441" s="10">
        <f t="shared" si="106"/>
        <v>1.0237638441601409</v>
      </c>
      <c r="AY441" s="10">
        <f t="shared" si="106"/>
        <v>1.0169516812446637</v>
      </c>
      <c r="AZ441" s="10">
        <f t="shared" si="106"/>
        <v>1.00840696470944</v>
      </c>
      <c r="BA441" s="10">
        <f t="shared" si="106"/>
        <v>0.98879848758252809</v>
      </c>
      <c r="BB441" s="10">
        <f t="shared" si="106"/>
        <v>0.96332786501529499</v>
      </c>
      <c r="BC441" s="10">
        <f t="shared" si="106"/>
        <v>1.0170159092900879</v>
      </c>
      <c r="BD441" s="10">
        <f t="shared" si="106"/>
        <v>1.0096979413294003</v>
      </c>
      <c r="BE441" s="10">
        <f t="shared" si="106"/>
        <v>1.0137102556227102</v>
      </c>
      <c r="BF441" s="10">
        <f t="shared" si="106"/>
        <v>1.0099819292590386</v>
      </c>
      <c r="BG441" s="10">
        <f t="shared" si="106"/>
        <v>1.0159535883764079</v>
      </c>
      <c r="BH441" s="10">
        <f t="shared" si="106"/>
        <v>1.0167507366644444</v>
      </c>
      <c r="BI441" s="10">
        <f t="shared" si="106"/>
        <v>1.0084691462379605</v>
      </c>
      <c r="BK441" s="7">
        <f t="shared" si="77"/>
        <v>2.7044031719028361E-2</v>
      </c>
      <c r="BL441" s="7">
        <f t="shared" si="78"/>
        <v>3.6609778161373674E-2</v>
      </c>
      <c r="BM441" s="7">
        <f t="shared" si="79"/>
        <v>2.5795531623469259E-2</v>
      </c>
      <c r="BN441" s="7">
        <f t="shared" si="80"/>
        <v>2.1101352324490952E-2</v>
      </c>
      <c r="BO441" s="7">
        <f t="shared" si="81"/>
        <v>5.5355562634531452E-3</v>
      </c>
      <c r="BP441" s="7">
        <f t="shared" si="82"/>
        <v>2.2476017972004048E-2</v>
      </c>
      <c r="BQ441" s="7">
        <f t="shared" si="83"/>
        <v>7.7916379757700938E-3</v>
      </c>
      <c r="BR441" s="7">
        <f t="shared" si="84"/>
        <v>1.2332537431279045E-2</v>
      </c>
      <c r="BS441" s="7">
        <f t="shared" si="85"/>
        <v>1.3858521566882498E-2</v>
      </c>
      <c r="BT441" s="7">
        <f t="shared" si="86"/>
        <v>6.720634865728714E-3</v>
      </c>
      <c r="BV441" s="7">
        <f t="shared" si="87"/>
        <v>9.7735550201676347E-3</v>
      </c>
      <c r="BX441" s="231">
        <f t="shared" si="101"/>
        <v>2.6074789960654599E-2</v>
      </c>
      <c r="BZ441" s="7">
        <f t="shared" si="88"/>
        <v>2.0156113768445838E-2</v>
      </c>
      <c r="CA441" s="7">
        <f t="shared" si="89"/>
        <v>8.0703595363431635E-3</v>
      </c>
      <c r="CB441" s="7">
        <f t="shared" si="90"/>
        <v>4.1719946594799273E-2</v>
      </c>
    </row>
    <row r="442" spans="1:80" ht="15">
      <c r="A442" s="226" t="s">
        <v>404</v>
      </c>
      <c r="E442" s="10">
        <v>1</v>
      </c>
      <c r="F442" s="10">
        <f t="shared" si="104"/>
        <v>1</v>
      </c>
      <c r="G442" s="10">
        <f t="shared" si="104"/>
        <v>1</v>
      </c>
      <c r="H442" s="10">
        <f t="shared" si="104"/>
        <v>1</v>
      </c>
      <c r="I442" s="10">
        <f t="shared" si="104"/>
        <v>1</v>
      </c>
      <c r="J442" s="10">
        <f t="shared" si="104"/>
        <v>1</v>
      </c>
      <c r="K442" s="10">
        <f t="shared" si="104"/>
        <v>1</v>
      </c>
      <c r="L442" s="10">
        <f t="shared" si="104"/>
        <v>1</v>
      </c>
      <c r="M442" s="10">
        <f t="shared" si="104"/>
        <v>1</v>
      </c>
      <c r="N442" s="10">
        <f t="shared" si="104"/>
        <v>1</v>
      </c>
      <c r="O442" s="10">
        <f t="shared" si="104"/>
        <v>1</v>
      </c>
      <c r="P442" s="10">
        <f t="shared" si="104"/>
        <v>1</v>
      </c>
      <c r="Q442" s="10">
        <f t="shared" si="104"/>
        <v>1</v>
      </c>
      <c r="R442" s="10">
        <f t="shared" si="104"/>
        <v>1</v>
      </c>
      <c r="S442" s="10">
        <v>1</v>
      </c>
      <c r="T442" s="10">
        <f t="shared" si="106"/>
        <v>1</v>
      </c>
      <c r="U442" s="10">
        <f t="shared" si="106"/>
        <v>1</v>
      </c>
      <c r="V442" s="10">
        <f t="shared" si="106"/>
        <v>1</v>
      </c>
      <c r="W442" s="10">
        <f t="shared" si="106"/>
        <v>1</v>
      </c>
      <c r="X442" s="10">
        <f t="shared" si="106"/>
        <v>1</v>
      </c>
      <c r="Y442" s="10">
        <f t="shared" si="106"/>
        <v>1</v>
      </c>
      <c r="Z442" s="10">
        <f t="shared" si="106"/>
        <v>0.98863501077682248</v>
      </c>
      <c r="AA442" s="10">
        <f t="shared" si="106"/>
        <v>0.97517971023848238</v>
      </c>
      <c r="AB442" s="10">
        <f t="shared" si="106"/>
        <v>0.95932098368873242</v>
      </c>
      <c r="AC442" s="10">
        <f t="shared" si="106"/>
        <v>0.97064976189470331</v>
      </c>
      <c r="AD442" s="10">
        <f t="shared" si="106"/>
        <v>0.97212192975090506</v>
      </c>
      <c r="AE442" s="10">
        <f t="shared" si="106"/>
        <v>1.0079195020780003</v>
      </c>
      <c r="AF442" s="10">
        <f t="shared" si="106"/>
        <v>0.99198990503847073</v>
      </c>
      <c r="AG442" s="10">
        <f t="shared" si="106"/>
        <v>0.96421449355609579</v>
      </c>
      <c r="AH442" s="10">
        <f t="shared" si="106"/>
        <v>0.97575007223490506</v>
      </c>
      <c r="AI442" s="10">
        <f t="shared" si="106"/>
        <v>0.98097471669203673</v>
      </c>
      <c r="AJ442" s="10">
        <f t="shared" si="106"/>
        <v>1.0439847902889925</v>
      </c>
      <c r="AK442" s="10">
        <f t="shared" si="106"/>
        <v>1.0379172051045467</v>
      </c>
      <c r="AL442" s="10">
        <f t="shared" si="106"/>
        <v>0.95501757673466803</v>
      </c>
      <c r="AM442" s="10">
        <f t="shared" si="106"/>
        <v>0.98770837521870203</v>
      </c>
      <c r="AN442" s="10">
        <f t="shared" si="106"/>
        <v>1.0084604987893777</v>
      </c>
      <c r="AO442" s="10">
        <f t="shared" si="106"/>
        <v>1.0009949509560769</v>
      </c>
      <c r="AP442" s="10">
        <f t="shared" si="106"/>
        <v>1.0110918779664233</v>
      </c>
      <c r="AQ442" s="10">
        <f t="shared" si="106"/>
        <v>1.0034943727220695</v>
      </c>
      <c r="AR442" s="10">
        <f t="shared" si="106"/>
        <v>1.0072802512879695</v>
      </c>
      <c r="AS442" s="10">
        <f t="shared" si="106"/>
        <v>1.012463416474636</v>
      </c>
      <c r="AT442" s="10">
        <f t="shared" si="106"/>
        <v>0.9938111560759133</v>
      </c>
      <c r="AU442" s="10">
        <f t="shared" si="106"/>
        <v>1.0326389223202732</v>
      </c>
      <c r="AV442" s="10">
        <f t="shared" si="106"/>
        <v>1.0296007857736524</v>
      </c>
      <c r="AW442" s="10">
        <f t="shared" si="106"/>
        <v>1.1100153222785654</v>
      </c>
      <c r="AX442" s="10">
        <f t="shared" si="106"/>
        <v>1.0137047078209211</v>
      </c>
      <c r="AY442" s="10">
        <f t="shared" si="106"/>
        <v>1.0584719554118256</v>
      </c>
      <c r="AZ442" s="10">
        <f t="shared" si="106"/>
        <v>1.0537756881824833</v>
      </c>
      <c r="BA442" s="10">
        <f t="shared" si="106"/>
        <v>1.0136033880822033</v>
      </c>
      <c r="BB442" s="10">
        <f t="shared" si="106"/>
        <v>0.98856795368730876</v>
      </c>
      <c r="BC442" s="10">
        <f t="shared" si="106"/>
        <v>1.0427629571495876</v>
      </c>
      <c r="BD442" s="10">
        <f t="shared" si="106"/>
        <v>1.0307780230947037</v>
      </c>
      <c r="BE442" s="10">
        <f t="shared" si="106"/>
        <v>1.0281963562715146</v>
      </c>
      <c r="BF442" s="10">
        <f t="shared" si="106"/>
        <v>1.0325596138986359</v>
      </c>
      <c r="BG442" s="10">
        <f t="shared" si="106"/>
        <v>1.0401298766450164</v>
      </c>
      <c r="BH442" s="10">
        <f t="shared" si="106"/>
        <v>1.0292634562737766</v>
      </c>
      <c r="BI442" s="10">
        <f t="shared" si="106"/>
        <v>0.98989993277447819</v>
      </c>
      <c r="BK442" s="7">
        <f t="shared" si="77"/>
        <v>0</v>
      </c>
      <c r="BL442" s="7">
        <f t="shared" si="78"/>
        <v>0</v>
      </c>
      <c r="BM442" s="7">
        <f t="shared" si="79"/>
        <v>0</v>
      </c>
      <c r="BN442" s="7">
        <f t="shared" si="80"/>
        <v>-1.9536743588251637E-2</v>
      </c>
      <c r="BO442" s="7">
        <f t="shared" si="81"/>
        <v>3.7637682289006769E-3</v>
      </c>
      <c r="BP442" s="7">
        <f t="shared" si="82"/>
        <v>8.7238629181791705E-3</v>
      </c>
      <c r="BQ442" s="7">
        <f t="shared" si="83"/>
        <v>3.8244468937573828E-2</v>
      </c>
      <c r="BR442" s="7">
        <f t="shared" si="84"/>
        <v>3.2906425796427774E-2</v>
      </c>
      <c r="BS442" s="7">
        <f t="shared" si="85"/>
        <v>4.6005932657221305E-2</v>
      </c>
      <c r="BT442" s="7">
        <f t="shared" si="86"/>
        <v>2.2572798839851194E-2</v>
      </c>
      <c r="BV442" s="7">
        <f t="shared" si="87"/>
        <v>3.2550594391102861E-2</v>
      </c>
      <c r="BX442" s="231">
        <f t="shared" si="101"/>
        <v>-5.124098149453804E-3</v>
      </c>
      <c r="BZ442" s="7">
        <f t="shared" si="88"/>
        <v>-7.5121706247787245E-2</v>
      </c>
      <c r="CA442" s="7">
        <f t="shared" si="89"/>
        <v>6.2954553741608743E-2</v>
      </c>
      <c r="CB442" s="7">
        <f t="shared" si="90"/>
        <v>5.9754866354522429E-2</v>
      </c>
    </row>
    <row r="443" spans="1:80" ht="15">
      <c r="A443" s="226" t="s">
        <v>406</v>
      </c>
      <c r="E443" s="10">
        <v>1</v>
      </c>
      <c r="F443" s="10">
        <f t="shared" si="104"/>
        <v>1</v>
      </c>
      <c r="G443" s="10">
        <f t="shared" si="104"/>
        <v>1</v>
      </c>
      <c r="H443" s="10">
        <f t="shared" si="104"/>
        <v>1</v>
      </c>
      <c r="I443" s="10">
        <f t="shared" si="104"/>
        <v>1</v>
      </c>
      <c r="J443" s="10">
        <f t="shared" si="104"/>
        <v>1</v>
      </c>
      <c r="K443" s="10">
        <f t="shared" si="104"/>
        <v>0.93066349925598457</v>
      </c>
      <c r="L443" s="10">
        <f t="shared" si="104"/>
        <v>1.0212408290025288</v>
      </c>
      <c r="M443" s="10">
        <f t="shared" si="104"/>
        <v>1.1081745253758868</v>
      </c>
      <c r="N443" s="10">
        <f t="shared" si="104"/>
        <v>1.1070935751604345</v>
      </c>
      <c r="O443" s="10">
        <f t="shared" si="104"/>
        <v>1.2164219761242689</v>
      </c>
      <c r="P443" s="10">
        <f t="shared" si="104"/>
        <v>0.99865934632293329</v>
      </c>
      <c r="Q443" s="10">
        <f t="shared" si="104"/>
        <v>0.98867091198199508</v>
      </c>
      <c r="R443" s="10">
        <f t="shared" si="104"/>
        <v>0.8672752348178201</v>
      </c>
      <c r="S443" s="10">
        <v>1</v>
      </c>
      <c r="T443" s="10">
        <f t="shared" si="106"/>
        <v>1.052938174070041</v>
      </c>
      <c r="U443" s="10">
        <f t="shared" si="106"/>
        <v>1.0115484898383074</v>
      </c>
      <c r="V443" s="10">
        <f t="shared" si="106"/>
        <v>1.0040129745160959</v>
      </c>
      <c r="W443" s="10">
        <f t="shared" si="106"/>
        <v>1.0860218893687086</v>
      </c>
      <c r="X443" s="10">
        <f t="shared" si="106"/>
        <v>0.85776168251770946</v>
      </c>
      <c r="Y443" s="10">
        <f t="shared" si="106"/>
        <v>0.98497684788854112</v>
      </c>
      <c r="Z443" s="10">
        <f t="shared" si="106"/>
        <v>0.9130494278588499</v>
      </c>
      <c r="AA443" s="10">
        <f t="shared" si="106"/>
        <v>1.0025640994141496</v>
      </c>
      <c r="AB443" s="10">
        <f t="shared" si="106"/>
        <v>0.96022867209945784</v>
      </c>
      <c r="AC443" s="10">
        <f t="shared" si="106"/>
        <v>0.99819715700702827</v>
      </c>
      <c r="AD443" s="10">
        <f t="shared" si="106"/>
        <v>1.0260553626137747</v>
      </c>
      <c r="AE443" s="10">
        <f t="shared" si="106"/>
        <v>0.97175401715249277</v>
      </c>
      <c r="AF443" s="10">
        <f t="shared" si="106"/>
        <v>1.0362551671560138</v>
      </c>
      <c r="AG443" s="10">
        <f t="shared" si="106"/>
        <v>1.3200916653847321</v>
      </c>
      <c r="AH443" s="10">
        <f t="shared" si="106"/>
        <v>1.0883982979912419</v>
      </c>
      <c r="AI443" s="10">
        <f t="shared" si="106"/>
        <v>1.0117457101955329</v>
      </c>
      <c r="AJ443" s="10">
        <f t="shared" si="106"/>
        <v>1.0223030022993715</v>
      </c>
      <c r="AK443" s="10">
        <f t="shared" si="106"/>
        <v>0.98039406975861454</v>
      </c>
      <c r="AL443" s="10">
        <f t="shared" si="106"/>
        <v>0.97970452197062741</v>
      </c>
      <c r="AM443" s="10">
        <f t="shared" si="106"/>
        <v>0.99890644605541179</v>
      </c>
      <c r="AN443" s="10">
        <f t="shared" si="106"/>
        <v>1.0357106211813505</v>
      </c>
      <c r="AO443" s="10">
        <f t="shared" si="106"/>
        <v>0.98544237653009947</v>
      </c>
      <c r="AP443" s="10">
        <f t="shared" si="106"/>
        <v>1.0005531302099264</v>
      </c>
      <c r="AQ443" s="10">
        <f t="shared" si="106"/>
        <v>0.94979062193958352</v>
      </c>
      <c r="AR443" s="10">
        <f t="shared" si="106"/>
        <v>0.99002392340413659</v>
      </c>
      <c r="AS443" s="10">
        <f t="shared" si="106"/>
        <v>1.0017714285672388</v>
      </c>
      <c r="AT443" s="10">
        <f t="shared" si="106"/>
        <v>1</v>
      </c>
      <c r="AU443" s="10">
        <f t="shared" si="106"/>
        <v>1</v>
      </c>
      <c r="AV443" s="10">
        <f t="shared" si="106"/>
        <v>1</v>
      </c>
      <c r="AW443" s="10">
        <f t="shared" si="106"/>
        <v>1</v>
      </c>
      <c r="AX443" s="10">
        <f t="shared" si="106"/>
        <v>1</v>
      </c>
      <c r="AY443" s="10">
        <f t="shared" si="106"/>
        <v>1</v>
      </c>
      <c r="AZ443" s="10">
        <f t="shared" si="106"/>
        <v>1</v>
      </c>
      <c r="BA443" s="10">
        <f t="shared" si="106"/>
        <v>1</v>
      </c>
      <c r="BB443" s="10">
        <f t="shared" si="106"/>
        <v>1</v>
      </c>
      <c r="BC443" s="10">
        <f t="shared" si="106"/>
        <v>1</v>
      </c>
      <c r="BD443" s="10">
        <f t="shared" si="106"/>
        <v>1</v>
      </c>
      <c r="BE443" s="10">
        <f t="shared" si="106"/>
        <v>1</v>
      </c>
      <c r="BF443" s="10">
        <f t="shared" si="106"/>
        <v>1</v>
      </c>
      <c r="BG443" s="10">
        <f t="shared" si="106"/>
        <v>1</v>
      </c>
      <c r="BH443" s="10">
        <f t="shared" si="106"/>
        <v>1</v>
      </c>
      <c r="BI443" s="10">
        <f t="shared" si="106"/>
        <v>1</v>
      </c>
      <c r="BK443" s="7">
        <f t="shared" si="77"/>
        <v>0</v>
      </c>
      <c r="BL443" s="7">
        <f t="shared" si="78"/>
        <v>2.5932742722999835E-2</v>
      </c>
      <c r="BM443" s="7">
        <f t="shared" si="79"/>
        <v>3.7012045300899299E-3</v>
      </c>
      <c r="BN443" s="7">
        <f t="shared" si="80"/>
        <v>2.5229100748162869E-2</v>
      </c>
      <c r="BO443" s="7">
        <f t="shared" si="81"/>
        <v>-1.6410881279504963E-3</v>
      </c>
      <c r="BP443" s="7">
        <f t="shared" si="82"/>
        <v>-4.8374980301677528E-3</v>
      </c>
      <c r="BQ443" s="7">
        <f t="shared" si="83"/>
        <v>0</v>
      </c>
      <c r="BR443" s="7">
        <f t="shared" si="84"/>
        <v>0</v>
      </c>
      <c r="BS443" s="7">
        <f t="shared" si="85"/>
        <v>0</v>
      </c>
      <c r="BT443" s="7">
        <f t="shared" si="86"/>
        <v>0</v>
      </c>
      <c r="BV443" s="7">
        <f t="shared" si="87"/>
        <v>0</v>
      </c>
      <c r="BX443" s="231">
        <f t="shared" si="101"/>
        <v>2.1273543549238383E-3</v>
      </c>
      <c r="BZ443" s="7">
        <f t="shared" si="88"/>
        <v>-0.12101572144741479</v>
      </c>
      <c r="CA443" s="7">
        <f t="shared" si="89"/>
        <v>1.4032054113330972E-2</v>
      </c>
      <c r="CB443" s="7">
        <f t="shared" si="90"/>
        <v>0</v>
      </c>
    </row>
    <row r="444" spans="1:80" ht="15">
      <c r="A444" s="226" t="s">
        <v>408</v>
      </c>
      <c r="E444" s="10">
        <v>1</v>
      </c>
      <c r="F444" s="10">
        <f t="shared" si="104"/>
        <v>1.016216507931607</v>
      </c>
      <c r="G444" s="10">
        <f t="shared" si="104"/>
        <v>1.0714810823765888</v>
      </c>
      <c r="H444" s="10">
        <f t="shared" si="104"/>
        <v>1.0629664357276367</v>
      </c>
      <c r="I444" s="10">
        <f t="shared" si="104"/>
        <v>0.9726680511246143</v>
      </c>
      <c r="J444" s="10">
        <f t="shared" si="104"/>
        <v>1.0387946324142752</v>
      </c>
      <c r="K444" s="10">
        <f t="shared" si="104"/>
        <v>0.96802323081539299</v>
      </c>
      <c r="L444" s="10">
        <f t="shared" si="104"/>
        <v>0.97305079576213027</v>
      </c>
      <c r="M444" s="10">
        <f t="shared" si="104"/>
        <v>0.97573577538242573</v>
      </c>
      <c r="N444" s="10">
        <f t="shared" si="104"/>
        <v>0.91884647072080416</v>
      </c>
      <c r="O444" s="10">
        <f t="shared" si="104"/>
        <v>1.002061437053728</v>
      </c>
      <c r="P444" s="10">
        <f t="shared" si="104"/>
        <v>1.0277747551647305</v>
      </c>
      <c r="Q444" s="10">
        <f t="shared" si="104"/>
        <v>0.92243166423996026</v>
      </c>
      <c r="R444" s="10">
        <f t="shared" si="104"/>
        <v>0.80686068483423456</v>
      </c>
      <c r="S444" s="10">
        <v>1</v>
      </c>
      <c r="T444" s="10">
        <f t="shared" si="106"/>
        <v>0.94504133853575356</v>
      </c>
      <c r="U444" s="10">
        <f t="shared" si="106"/>
        <v>0.97845450756803676</v>
      </c>
      <c r="V444" s="10">
        <f t="shared" si="106"/>
        <v>1.0470287290143425</v>
      </c>
      <c r="W444" s="10">
        <f t="shared" si="106"/>
        <v>1.1023177949284038</v>
      </c>
      <c r="X444" s="10">
        <f t="shared" si="106"/>
        <v>1.0408734801484061</v>
      </c>
      <c r="Y444" s="10">
        <f t="shared" si="106"/>
        <v>0.94985845017742032</v>
      </c>
      <c r="Z444" s="10">
        <f t="shared" si="106"/>
        <v>0.97750900130700968</v>
      </c>
      <c r="AA444" s="10">
        <f t="shared" si="106"/>
        <v>0.98733873795516791</v>
      </c>
      <c r="AB444" s="10">
        <f t="shared" si="106"/>
        <v>0.92543064449934209</v>
      </c>
      <c r="AC444" s="10">
        <f t="shared" si="106"/>
        <v>0.80817531865443459</v>
      </c>
      <c r="AD444" s="10">
        <f t="shared" si="106"/>
        <v>1.0467614124002891</v>
      </c>
      <c r="AE444" s="10">
        <f t="shared" si="106"/>
        <v>1.0335880862076465</v>
      </c>
      <c r="AF444" s="10">
        <f t="shared" si="106"/>
        <v>0.97243038263899195</v>
      </c>
      <c r="AG444" s="10">
        <f t="shared" si="106"/>
        <v>1.0383283605656428</v>
      </c>
      <c r="AH444" s="10">
        <f t="shared" si="106"/>
        <v>0.97962138215630123</v>
      </c>
      <c r="AI444" s="10">
        <f t="shared" si="106"/>
        <v>0.95711300803386534</v>
      </c>
      <c r="AJ444" s="10">
        <f t="shared" si="106"/>
        <v>0.99281314578135815</v>
      </c>
      <c r="AK444" s="10">
        <f t="shared" si="106"/>
        <v>0.90460738665858853</v>
      </c>
      <c r="AL444" s="10">
        <f t="shared" si="106"/>
        <v>0.98087938528254925</v>
      </c>
      <c r="AM444" s="10">
        <f t="shared" si="106"/>
        <v>1.0048899829265545</v>
      </c>
      <c r="AN444" s="10">
        <f t="shared" si="106"/>
        <v>0.99080992512874788</v>
      </c>
      <c r="AO444" s="10">
        <f t="shared" si="106"/>
        <v>0.99810669759367177</v>
      </c>
      <c r="AP444" s="10">
        <f t="shared" si="106"/>
        <v>0.99119272790222102</v>
      </c>
      <c r="AQ444" s="10">
        <f t="shared" si="106"/>
        <v>1.0648417093766533</v>
      </c>
      <c r="AR444" s="10">
        <f t="shared" si="106"/>
        <v>0.95877527389265993</v>
      </c>
      <c r="AS444" s="10">
        <f t="shared" si="106"/>
        <v>0.95072174721265701</v>
      </c>
      <c r="AT444" s="10">
        <f t="shared" si="106"/>
        <v>1.0329214799211326</v>
      </c>
      <c r="AU444" s="10">
        <f t="shared" si="106"/>
        <v>0.99336637223601376</v>
      </c>
      <c r="AV444" s="10">
        <f t="shared" si="106"/>
        <v>1.0154896199292647</v>
      </c>
      <c r="AW444" s="10">
        <f t="shared" si="106"/>
        <v>0.96514933254466317</v>
      </c>
      <c r="AX444" s="10">
        <f t="shared" si="106"/>
        <v>1.0072900034296324</v>
      </c>
      <c r="AY444" s="10">
        <f t="shared" si="106"/>
        <v>1.0195481029670221</v>
      </c>
      <c r="AZ444" s="10">
        <f t="shared" si="106"/>
        <v>0.99375534856851999</v>
      </c>
      <c r="BA444" s="10">
        <f t="shared" si="106"/>
        <v>1.0555644957540489</v>
      </c>
      <c r="BB444" s="10">
        <f t="shared" si="106"/>
        <v>0.95611982259763906</v>
      </c>
      <c r="BC444" s="10">
        <f t="shared" si="106"/>
        <v>1.0433372451486764</v>
      </c>
      <c r="BD444" s="10">
        <f t="shared" si="106"/>
        <v>0.98479913934450414</v>
      </c>
      <c r="BE444" s="10">
        <f t="shared" si="106"/>
        <v>1.0760764989941078</v>
      </c>
      <c r="BF444" s="10">
        <f t="shared" si="106"/>
        <v>1.0129939651090052</v>
      </c>
      <c r="BG444" s="10">
        <f t="shared" si="106"/>
        <v>1.0301424897613072</v>
      </c>
      <c r="BH444" s="10">
        <f t="shared" si="106"/>
        <v>0.99706513264606245</v>
      </c>
      <c r="BI444" s="10">
        <f t="shared" si="106"/>
        <v>1.0105850520838588</v>
      </c>
      <c r="BK444" s="7">
        <f t="shared" si="77"/>
        <v>4.99374696805861E-2</v>
      </c>
      <c r="BL444" s="7">
        <f t="shared" si="78"/>
        <v>-2.6098271404298545E-2</v>
      </c>
      <c r="BM444" s="7">
        <f t="shared" si="79"/>
        <v>-1.5948141969767571E-2</v>
      </c>
      <c r="BN444" s="7">
        <f t="shared" si="80"/>
        <v>-3.0485746483537302E-2</v>
      </c>
      <c r="BO444" s="7">
        <f t="shared" si="81"/>
        <v>-4.1754874611127479E-2</v>
      </c>
      <c r="BP444" s="7">
        <f t="shared" si="82"/>
        <v>-3.0010820759118761E-3</v>
      </c>
      <c r="BQ444" s="7">
        <f t="shared" si="83"/>
        <v>6.506750149318119E-3</v>
      </c>
      <c r="BR444" s="7">
        <f t="shared" si="84"/>
        <v>2.5471846004690546E-2</v>
      </c>
      <c r="BS444" s="7">
        <f t="shared" si="85"/>
        <v>9.096617038985455E-3</v>
      </c>
      <c r="BT444" s="7">
        <f t="shared" si="86"/>
        <v>1.3307016385861736E-2</v>
      </c>
      <c r="BV444" s="7">
        <f t="shared" si="87"/>
        <v>1.1500412644572577E-2</v>
      </c>
      <c r="BX444" s="231">
        <f t="shared" si="101"/>
        <v>-3.2638373569144119E-2</v>
      </c>
      <c r="BZ444" s="7">
        <f t="shared" si="88"/>
        <v>-0.10683680508264104</v>
      </c>
      <c r="CA444" s="7">
        <f t="shared" si="89"/>
        <v>-0.14041096407483644</v>
      </c>
      <c r="CB444" s="7">
        <f t="shared" si="90"/>
        <v>3.7991267984060162E-2</v>
      </c>
    </row>
    <row r="445" spans="1:80" ht="15">
      <c r="A445" s="226" t="s">
        <v>410</v>
      </c>
      <c r="E445" s="10">
        <v>1</v>
      </c>
      <c r="F445" s="10">
        <f t="shared" si="104"/>
        <v>0.98179618257824086</v>
      </c>
      <c r="G445" s="10">
        <f t="shared" si="104"/>
        <v>1.0196414941563723</v>
      </c>
      <c r="H445" s="10">
        <f t="shared" si="104"/>
        <v>1.0631106174415843</v>
      </c>
      <c r="I445" s="10">
        <f t="shared" si="104"/>
        <v>1.0273920082099515</v>
      </c>
      <c r="J445" s="10">
        <f t="shared" si="104"/>
        <v>1.0266464164018856</v>
      </c>
      <c r="K445" s="10">
        <f t="shared" si="104"/>
        <v>0.93711488827422851</v>
      </c>
      <c r="L445" s="10">
        <f t="shared" si="104"/>
        <v>0.82446267400838669</v>
      </c>
      <c r="M445" s="10">
        <f t="shared" si="104"/>
        <v>0.96603073683302354</v>
      </c>
      <c r="N445" s="10">
        <f t="shared" si="104"/>
        <v>1.2144917808475528</v>
      </c>
      <c r="O445" s="10">
        <f t="shared" si="104"/>
        <v>1.2218322745613861</v>
      </c>
      <c r="P445" s="10">
        <f t="shared" si="104"/>
        <v>1.1161800348155166</v>
      </c>
      <c r="Q445" s="10">
        <f t="shared" si="104"/>
        <v>1.0095489795293644</v>
      </c>
      <c r="R445" s="10">
        <f t="shared" si="104"/>
        <v>1.0285425272755955</v>
      </c>
      <c r="S445" s="10">
        <v>1</v>
      </c>
      <c r="T445" s="10">
        <f t="shared" si="106"/>
        <v>0.92229961450004228</v>
      </c>
      <c r="U445" s="10">
        <f t="shared" si="106"/>
        <v>1.0594516093253392</v>
      </c>
      <c r="V445" s="10">
        <f t="shared" si="106"/>
        <v>1.0288582261506634</v>
      </c>
      <c r="W445" s="10">
        <f t="shared" ref="W445:BI445" si="107">1+W177/100</f>
        <v>0.91410209947400556</v>
      </c>
      <c r="X445" s="10">
        <f t="shared" si="107"/>
        <v>1.0362244421490543</v>
      </c>
      <c r="Y445" s="10">
        <f t="shared" si="107"/>
        <v>1.0126931654887115</v>
      </c>
      <c r="Z445" s="10">
        <f t="shared" si="107"/>
        <v>0.84545217747556878</v>
      </c>
      <c r="AA445" s="10">
        <f t="shared" si="107"/>
        <v>0.96404773200172456</v>
      </c>
      <c r="AB445" s="10">
        <f t="shared" si="107"/>
        <v>0.92572448822581577</v>
      </c>
      <c r="AC445" s="10">
        <f t="shared" si="107"/>
        <v>0.95531383045458118</v>
      </c>
      <c r="AD445" s="10">
        <f t="shared" si="107"/>
        <v>1.055820748929625</v>
      </c>
      <c r="AE445" s="10">
        <f t="shared" si="107"/>
        <v>0.88901159961590692</v>
      </c>
      <c r="AF445" s="10">
        <f t="shared" si="107"/>
        <v>0.86935458219136241</v>
      </c>
      <c r="AG445" s="10">
        <f t="shared" si="107"/>
        <v>1.0475004792574754</v>
      </c>
      <c r="AH445" s="10">
        <f t="shared" si="107"/>
        <v>1.0372184247194434</v>
      </c>
      <c r="AI445" s="10">
        <f t="shared" si="107"/>
        <v>1.0989491425270139</v>
      </c>
      <c r="AJ445" s="10">
        <f t="shared" si="107"/>
        <v>0.96884195487802349</v>
      </c>
      <c r="AK445" s="10">
        <f t="shared" si="107"/>
        <v>0.97933203100262345</v>
      </c>
      <c r="AL445" s="10">
        <f t="shared" si="107"/>
        <v>0.99566799171853315</v>
      </c>
      <c r="AM445" s="10">
        <f t="shared" si="107"/>
        <v>0.98425186214801186</v>
      </c>
      <c r="AN445" s="10">
        <f t="shared" si="107"/>
        <v>0.97241386976795596</v>
      </c>
      <c r="AO445" s="10">
        <f t="shared" si="107"/>
        <v>1.02413316558877</v>
      </c>
      <c r="AP445" s="10">
        <f t="shared" si="107"/>
        <v>1.0027590862283835</v>
      </c>
      <c r="AQ445" s="10">
        <f t="shared" si="107"/>
        <v>1.0018887465933413</v>
      </c>
      <c r="AR445" s="10">
        <f t="shared" si="107"/>
        <v>0.97997622852003663</v>
      </c>
      <c r="AS445" s="10">
        <f t="shared" si="107"/>
        <v>1.0271429067465057</v>
      </c>
      <c r="AT445" s="10">
        <f t="shared" si="107"/>
        <v>1.0182172750443659</v>
      </c>
      <c r="AU445" s="10">
        <f t="shared" si="107"/>
        <v>1.012008339803379</v>
      </c>
      <c r="AV445" s="10">
        <f t="shared" si="107"/>
        <v>1.0758988662170099</v>
      </c>
      <c r="AW445" s="10">
        <f t="shared" si="107"/>
        <v>1.3035658182893926</v>
      </c>
      <c r="AX445" s="10">
        <f t="shared" si="107"/>
        <v>1.0080466471718768</v>
      </c>
      <c r="AY445" s="10">
        <f t="shared" si="107"/>
        <v>1.0542278501149231</v>
      </c>
      <c r="AZ445" s="10">
        <f t="shared" si="107"/>
        <v>1.0405371470921512</v>
      </c>
      <c r="BA445" s="10">
        <f t="shared" si="107"/>
        <v>1.0349215739799615</v>
      </c>
      <c r="BB445" s="10">
        <f t="shared" si="107"/>
        <v>1.0412618684035764</v>
      </c>
      <c r="BC445" s="10">
        <f t="shared" si="107"/>
        <v>1.0499983332352611</v>
      </c>
      <c r="BD445" s="10">
        <f t="shared" si="107"/>
        <v>1.0211909360205216</v>
      </c>
      <c r="BE445" s="10">
        <f t="shared" si="107"/>
        <v>1.0152408556901664</v>
      </c>
      <c r="BF445" s="10">
        <f t="shared" si="107"/>
        <v>1.0261462561818091</v>
      </c>
      <c r="BG445" s="10">
        <f t="shared" si="107"/>
        <v>1.0351962383885684</v>
      </c>
      <c r="BH445" s="10">
        <f t="shared" si="107"/>
        <v>0.99977765134960028</v>
      </c>
      <c r="BI445" s="10">
        <f t="shared" si="107"/>
        <v>0.95913745978416187</v>
      </c>
      <c r="BK445" s="7">
        <f t="shared" si="77"/>
        <v>2.0976545042459493E-2</v>
      </c>
      <c r="BL445" s="7">
        <f t="shared" si="78"/>
        <v>-7.4530176442327845E-3</v>
      </c>
      <c r="BM445" s="7">
        <f t="shared" si="79"/>
        <v>3.0351176918241629E-2</v>
      </c>
      <c r="BN445" s="7">
        <f t="shared" si="80"/>
        <v>-4.2582789337040405E-2</v>
      </c>
      <c r="BO445" s="7">
        <f t="shared" si="81"/>
        <v>9.4126876111633173E-3</v>
      </c>
      <c r="BP445" s="7">
        <f t="shared" si="82"/>
        <v>4.6431572861078685E-3</v>
      </c>
      <c r="BQ445" s="7">
        <f t="shared" si="83"/>
        <v>7.282563287586008E-2</v>
      </c>
      <c r="BR445" s="7">
        <f t="shared" si="84"/>
        <v>2.4417519253579156E-2</v>
      </c>
      <c r="BS445" s="7">
        <f t="shared" si="85"/>
        <v>8.2050241508405231E-2</v>
      </c>
      <c r="BT445" s="7">
        <f t="shared" si="86"/>
        <v>1.8134385110739615E-2</v>
      </c>
      <c r="BV445" s="7">
        <f t="shared" si="87"/>
        <v>4.5051104043008161E-2</v>
      </c>
      <c r="BX445" s="231">
        <f t="shared" si="101"/>
        <v>-2.8847600466817003E-3</v>
      </c>
      <c r="BZ445" s="7">
        <f t="shared" si="88"/>
        <v>-0.24548246619504799</v>
      </c>
      <c r="CA445" s="7">
        <f t="shared" si="89"/>
        <v>4.2702682887241883E-2</v>
      </c>
      <c r="CB445" s="7">
        <f t="shared" si="90"/>
        <v>-7.3252785061618253E-3</v>
      </c>
    </row>
    <row r="446" spans="1:80" ht="15">
      <c r="A446" s="226" t="s">
        <v>412</v>
      </c>
      <c r="E446" s="10">
        <v>1</v>
      </c>
      <c r="F446" s="10">
        <f t="shared" si="104"/>
        <v>1.0413191034251967</v>
      </c>
      <c r="G446" s="10">
        <f t="shared" si="104"/>
        <v>1.0837023473437462</v>
      </c>
      <c r="H446" s="10">
        <f t="shared" si="104"/>
        <v>1.0671727171159864</v>
      </c>
      <c r="I446" s="10">
        <f t="shared" si="104"/>
        <v>1.0786296546742868</v>
      </c>
      <c r="J446" s="10">
        <f t="shared" si="104"/>
        <v>1.0580603473318078</v>
      </c>
      <c r="K446" s="10">
        <f t="shared" si="104"/>
        <v>1.0025786403798218</v>
      </c>
      <c r="L446" s="10">
        <f t="shared" si="104"/>
        <v>1.0381193578544885</v>
      </c>
      <c r="M446" s="10">
        <f t="shared" si="104"/>
        <v>0.98338751393704049</v>
      </c>
      <c r="N446" s="10">
        <f t="shared" si="104"/>
        <v>1.0307008218321114</v>
      </c>
      <c r="O446" s="10">
        <f t="shared" si="104"/>
        <v>0.98312615021593319</v>
      </c>
      <c r="P446" s="10">
        <f t="shared" si="104"/>
        <v>1.0018972446729115</v>
      </c>
      <c r="Q446" s="10">
        <f t="shared" si="104"/>
        <v>0.99129053705218051</v>
      </c>
      <c r="R446" s="10">
        <f t="shared" si="104"/>
        <v>1.031902717007861</v>
      </c>
      <c r="S446" s="10">
        <v>1</v>
      </c>
      <c r="T446" s="10">
        <f t="shared" ref="T446:BI452" si="108">1+T178/100</f>
        <v>0.96815805838684355</v>
      </c>
      <c r="U446" s="10">
        <f t="shared" si="108"/>
        <v>1.0202091116040026</v>
      </c>
      <c r="V446" s="10">
        <f t="shared" si="108"/>
        <v>1.0510150795703352</v>
      </c>
      <c r="W446" s="10">
        <f t="shared" si="108"/>
        <v>0.89415682472274227</v>
      </c>
      <c r="X446" s="10">
        <f t="shared" si="108"/>
        <v>0.71373385036147241</v>
      </c>
      <c r="Y446" s="10">
        <f t="shared" si="108"/>
        <v>1.0163246858223864</v>
      </c>
      <c r="Z446" s="10">
        <f t="shared" si="108"/>
        <v>1.0243946092801701</v>
      </c>
      <c r="AA446" s="10">
        <f t="shared" si="108"/>
        <v>0.96502884514248422</v>
      </c>
      <c r="AB446" s="10">
        <f t="shared" si="108"/>
        <v>1.0187287928596411</v>
      </c>
      <c r="AC446" s="10">
        <f t="shared" si="108"/>
        <v>0.95950411923996226</v>
      </c>
      <c r="AD446" s="10">
        <f t="shared" si="108"/>
        <v>0.93594912272903386</v>
      </c>
      <c r="AE446" s="10">
        <f t="shared" si="108"/>
        <v>0.96693134915863876</v>
      </c>
      <c r="AF446" s="10">
        <f t="shared" si="108"/>
        <v>0.97093811706648137</v>
      </c>
      <c r="AG446" s="10">
        <f t="shared" si="108"/>
        <v>0.8566367423432607</v>
      </c>
      <c r="AH446" s="10">
        <f t="shared" si="108"/>
        <v>0.96198029469542934</v>
      </c>
      <c r="AI446" s="10">
        <f t="shared" si="108"/>
        <v>0.97754311368970259</v>
      </c>
      <c r="AJ446" s="10">
        <f t="shared" si="108"/>
        <v>0.97636419564617571</v>
      </c>
      <c r="AK446" s="10">
        <f t="shared" si="108"/>
        <v>0.98195808645477778</v>
      </c>
      <c r="AL446" s="10">
        <f t="shared" si="108"/>
        <v>0.97464311238288337</v>
      </c>
      <c r="AM446" s="10">
        <f t="shared" si="108"/>
        <v>1.0118558548164667</v>
      </c>
      <c r="AN446" s="10">
        <f t="shared" si="108"/>
        <v>1.0381069829262337</v>
      </c>
      <c r="AO446" s="10">
        <f t="shared" si="108"/>
        <v>1.0434100644018933</v>
      </c>
      <c r="AP446" s="10">
        <f t="shared" si="108"/>
        <v>1.021017351619979</v>
      </c>
      <c r="AQ446" s="10">
        <f t="shared" si="108"/>
        <v>1.0194427310927834</v>
      </c>
      <c r="AR446" s="10">
        <f t="shared" si="108"/>
        <v>1.0530524213507153</v>
      </c>
      <c r="AS446" s="10">
        <f t="shared" si="108"/>
        <v>1.0250415507547144</v>
      </c>
      <c r="AT446" s="10">
        <f t="shared" si="108"/>
        <v>1.0146805007267259</v>
      </c>
      <c r="AU446" s="10">
        <f t="shared" si="108"/>
        <v>0.99371053123204178</v>
      </c>
      <c r="AV446" s="10">
        <f t="shared" si="108"/>
        <v>1.0116813615245124</v>
      </c>
      <c r="AW446" s="10">
        <f t="shared" si="108"/>
        <v>1.0394712151014946</v>
      </c>
      <c r="AX446" s="10">
        <f t="shared" si="108"/>
        <v>1.0293266428981072</v>
      </c>
      <c r="AY446" s="10">
        <f t="shared" si="108"/>
        <v>1.0245482510165989</v>
      </c>
      <c r="AZ446" s="10">
        <f t="shared" si="108"/>
        <v>1.0370831157694433</v>
      </c>
      <c r="BA446" s="10">
        <f t="shared" si="108"/>
        <v>1.0209712762968408</v>
      </c>
      <c r="BB446" s="10">
        <f t="shared" si="108"/>
        <v>0.95477284276728969</v>
      </c>
      <c r="BC446" s="10">
        <f t="shared" si="108"/>
        <v>1.031155187982143</v>
      </c>
      <c r="BD446" s="10">
        <f t="shared" si="108"/>
        <v>1.0503350514951715</v>
      </c>
      <c r="BE446" s="10">
        <f t="shared" si="108"/>
        <v>1.0524060325580404</v>
      </c>
      <c r="BF446" s="10">
        <f t="shared" si="108"/>
        <v>1.0371579287757526</v>
      </c>
      <c r="BG446" s="10">
        <f t="shared" si="108"/>
        <v>1.0359629964009727</v>
      </c>
      <c r="BH446" s="10">
        <f t="shared" si="108"/>
        <v>1.0368000398367803</v>
      </c>
      <c r="BI446" s="10">
        <f t="shared" si="108"/>
        <v>1.0354630654212453</v>
      </c>
      <c r="BK446" s="7">
        <f t="shared" si="77"/>
        <v>6.392134291057805E-2</v>
      </c>
      <c r="BL446" s="7">
        <f t="shared" si="78"/>
        <v>3.1417052552818125E-2</v>
      </c>
      <c r="BM446" s="7">
        <f t="shared" si="79"/>
        <v>-3.96121553778922E-2</v>
      </c>
      <c r="BN446" s="7">
        <f t="shared" si="80"/>
        <v>-3.3515755640356693E-2</v>
      </c>
      <c r="BO446" s="7">
        <f t="shared" si="81"/>
        <v>-2.2376610050306778E-2</v>
      </c>
      <c r="BP446" s="7">
        <f t="shared" si="82"/>
        <v>2.5909897722000252E-2</v>
      </c>
      <c r="BQ446" s="7">
        <f t="shared" si="83"/>
        <v>1.8296211254923422E-2</v>
      </c>
      <c r="BR446" s="7">
        <f t="shared" si="84"/>
        <v>4.3938899454128766E-2</v>
      </c>
      <c r="BS446" s="7">
        <f t="shared" si="85"/>
        <v>2.7136484159586916E-2</v>
      </c>
      <c r="BT446" s="7">
        <f t="shared" si="86"/>
        <v>2.8831502199283987E-2</v>
      </c>
      <c r="BV446" s="7">
        <f t="shared" si="87"/>
        <v>2.8104723653542996E-2</v>
      </c>
      <c r="BX446" s="231">
        <f t="shared" si="101"/>
        <v>-1.1206477303810858E-2</v>
      </c>
      <c r="BZ446" s="7">
        <f t="shared" si="88"/>
        <v>7.0850760155523052E-3</v>
      </c>
      <c r="CA446" s="7">
        <f t="shared" si="89"/>
        <v>-6.2781793703517885E-2</v>
      </c>
      <c r="CB446" s="7">
        <f t="shared" si="90"/>
        <v>0.11217687490222139</v>
      </c>
    </row>
    <row r="447" spans="1:80" ht="15">
      <c r="A447" s="226" t="s">
        <v>414</v>
      </c>
      <c r="E447" s="10">
        <v>1</v>
      </c>
      <c r="F447" s="10">
        <f t="shared" si="104"/>
        <v>0.98985002427483126</v>
      </c>
      <c r="G447" s="10">
        <f t="shared" si="104"/>
        <v>1.0533233687414112</v>
      </c>
      <c r="H447" s="10">
        <f t="shared" si="104"/>
        <v>1.0223663133686649</v>
      </c>
      <c r="I447" s="10">
        <f t="shared" si="104"/>
        <v>1.0683606817503921</v>
      </c>
      <c r="J447" s="10">
        <f t="shared" si="104"/>
        <v>1.0716198201451093</v>
      </c>
      <c r="K447" s="10">
        <f t="shared" si="104"/>
        <v>1.0140887038783875</v>
      </c>
      <c r="L447" s="10">
        <f t="shared" si="104"/>
        <v>1.0409377410092477</v>
      </c>
      <c r="M447" s="10">
        <f t="shared" si="104"/>
        <v>1.0531667161264677</v>
      </c>
      <c r="N447" s="10">
        <f t="shared" si="104"/>
        <v>1.0520413699391458</v>
      </c>
      <c r="O447" s="10">
        <f t="shared" si="104"/>
        <v>1.0439338662988229</v>
      </c>
      <c r="P447" s="10">
        <f t="shared" si="104"/>
        <v>1.0308385838808101</v>
      </c>
      <c r="Q447" s="10">
        <f t="shared" si="104"/>
        <v>1.0249224331036608</v>
      </c>
      <c r="R447" s="10">
        <f t="shared" si="104"/>
        <v>1.0457544914536063</v>
      </c>
      <c r="S447" s="10">
        <v>1</v>
      </c>
      <c r="T447" s="10">
        <f t="shared" si="108"/>
        <v>0.9911458182621854</v>
      </c>
      <c r="U447" s="10">
        <f t="shared" si="108"/>
        <v>1.0363954444851953</v>
      </c>
      <c r="V447" s="10">
        <f t="shared" si="108"/>
        <v>1.0191263614585446</v>
      </c>
      <c r="W447" s="10">
        <f t="shared" si="108"/>
        <v>1.0206633293377652</v>
      </c>
      <c r="X447" s="10">
        <f t="shared" si="108"/>
        <v>1.013124053574646</v>
      </c>
      <c r="Y447" s="10">
        <f t="shared" si="108"/>
        <v>1.005431280821707</v>
      </c>
      <c r="Z447" s="10">
        <f t="shared" si="108"/>
        <v>0.98538047082094815</v>
      </c>
      <c r="AA447" s="10">
        <f t="shared" si="108"/>
        <v>0.98307409728887774</v>
      </c>
      <c r="AB447" s="10">
        <f t="shared" si="108"/>
        <v>1.0168361873313192</v>
      </c>
      <c r="AC447" s="10">
        <f t="shared" si="108"/>
        <v>1.0265340382955614</v>
      </c>
      <c r="AD447" s="10">
        <f t="shared" si="108"/>
        <v>1.0210293485140682</v>
      </c>
      <c r="AE447" s="10">
        <f t="shared" si="108"/>
        <v>1.0221813148838153</v>
      </c>
      <c r="AF447" s="10">
        <f t="shared" si="108"/>
        <v>1.0128651502652737</v>
      </c>
      <c r="AG447" s="10">
        <f t="shared" si="108"/>
        <v>1.0277504344841997</v>
      </c>
      <c r="AH447" s="10">
        <f t="shared" si="108"/>
        <v>1.0379556944526138</v>
      </c>
      <c r="AI447" s="10">
        <f t="shared" si="108"/>
        <v>1.0346827753843706</v>
      </c>
      <c r="AJ447" s="10">
        <f t="shared" si="108"/>
        <v>1.0163505469606404</v>
      </c>
      <c r="AK447" s="10">
        <f t="shared" si="108"/>
        <v>1.0094001502261991</v>
      </c>
      <c r="AL447" s="10">
        <f t="shared" si="108"/>
        <v>1.005542496744785</v>
      </c>
      <c r="AM447" s="10">
        <f t="shared" si="108"/>
        <v>1.0234216809934598</v>
      </c>
      <c r="AN447" s="10">
        <f t="shared" si="108"/>
        <v>1.0260797340381584</v>
      </c>
      <c r="AO447" s="10">
        <f t="shared" si="108"/>
        <v>1.0308996749905193</v>
      </c>
      <c r="AP447" s="10">
        <f t="shared" si="108"/>
        <v>1.037643456553083</v>
      </c>
      <c r="AQ447" s="10">
        <f t="shared" si="108"/>
        <v>1.0388285215442967</v>
      </c>
      <c r="AR447" s="10">
        <f t="shared" si="108"/>
        <v>1.0435490262448481</v>
      </c>
      <c r="AS447" s="10">
        <f t="shared" si="108"/>
        <v>1.0349635171288776</v>
      </c>
      <c r="AT447" s="10">
        <f t="shared" si="108"/>
        <v>1.0135629161827393</v>
      </c>
      <c r="AU447" s="10">
        <f t="shared" si="108"/>
        <v>0.99466711713784117</v>
      </c>
      <c r="AV447" s="10">
        <f t="shared" si="108"/>
        <v>0.9981188304555686</v>
      </c>
      <c r="AW447" s="10">
        <f t="shared" si="108"/>
        <v>1.0167678994002229</v>
      </c>
      <c r="AX447" s="10">
        <f t="shared" si="108"/>
        <v>1.0192193354739791</v>
      </c>
      <c r="AY447" s="10">
        <f t="shared" si="108"/>
        <v>1.0335250533134488</v>
      </c>
      <c r="AZ447" s="10">
        <f t="shared" si="108"/>
        <v>1.0347315167727433</v>
      </c>
      <c r="BA447" s="10">
        <f t="shared" si="108"/>
        <v>1.0130392361971663</v>
      </c>
      <c r="BB447" s="10">
        <f t="shared" si="108"/>
        <v>0.95738778458252005</v>
      </c>
      <c r="BC447" s="10">
        <f t="shared" si="108"/>
        <v>1.0088387612248786</v>
      </c>
      <c r="BD447" s="10">
        <f t="shared" si="108"/>
        <v>1.0119054208834521</v>
      </c>
      <c r="BE447" s="10">
        <f t="shared" si="108"/>
        <v>0.98577495812603644</v>
      </c>
      <c r="BF447" s="10">
        <f t="shared" si="108"/>
        <v>0.99515834509727763</v>
      </c>
      <c r="BG447" s="10">
        <f t="shared" si="108"/>
        <v>1.0105540946304432</v>
      </c>
      <c r="BH447" s="10">
        <f t="shared" si="108"/>
        <v>1.0150084043064018</v>
      </c>
      <c r="BI447" s="10">
        <f t="shared" si="108"/>
        <v>1.0167075410473685</v>
      </c>
      <c r="BK447" s="7">
        <f t="shared" si="77"/>
        <v>2.1517668887846009E-2</v>
      </c>
      <c r="BL447" s="7">
        <f t="shared" si="78"/>
        <v>4.9860379481790229E-2</v>
      </c>
      <c r="BM447" s="7">
        <f t="shared" si="79"/>
        <v>2.2449957421572853E-2</v>
      </c>
      <c r="BN447" s="7">
        <f t="shared" si="80"/>
        <v>1.375993219397853E-2</v>
      </c>
      <c r="BO447" s="7">
        <f t="shared" si="81"/>
        <v>1.6432714944311311E-2</v>
      </c>
      <c r="BP447" s="7">
        <f t="shared" si="82"/>
        <v>2.7411653842015493E-2</v>
      </c>
      <c r="BQ447" s="7">
        <f t="shared" si="83"/>
        <v>9.9375982309877209E-3</v>
      </c>
      <c r="BR447" s="7">
        <f t="shared" si="84"/>
        <v>7.8863494219238994E-4</v>
      </c>
      <c r="BS447" s="7">
        <f t="shared" si="85"/>
        <v>1.9157051498475131E-2</v>
      </c>
      <c r="BT447" s="7">
        <f t="shared" si="86"/>
        <v>-1.5892182888110895E-5</v>
      </c>
      <c r="BV447" s="7">
        <f t="shared" si="87"/>
        <v>8.1565170799402509E-3</v>
      </c>
      <c r="BX447" s="231">
        <f t="shared" si="101"/>
        <v>2.5581847685671288E-2</v>
      </c>
      <c r="BZ447" s="7">
        <f t="shared" si="88"/>
        <v>-1.4988734537889181E-2</v>
      </c>
      <c r="CA447" s="7">
        <f t="shared" si="89"/>
        <v>6.148560647470136E-2</v>
      </c>
      <c r="CB447" s="7">
        <f t="shared" si="90"/>
        <v>4.2858173080271067E-2</v>
      </c>
    </row>
    <row r="448" spans="1:80" ht="15">
      <c r="A448" s="226" t="s">
        <v>416</v>
      </c>
      <c r="E448" s="10">
        <v>1</v>
      </c>
      <c r="F448" s="10">
        <f t="shared" si="104"/>
        <v>1.0543249315473304</v>
      </c>
      <c r="G448" s="10">
        <f t="shared" si="104"/>
        <v>1.0199124551879433</v>
      </c>
      <c r="H448" s="10">
        <f t="shared" si="104"/>
        <v>1.0300325931741792</v>
      </c>
      <c r="I448" s="10">
        <f t="shared" si="104"/>
        <v>1.0421939369926341</v>
      </c>
      <c r="J448" s="10">
        <f t="shared" si="104"/>
        <v>1.0447036790459723</v>
      </c>
      <c r="K448" s="10">
        <f t="shared" si="104"/>
        <v>1.0296120155816424</v>
      </c>
      <c r="L448" s="10">
        <f t="shared" si="104"/>
        <v>1.0537091560789851</v>
      </c>
      <c r="M448" s="10">
        <f t="shared" si="104"/>
        <v>1.0140387966092126</v>
      </c>
      <c r="N448" s="10">
        <f t="shared" si="104"/>
        <v>1.0365664187935932</v>
      </c>
      <c r="O448" s="10">
        <f t="shared" si="104"/>
        <v>1.0126302129702696</v>
      </c>
      <c r="P448" s="10">
        <f t="shared" si="104"/>
        <v>1.0493396857201198</v>
      </c>
      <c r="Q448" s="10">
        <f t="shared" si="104"/>
        <v>1.0452809904316274</v>
      </c>
      <c r="R448" s="10">
        <f t="shared" si="104"/>
        <v>1.0380429891426302</v>
      </c>
      <c r="S448" s="10">
        <v>1</v>
      </c>
      <c r="T448" s="10">
        <f t="shared" si="108"/>
        <v>1.0437441127459368</v>
      </c>
      <c r="U448" s="10">
        <f t="shared" si="108"/>
        <v>1.0533037658630873</v>
      </c>
      <c r="V448" s="10">
        <f t="shared" si="108"/>
        <v>1.03721449012505</v>
      </c>
      <c r="W448" s="10">
        <f t="shared" si="108"/>
        <v>1.0347352693516756</v>
      </c>
      <c r="X448" s="10">
        <f t="shared" si="108"/>
        <v>1.0401765791099962</v>
      </c>
      <c r="Y448" s="10">
        <f t="shared" si="108"/>
        <v>1.0422926885069148</v>
      </c>
      <c r="Z448" s="10">
        <f t="shared" si="108"/>
        <v>1.0124928740799128</v>
      </c>
      <c r="AA448" s="10">
        <f t="shared" si="108"/>
        <v>0.99867868049142128</v>
      </c>
      <c r="AB448" s="10">
        <f t="shared" si="108"/>
        <v>1.0362912787805301</v>
      </c>
      <c r="AC448" s="10">
        <f t="shared" si="108"/>
        <v>1.057535842447374</v>
      </c>
      <c r="AD448" s="10">
        <f t="shared" si="108"/>
        <v>1.0523768876074613</v>
      </c>
      <c r="AE448" s="10">
        <f t="shared" si="108"/>
        <v>1.0367187973940752</v>
      </c>
      <c r="AF448" s="10">
        <f t="shared" si="108"/>
        <v>1.0127823319367915</v>
      </c>
      <c r="AG448" s="10">
        <f t="shared" si="108"/>
        <v>0.9920953753978391</v>
      </c>
      <c r="AH448" s="10">
        <f t="shared" si="108"/>
        <v>1.006220511652494</v>
      </c>
      <c r="AI448" s="10">
        <f t="shared" si="108"/>
        <v>1.015822398977906</v>
      </c>
      <c r="AJ448" s="10">
        <f t="shared" si="108"/>
        <v>1.0259464051243437</v>
      </c>
      <c r="AK448" s="10">
        <f t="shared" si="108"/>
        <v>1.0297831419543872</v>
      </c>
      <c r="AL448" s="10">
        <f t="shared" si="108"/>
        <v>1.0223496498052538</v>
      </c>
      <c r="AM448" s="10">
        <f t="shared" si="108"/>
        <v>1.04458979876825</v>
      </c>
      <c r="AN448" s="10">
        <f t="shared" si="108"/>
        <v>1.0361466184268364</v>
      </c>
      <c r="AO448" s="10">
        <f t="shared" si="108"/>
        <v>1.0449697473296244</v>
      </c>
      <c r="AP448" s="10">
        <f t="shared" si="108"/>
        <v>1.0471535514268846</v>
      </c>
      <c r="AQ448" s="10">
        <f t="shared" si="108"/>
        <v>1.020151761082104</v>
      </c>
      <c r="AR448" s="10">
        <f t="shared" si="108"/>
        <v>1.0131714803680028</v>
      </c>
      <c r="AS448" s="10">
        <f t="shared" si="108"/>
        <v>1.0253760563015344</v>
      </c>
      <c r="AT448" s="10">
        <f t="shared" si="108"/>
        <v>1.0157003330523038</v>
      </c>
      <c r="AU448" s="10">
        <f t="shared" si="108"/>
        <v>1.0089213699988144</v>
      </c>
      <c r="AV448" s="10">
        <f t="shared" si="108"/>
        <v>1.0032964655317016</v>
      </c>
      <c r="AW448" s="10">
        <f t="shared" si="108"/>
        <v>1.0334652346543374</v>
      </c>
      <c r="AX448" s="10">
        <f t="shared" si="108"/>
        <v>1.0192814609276686</v>
      </c>
      <c r="AY448" s="10">
        <f t="shared" si="108"/>
        <v>1.0157372189707128</v>
      </c>
      <c r="AZ448" s="10">
        <f t="shared" si="108"/>
        <v>1.0187020748968634</v>
      </c>
      <c r="BA448" s="10">
        <f t="shared" si="108"/>
        <v>0.99140947581437677</v>
      </c>
      <c r="BB448" s="10">
        <f t="shared" si="108"/>
        <v>0.97144592051136502</v>
      </c>
      <c r="BC448" s="10">
        <f t="shared" si="108"/>
        <v>0.99356495273845591</v>
      </c>
      <c r="BD448" s="10">
        <f t="shared" si="108"/>
        <v>0.99667482269285557</v>
      </c>
      <c r="BE448" s="10">
        <f t="shared" si="108"/>
        <v>1.0140809662014092</v>
      </c>
      <c r="BF448" s="10">
        <f t="shared" si="108"/>
        <v>0.99784841553742876</v>
      </c>
      <c r="BG448" s="10">
        <f t="shared" si="108"/>
        <v>1.0077590028943921</v>
      </c>
      <c r="BH448" s="10">
        <f t="shared" si="108"/>
        <v>1.0060492537060419</v>
      </c>
      <c r="BI448" s="10">
        <f t="shared" si="108"/>
        <v>1.002218660896832</v>
      </c>
      <c r="BK448" s="7">
        <f t="shared" si="77"/>
        <v>3.4656315504832724E-2</v>
      </c>
      <c r="BL448" s="7">
        <f t="shared" si="78"/>
        <v>3.6727506590328307E-2</v>
      </c>
      <c r="BM448" s="7">
        <f t="shared" si="79"/>
        <v>3.5325222856380734E-2</v>
      </c>
      <c r="BN448" s="7">
        <f t="shared" si="80"/>
        <v>2.4514092556349398E-2</v>
      </c>
      <c r="BO448" s="7">
        <f t="shared" si="81"/>
        <v>2.3462471132739582E-2</v>
      </c>
      <c r="BP448" s="7">
        <f t="shared" si="82"/>
        <v>2.635745491727004E-2</v>
      </c>
      <c r="BQ448" s="7">
        <f t="shared" si="83"/>
        <v>5.6907931461496197E-3</v>
      </c>
      <c r="BR448" s="7">
        <f t="shared" si="84"/>
        <v>4.065036562963309E-3</v>
      </c>
      <c r="BS448" s="7">
        <f t="shared" si="85"/>
        <v>1.3561604376920888E-2</v>
      </c>
      <c r="BT448" s="7">
        <f t="shared" si="86"/>
        <v>-1.3679508622175263E-3</v>
      </c>
      <c r="BV448" s="7">
        <f t="shared" si="87"/>
        <v>5.003311703441371E-3</v>
      </c>
      <c r="BX448" s="231">
        <f t="shared" si="101"/>
        <v>3.4273127221170485E-2</v>
      </c>
      <c r="BZ448" s="7">
        <f t="shared" si="88"/>
        <v>4.7851157212006168E-2</v>
      </c>
      <c r="CA448" s="7">
        <f t="shared" si="89"/>
        <v>7.3218713655934575E-2</v>
      </c>
      <c r="CB448" s="7">
        <f t="shared" si="90"/>
        <v>1.6104593648713639E-2</v>
      </c>
    </row>
    <row r="449" spans="1:80" ht="15">
      <c r="A449" s="226" t="s">
        <v>418</v>
      </c>
      <c r="E449" s="10">
        <v>1</v>
      </c>
      <c r="F449" s="10">
        <f t="shared" si="104"/>
        <v>1.0032558989501841</v>
      </c>
      <c r="G449" s="10">
        <f t="shared" si="104"/>
        <v>1.0031608884003851</v>
      </c>
      <c r="H449" s="10">
        <f t="shared" si="104"/>
        <v>1.0027225674895202</v>
      </c>
      <c r="I449" s="10">
        <f t="shared" si="104"/>
        <v>1.0576904099527316</v>
      </c>
      <c r="J449" s="10">
        <f t="shared" si="104"/>
        <v>0.97117322299585762</v>
      </c>
      <c r="K449" s="10">
        <f t="shared" si="104"/>
        <v>1.0515069608669572</v>
      </c>
      <c r="L449" s="10">
        <f t="shared" si="104"/>
        <v>0.9662861698937093</v>
      </c>
      <c r="M449" s="10">
        <f t="shared" si="104"/>
        <v>0.98777601139269633</v>
      </c>
      <c r="N449" s="10">
        <f t="shared" si="104"/>
        <v>1.0244538954312012</v>
      </c>
      <c r="O449" s="10">
        <f t="shared" si="104"/>
        <v>1.0055441750335425</v>
      </c>
      <c r="P449" s="10">
        <f t="shared" si="104"/>
        <v>0.96820747995010648</v>
      </c>
      <c r="Q449" s="10">
        <f t="shared" si="104"/>
        <v>1.0100864802066767</v>
      </c>
      <c r="R449" s="10">
        <f t="shared" si="104"/>
        <v>0.97453243966876157</v>
      </c>
      <c r="S449" s="10">
        <v>1</v>
      </c>
      <c r="T449" s="10">
        <f t="shared" si="108"/>
        <v>0.99283493409823076</v>
      </c>
      <c r="U449" s="10">
        <f t="shared" si="108"/>
        <v>1.0213524999098502</v>
      </c>
      <c r="V449" s="10">
        <f t="shared" si="108"/>
        <v>1.0075968186017807</v>
      </c>
      <c r="W449" s="10">
        <f t="shared" si="108"/>
        <v>1.0209538344533367</v>
      </c>
      <c r="X449" s="10">
        <f t="shared" si="108"/>
        <v>1.0008288384282189</v>
      </c>
      <c r="Y449" s="10">
        <f t="shared" si="108"/>
        <v>0.9548165600753431</v>
      </c>
      <c r="Z449" s="10">
        <f t="shared" si="108"/>
        <v>1.0587767719303021</v>
      </c>
      <c r="AA449" s="10">
        <f t="shared" si="108"/>
        <v>1.0139737246857925</v>
      </c>
      <c r="AB449" s="10">
        <f t="shared" si="108"/>
        <v>0.94792457198035263</v>
      </c>
      <c r="AC449" s="10">
        <f t="shared" si="108"/>
        <v>1.0717969654684871</v>
      </c>
      <c r="AD449" s="10">
        <f t="shared" si="108"/>
        <v>1.0375394751070801</v>
      </c>
      <c r="AE449" s="10">
        <f t="shared" si="108"/>
        <v>1.0225936679467793</v>
      </c>
      <c r="AF449" s="10">
        <f t="shared" si="108"/>
        <v>0.99486211198349617</v>
      </c>
      <c r="AG449" s="10">
        <f t="shared" si="108"/>
        <v>1.0533033904221603</v>
      </c>
      <c r="AH449" s="10">
        <f t="shared" si="108"/>
        <v>1.0193522061413038</v>
      </c>
      <c r="AI449" s="10">
        <f t="shared" si="108"/>
        <v>1.0209083436058974</v>
      </c>
      <c r="AJ449" s="10">
        <f t="shared" si="108"/>
        <v>1.0362868492758117</v>
      </c>
      <c r="AK449" s="10">
        <f t="shared" si="108"/>
        <v>1.0132277326750967</v>
      </c>
      <c r="AL449" s="10">
        <f t="shared" si="108"/>
        <v>1.0105238779557049</v>
      </c>
      <c r="AM449" s="10">
        <f t="shared" si="108"/>
        <v>1.0538470450209019</v>
      </c>
      <c r="AN449" s="10">
        <f t="shared" si="108"/>
        <v>1.0090908988874658</v>
      </c>
      <c r="AO449" s="10">
        <f t="shared" si="108"/>
        <v>1.0289026246858668</v>
      </c>
      <c r="AP449" s="10">
        <f t="shared" si="108"/>
        <v>1.0276640548369365</v>
      </c>
      <c r="AQ449" s="10">
        <f t="shared" si="108"/>
        <v>1.0091380327074784</v>
      </c>
      <c r="AR449" s="10">
        <f t="shared" si="108"/>
        <v>1.0239793336067007</v>
      </c>
      <c r="AS449" s="10">
        <f t="shared" si="108"/>
        <v>1.0425448975024389</v>
      </c>
      <c r="AT449" s="10">
        <f t="shared" si="108"/>
        <v>1.0297429024982998</v>
      </c>
      <c r="AU449" s="10">
        <f t="shared" si="108"/>
        <v>0.98471459933070993</v>
      </c>
      <c r="AV449" s="10">
        <f t="shared" si="108"/>
        <v>1.0234411168789506</v>
      </c>
      <c r="AW449" s="10">
        <f t="shared" si="108"/>
        <v>1.0319846031548683</v>
      </c>
      <c r="AX449" s="10">
        <f t="shared" si="108"/>
        <v>1.0214398361661812</v>
      </c>
      <c r="AY449" s="10">
        <f t="shared" si="108"/>
        <v>1.0216789703354798</v>
      </c>
      <c r="AZ449" s="10">
        <f t="shared" si="108"/>
        <v>1.0232978975218576</v>
      </c>
      <c r="BA449" s="10">
        <f t="shared" si="108"/>
        <v>1.0505860758308347</v>
      </c>
      <c r="BB449" s="10">
        <f t="shared" si="108"/>
        <v>1.0349621902421231</v>
      </c>
      <c r="BC449" s="10">
        <f t="shared" si="108"/>
        <v>1.0372247086829192</v>
      </c>
      <c r="BD449" s="10">
        <f t="shared" si="108"/>
        <v>1.0227127747157896</v>
      </c>
      <c r="BE449" s="10">
        <f t="shared" si="108"/>
        <v>1.0355800399665749</v>
      </c>
      <c r="BF449" s="10">
        <f t="shared" si="108"/>
        <v>1.0288096355138359</v>
      </c>
      <c r="BG449" s="10">
        <f t="shared" si="108"/>
        <v>1.0472440609180209</v>
      </c>
      <c r="BH449" s="10">
        <f t="shared" si="108"/>
        <v>1.0153140735616715</v>
      </c>
      <c r="BI449" s="10">
        <f t="shared" si="108"/>
        <v>0.9942780604807977</v>
      </c>
      <c r="BK449" s="7">
        <f t="shared" si="77"/>
        <v>3.0464247152446333E-3</v>
      </c>
      <c r="BL449" s="7">
        <f t="shared" si="78"/>
        <v>9.1460218220156264E-3</v>
      </c>
      <c r="BM449" s="7">
        <f t="shared" si="79"/>
        <v>5.2927625437959591E-5</v>
      </c>
      <c r="BN449" s="7">
        <f t="shared" si="80"/>
        <v>1.6713457975132018E-2</v>
      </c>
      <c r="BO449" s="7">
        <f t="shared" si="81"/>
        <v>2.0187732818795379E-2</v>
      </c>
      <c r="BP449" s="7">
        <f t="shared" si="82"/>
        <v>1.9333813538554345E-2</v>
      </c>
      <c r="BQ449" s="7">
        <f t="shared" si="83"/>
        <v>3.0532750021329047E-2</v>
      </c>
      <c r="BR449" s="7">
        <f t="shared" si="84"/>
        <v>3.3546618135932293E-2</v>
      </c>
      <c r="BS449" s="7">
        <f t="shared" si="85"/>
        <v>2.8686027901843714E-2</v>
      </c>
      <c r="BT449" s="7">
        <f t="shared" si="86"/>
        <v>2.6900192397290024E-2</v>
      </c>
      <c r="BV449" s="7">
        <f t="shared" si="87"/>
        <v>2.7665170531132821E-2</v>
      </c>
      <c r="BX449" s="231">
        <f t="shared" si="101"/>
        <v>4.5707699576966743E-3</v>
      </c>
      <c r="BZ449" s="7">
        <f t="shared" si="88"/>
        <v>1.7665114641766566E-2</v>
      </c>
      <c r="CA449" s="7">
        <f t="shared" si="89"/>
        <v>7.1948222044754484E-2</v>
      </c>
      <c r="CB449" s="7">
        <f t="shared" si="90"/>
        <v>5.7197600305154861E-2</v>
      </c>
    </row>
    <row r="450" spans="1:80" ht="15">
      <c r="A450" s="226" t="s">
        <v>420</v>
      </c>
      <c r="E450" s="10">
        <v>1</v>
      </c>
      <c r="F450" s="10">
        <f t="shared" si="104"/>
        <v>1</v>
      </c>
      <c r="G450" s="10">
        <f t="shared" si="104"/>
        <v>1</v>
      </c>
      <c r="H450" s="10">
        <f t="shared" si="104"/>
        <v>1</v>
      </c>
      <c r="I450" s="10">
        <f t="shared" si="104"/>
        <v>1</v>
      </c>
      <c r="J450" s="10">
        <f t="shared" si="104"/>
        <v>1</v>
      </c>
      <c r="K450" s="10">
        <f t="shared" si="104"/>
        <v>1</v>
      </c>
      <c r="L450" s="10">
        <f t="shared" si="104"/>
        <v>1</v>
      </c>
      <c r="M450" s="10">
        <f t="shared" si="104"/>
        <v>1</v>
      </c>
      <c r="N450" s="10">
        <f t="shared" si="104"/>
        <v>1</v>
      </c>
      <c r="O450" s="10">
        <f t="shared" si="104"/>
        <v>1</v>
      </c>
      <c r="P450" s="10">
        <f t="shared" si="104"/>
        <v>1</v>
      </c>
      <c r="Q450" s="10">
        <f t="shared" si="104"/>
        <v>1</v>
      </c>
      <c r="R450" s="10">
        <f t="shared" si="104"/>
        <v>1</v>
      </c>
      <c r="S450" s="10">
        <v>1</v>
      </c>
      <c r="T450" s="10">
        <f t="shared" si="108"/>
        <v>1</v>
      </c>
      <c r="U450" s="10">
        <f t="shared" si="108"/>
        <v>1</v>
      </c>
      <c r="V450" s="10">
        <f t="shared" si="108"/>
        <v>1</v>
      </c>
      <c r="W450" s="10">
        <f t="shared" si="108"/>
        <v>1</v>
      </c>
      <c r="X450" s="10">
        <f t="shared" si="108"/>
        <v>1</v>
      </c>
      <c r="Y450" s="10">
        <f t="shared" si="108"/>
        <v>1</v>
      </c>
      <c r="Z450" s="10">
        <f t="shared" si="108"/>
        <v>1</v>
      </c>
      <c r="AA450" s="10">
        <f t="shared" si="108"/>
        <v>1</v>
      </c>
      <c r="AB450" s="10">
        <f t="shared" si="108"/>
        <v>1</v>
      </c>
      <c r="AC450" s="10">
        <f t="shared" si="108"/>
        <v>1</v>
      </c>
      <c r="AD450" s="10">
        <f t="shared" si="108"/>
        <v>1</v>
      </c>
      <c r="AE450" s="10">
        <f t="shared" si="108"/>
        <v>1</v>
      </c>
      <c r="AF450" s="10">
        <f t="shared" si="108"/>
        <v>1</v>
      </c>
      <c r="AG450" s="10">
        <f t="shared" si="108"/>
        <v>1</v>
      </c>
      <c r="AH450" s="10">
        <f t="shared" si="108"/>
        <v>1</v>
      </c>
      <c r="AI450" s="10">
        <f t="shared" si="108"/>
        <v>1</v>
      </c>
      <c r="AJ450" s="10">
        <f t="shared" si="108"/>
        <v>1</v>
      </c>
      <c r="AK450" s="10">
        <f t="shared" si="108"/>
        <v>1</v>
      </c>
      <c r="AL450" s="10">
        <f t="shared" si="108"/>
        <v>1</v>
      </c>
      <c r="AM450" s="10">
        <f t="shared" si="108"/>
        <v>1</v>
      </c>
      <c r="AN450" s="10">
        <f t="shared" si="108"/>
        <v>1</v>
      </c>
      <c r="AO450" s="10">
        <f t="shared" si="108"/>
        <v>1</v>
      </c>
      <c r="AP450" s="10">
        <f t="shared" si="108"/>
        <v>1</v>
      </c>
      <c r="AQ450" s="10">
        <f t="shared" si="108"/>
        <v>1</v>
      </c>
      <c r="AR450" s="10">
        <f t="shared" si="108"/>
        <v>1</v>
      </c>
      <c r="AS450" s="10">
        <f t="shared" si="108"/>
        <v>1</v>
      </c>
      <c r="AT450" s="10">
        <f t="shared" si="108"/>
        <v>1</v>
      </c>
      <c r="AU450" s="10">
        <f t="shared" si="108"/>
        <v>1</v>
      </c>
      <c r="AV450" s="10">
        <f t="shared" si="108"/>
        <v>1</v>
      </c>
      <c r="AW450" s="10">
        <f t="shared" si="108"/>
        <v>1</v>
      </c>
      <c r="AX450" s="10">
        <f t="shared" si="108"/>
        <v>1</v>
      </c>
      <c r="AY450" s="10">
        <f t="shared" si="108"/>
        <v>1</v>
      </c>
      <c r="AZ450" s="10">
        <f t="shared" si="108"/>
        <v>1</v>
      </c>
      <c r="BA450" s="10">
        <f t="shared" si="108"/>
        <v>1.3479390398929008</v>
      </c>
      <c r="BB450" s="10">
        <f t="shared" si="108"/>
        <v>1.0886557534208332</v>
      </c>
      <c r="BC450" s="10">
        <f t="shared" si="108"/>
        <v>1.1358480707391279</v>
      </c>
      <c r="BD450" s="10">
        <f t="shared" si="108"/>
        <v>1.1132915718186156</v>
      </c>
      <c r="BE450" s="10">
        <f t="shared" si="108"/>
        <v>1.0770896476785137</v>
      </c>
      <c r="BF450" s="10">
        <f t="shared" si="108"/>
        <v>1.274924503491812</v>
      </c>
      <c r="BG450" s="10">
        <f t="shared" si="108"/>
        <v>1.2463741377438402</v>
      </c>
      <c r="BH450" s="10">
        <f t="shared" si="108"/>
        <v>0.97682203655375854</v>
      </c>
      <c r="BI450" s="10">
        <f t="shared" si="108"/>
        <v>1.0554371982527397</v>
      </c>
      <c r="BK450" s="7">
        <f t="shared" si="77"/>
        <v>0</v>
      </c>
      <c r="BL450" s="7">
        <f t="shared" si="78"/>
        <v>0</v>
      </c>
      <c r="BM450" s="7">
        <f t="shared" si="79"/>
        <v>0</v>
      </c>
      <c r="BN450" s="7">
        <f t="shared" si="80"/>
        <v>0</v>
      </c>
      <c r="BO450" s="7">
        <f t="shared" si="81"/>
        <v>0</v>
      </c>
      <c r="BP450" s="7">
        <f t="shared" si="82"/>
        <v>0</v>
      </c>
      <c r="BQ450" s="7">
        <f t="shared" si="83"/>
        <v>6.5945826605086966E-2</v>
      </c>
      <c r="BR450" s="7">
        <f t="shared" si="84"/>
        <v>0.17489327377882624</v>
      </c>
      <c r="BS450" s="7">
        <f t="shared" si="85"/>
        <v>5.1021762488327127E-2</v>
      </c>
      <c r="BT450" s="7">
        <f t="shared" si="86"/>
        <v>0.1173302106289742</v>
      </c>
      <c r="BV450" s="7">
        <f t="shared" si="87"/>
        <v>8.8414879398581947E-2</v>
      </c>
      <c r="BX450" s="231">
        <f t="shared" si="101"/>
        <v>0</v>
      </c>
      <c r="BZ450" s="7">
        <f t="shared" si="88"/>
        <v>0</v>
      </c>
      <c r="CA450" s="7">
        <f t="shared" si="89"/>
        <v>0</v>
      </c>
      <c r="CB450" s="7">
        <f t="shared" si="90"/>
        <v>0.28497972096457747</v>
      </c>
    </row>
    <row r="451" spans="1:80" ht="15">
      <c r="A451" s="226" t="s">
        <v>422</v>
      </c>
      <c r="E451" s="10">
        <v>1</v>
      </c>
      <c r="F451" s="10">
        <f t="shared" si="104"/>
        <v>1</v>
      </c>
      <c r="G451" s="10">
        <f t="shared" si="104"/>
        <v>1</v>
      </c>
      <c r="H451" s="10">
        <f t="shared" si="104"/>
        <v>1</v>
      </c>
      <c r="I451" s="10">
        <f t="shared" si="104"/>
        <v>1</v>
      </c>
      <c r="J451" s="10">
        <f t="shared" si="104"/>
        <v>1</v>
      </c>
      <c r="K451" s="10">
        <f t="shared" si="104"/>
        <v>1</v>
      </c>
      <c r="L451" s="10">
        <f t="shared" si="104"/>
        <v>1</v>
      </c>
      <c r="M451" s="10">
        <f t="shared" si="104"/>
        <v>1</v>
      </c>
      <c r="N451" s="10">
        <f t="shared" si="104"/>
        <v>1</v>
      </c>
      <c r="O451" s="10">
        <f t="shared" si="104"/>
        <v>1</v>
      </c>
      <c r="P451" s="10">
        <f t="shared" si="104"/>
        <v>1</v>
      </c>
      <c r="Q451" s="10">
        <f t="shared" si="104"/>
        <v>1</v>
      </c>
      <c r="R451" s="10">
        <f t="shared" si="104"/>
        <v>1</v>
      </c>
      <c r="S451" s="10">
        <v>1</v>
      </c>
      <c r="T451" s="10">
        <f t="shared" si="108"/>
        <v>1</v>
      </c>
      <c r="U451" s="10">
        <f t="shared" si="108"/>
        <v>1</v>
      </c>
      <c r="V451" s="10">
        <f t="shared" si="108"/>
        <v>1</v>
      </c>
      <c r="W451" s="10">
        <f t="shared" si="108"/>
        <v>1.0028573797301024</v>
      </c>
      <c r="X451" s="10">
        <f t="shared" si="108"/>
        <v>1.0259261152882375</v>
      </c>
      <c r="Y451" s="10">
        <f t="shared" si="108"/>
        <v>1.0115662626628503</v>
      </c>
      <c r="Z451" s="10">
        <f t="shared" si="108"/>
        <v>1.0425430602686239</v>
      </c>
      <c r="AA451" s="10">
        <f t="shared" si="108"/>
        <v>0.99931808272206057</v>
      </c>
      <c r="AB451" s="10">
        <f t="shared" si="108"/>
        <v>1.0209466874259929</v>
      </c>
      <c r="AC451" s="10">
        <f t="shared" si="108"/>
        <v>1.0389033884011445</v>
      </c>
      <c r="AD451" s="10">
        <f t="shared" si="108"/>
        <v>1.0098875103070868</v>
      </c>
      <c r="AE451" s="10">
        <f t="shared" si="108"/>
        <v>1.0273133171795814</v>
      </c>
      <c r="AF451" s="10">
        <f t="shared" si="108"/>
        <v>1.0007504159077329</v>
      </c>
      <c r="AG451" s="10">
        <f t="shared" si="108"/>
        <v>0.99365369768875378</v>
      </c>
      <c r="AH451" s="10">
        <f t="shared" si="108"/>
        <v>0.99674713405321502</v>
      </c>
      <c r="AI451" s="10">
        <f t="shared" si="108"/>
        <v>0.99230217880109384</v>
      </c>
      <c r="AJ451" s="10">
        <f t="shared" si="108"/>
        <v>0.94233305604263284</v>
      </c>
      <c r="AK451" s="10">
        <f t="shared" si="108"/>
        <v>1.0006180328644569</v>
      </c>
      <c r="AL451" s="10">
        <f t="shared" si="108"/>
        <v>1.0519008239787271</v>
      </c>
      <c r="AM451" s="10">
        <f t="shared" si="108"/>
        <v>1.0374587361602723</v>
      </c>
      <c r="AN451" s="10">
        <f t="shared" si="108"/>
        <v>1.0321301768371307</v>
      </c>
      <c r="AO451" s="10">
        <f t="shared" si="108"/>
        <v>1.0200055115492377</v>
      </c>
      <c r="AP451" s="10">
        <f t="shared" si="108"/>
        <v>1.0070484885163355</v>
      </c>
      <c r="AQ451" s="10">
        <f t="shared" si="108"/>
        <v>0.99922569011766993</v>
      </c>
      <c r="AR451" s="10">
        <f t="shared" si="108"/>
        <v>1.0490195404096532</v>
      </c>
      <c r="AS451" s="10">
        <f t="shared" si="108"/>
        <v>1.0230068195586324</v>
      </c>
      <c r="AT451" s="10">
        <f t="shared" si="108"/>
        <v>1.0283894116049586</v>
      </c>
      <c r="AU451" s="10">
        <f t="shared" si="108"/>
        <v>1.0286724183396927</v>
      </c>
      <c r="AV451" s="10">
        <f t="shared" si="108"/>
        <v>1.0251404502762058</v>
      </c>
      <c r="AW451" s="10">
        <f t="shared" si="108"/>
        <v>1.0241424260148821</v>
      </c>
      <c r="AX451" s="10">
        <f t="shared" si="108"/>
        <v>1.0214202116882827</v>
      </c>
      <c r="AY451" s="10">
        <f t="shared" si="108"/>
        <v>1.0155857977850058</v>
      </c>
      <c r="AZ451" s="10">
        <f t="shared" si="108"/>
        <v>1.0193255518459139</v>
      </c>
      <c r="BA451" s="10">
        <f t="shared" si="108"/>
        <v>0.98044838200216422</v>
      </c>
      <c r="BB451" s="10">
        <f t="shared" si="108"/>
        <v>0.98703934069465216</v>
      </c>
      <c r="BC451" s="10">
        <f t="shared" si="108"/>
        <v>1.0040494953377479</v>
      </c>
      <c r="BD451" s="10">
        <f t="shared" si="108"/>
        <v>1.014932534353403</v>
      </c>
      <c r="BE451" s="10">
        <f t="shared" si="108"/>
        <v>1.0168696543911571</v>
      </c>
      <c r="BF451" s="10">
        <f t="shared" si="108"/>
        <v>1.016655972458075</v>
      </c>
      <c r="BG451" s="10">
        <f t="shared" si="108"/>
        <v>1.0185451057419757</v>
      </c>
      <c r="BH451" s="10">
        <f t="shared" si="108"/>
        <v>1.005150896150905</v>
      </c>
      <c r="BI451" s="10">
        <f t="shared" si="108"/>
        <v>1.0179754346470848</v>
      </c>
      <c r="BK451" s="7">
        <f t="shared" si="77"/>
        <v>0</v>
      </c>
      <c r="BL451" s="7">
        <f t="shared" si="78"/>
        <v>0</v>
      </c>
      <c r="BM451" s="7">
        <f t="shared" si="79"/>
        <v>2.8489542734153606E-3</v>
      </c>
      <c r="BN451" s="7">
        <f t="shared" si="80"/>
        <v>1.4026269043190487E-2</v>
      </c>
      <c r="BO451" s="7">
        <f t="shared" si="81"/>
        <v>-3.9689599070822368E-3</v>
      </c>
      <c r="BP451" s="7">
        <f t="shared" si="82"/>
        <v>2.3336514379043383E-2</v>
      </c>
      <c r="BQ451" s="7">
        <f t="shared" si="83"/>
        <v>9.5120402293491502E-3</v>
      </c>
      <c r="BR451" s="7">
        <f t="shared" si="84"/>
        <v>1.6750011609821369E-2</v>
      </c>
      <c r="BS451" s="7">
        <f t="shared" si="85"/>
        <v>1.4223665280244324E-2</v>
      </c>
      <c r="BT451" s="7">
        <f t="shared" si="86"/>
        <v>1.0099977436100804E-2</v>
      </c>
      <c r="BV451" s="7">
        <f t="shared" si="87"/>
        <v>1.1865215222585546E-2</v>
      </c>
      <c r="BX451" s="231">
        <f t="shared" si="101"/>
        <v>6.6805874194351134E-3</v>
      </c>
      <c r="BZ451" s="7">
        <f t="shared" si="88"/>
        <v>6.3655064165182296E-2</v>
      </c>
      <c r="CA451" s="7">
        <f t="shared" si="89"/>
        <v>-6.4342945690329389E-2</v>
      </c>
      <c r="CB451" s="7">
        <f t="shared" si="90"/>
        <v>4.2194623471042192E-2</v>
      </c>
    </row>
    <row r="452" spans="1:80" ht="15">
      <c r="A452" s="226" t="s">
        <v>424</v>
      </c>
      <c r="E452" s="10">
        <v>1</v>
      </c>
      <c r="F452" s="10">
        <f t="shared" si="104"/>
        <v>1.031089356236967</v>
      </c>
      <c r="G452" s="10">
        <f t="shared" si="104"/>
        <v>1.0442470193453897</v>
      </c>
      <c r="H452" s="10">
        <f t="shared" si="104"/>
        <v>1.0397487424363729</v>
      </c>
      <c r="I452" s="10">
        <f t="shared" si="104"/>
        <v>1.0518531175957835</v>
      </c>
      <c r="J452" s="10">
        <f t="shared" si="104"/>
        <v>1.0421128448662385</v>
      </c>
      <c r="K452" s="10">
        <f t="shared" si="104"/>
        <v>1.0488746813481584</v>
      </c>
      <c r="L452" s="10">
        <f t="shared" si="104"/>
        <v>1.0341556520784787</v>
      </c>
      <c r="M452" s="10">
        <f t="shared" si="104"/>
        <v>1.051083406352924</v>
      </c>
      <c r="N452" s="10">
        <f t="shared" si="104"/>
        <v>1.0445866588075652</v>
      </c>
      <c r="O452" s="10">
        <f t="shared" si="104"/>
        <v>1.0249382103499609</v>
      </c>
      <c r="P452" s="10">
        <f t="shared" si="104"/>
        <v>1.0261720265567449</v>
      </c>
      <c r="Q452" s="10">
        <f t="shared" si="104"/>
        <v>1.0429779103086638</v>
      </c>
      <c r="R452" s="10">
        <f t="shared" si="104"/>
        <v>1.0505090919386477</v>
      </c>
      <c r="S452" s="10">
        <v>1</v>
      </c>
      <c r="T452" s="10">
        <f t="shared" si="108"/>
        <v>0.99288000523924103</v>
      </c>
      <c r="U452" s="10">
        <f t="shared" si="108"/>
        <v>1.0389495942311124</v>
      </c>
      <c r="V452" s="10">
        <f t="shared" si="108"/>
        <v>1.0279158180955343</v>
      </c>
      <c r="W452" s="10">
        <f t="shared" ref="W452:BI452" si="109">1+W184/100</f>
        <v>1.0344915637725389</v>
      </c>
      <c r="X452" s="10">
        <f t="shared" si="109"/>
        <v>1.0303517240248727</v>
      </c>
      <c r="Y452" s="10">
        <f t="shared" si="109"/>
        <v>1.0044529882206112</v>
      </c>
      <c r="Z452" s="10">
        <f t="shared" si="109"/>
        <v>1.0124443949684239</v>
      </c>
      <c r="AA452" s="10">
        <f t="shared" si="109"/>
        <v>0.99451436282878858</v>
      </c>
      <c r="AB452" s="10">
        <f t="shared" si="109"/>
        <v>1.0196706509062816</v>
      </c>
      <c r="AC452" s="10">
        <f t="shared" si="109"/>
        <v>1.0383891534304999</v>
      </c>
      <c r="AD452" s="10">
        <f t="shared" si="109"/>
        <v>1.0316288034578003</v>
      </c>
      <c r="AE452" s="10">
        <f t="shared" si="109"/>
        <v>1.0217969547266066</v>
      </c>
      <c r="AF452" s="10">
        <f t="shared" si="109"/>
        <v>1.0267354821058956</v>
      </c>
      <c r="AG452" s="10">
        <f t="shared" si="109"/>
        <v>1.038920269125265</v>
      </c>
      <c r="AH452" s="10">
        <f t="shared" si="109"/>
        <v>1.0308146137793703</v>
      </c>
      <c r="AI452" s="10">
        <f t="shared" si="109"/>
        <v>1.0230679326679746</v>
      </c>
      <c r="AJ452" s="10">
        <f t="shared" si="109"/>
        <v>1.0043853517386003</v>
      </c>
      <c r="AK452" s="10">
        <f t="shared" si="109"/>
        <v>1.0111050360805396</v>
      </c>
      <c r="AL452" s="10">
        <f t="shared" si="109"/>
        <v>1.0048580997929339</v>
      </c>
      <c r="AM452" s="10">
        <f t="shared" si="109"/>
        <v>1.0221134191774093</v>
      </c>
      <c r="AN452" s="10">
        <f t="shared" si="109"/>
        <v>1.0191361168926578</v>
      </c>
      <c r="AO452" s="10">
        <f t="shared" si="109"/>
        <v>1.0227391917610109</v>
      </c>
      <c r="AP452" s="10">
        <f t="shared" si="109"/>
        <v>1.0263487560294393</v>
      </c>
      <c r="AQ452" s="10">
        <f t="shared" si="109"/>
        <v>1.0205130396241944</v>
      </c>
      <c r="AR452" s="10">
        <f t="shared" si="109"/>
        <v>1.0251272647735237</v>
      </c>
      <c r="AS452" s="10">
        <f t="shared" si="109"/>
        <v>1.0331031838644917</v>
      </c>
      <c r="AT452" s="10">
        <f t="shared" si="109"/>
        <v>1.006588824113325</v>
      </c>
      <c r="AU452" s="10">
        <f t="shared" si="109"/>
        <v>1.0084152997511173</v>
      </c>
      <c r="AV452" s="10">
        <f t="shared" si="109"/>
        <v>1.0125395575073253</v>
      </c>
      <c r="AW452" s="10">
        <f t="shared" si="109"/>
        <v>1.0247409293326633</v>
      </c>
      <c r="AX452" s="10">
        <f t="shared" si="109"/>
        <v>1.0198749358769057</v>
      </c>
      <c r="AY452" s="10">
        <f t="shared" si="109"/>
        <v>1.0221031789915087</v>
      </c>
      <c r="AZ452" s="10">
        <f t="shared" si="109"/>
        <v>1.0176118367782592</v>
      </c>
      <c r="BA452" s="10">
        <f t="shared" si="109"/>
        <v>0.99401533627799621</v>
      </c>
      <c r="BB452" s="10">
        <f t="shared" si="109"/>
        <v>0.95772633382332562</v>
      </c>
      <c r="BC452" s="10">
        <f t="shared" si="109"/>
        <v>1.0221115150547198</v>
      </c>
      <c r="BD452" s="10">
        <f t="shared" si="109"/>
        <v>1.012758362633986</v>
      </c>
      <c r="BE452" s="10">
        <f t="shared" si="109"/>
        <v>1.0061066466991238</v>
      </c>
      <c r="BF452" s="10">
        <f t="shared" si="109"/>
        <v>1.0075895666660881</v>
      </c>
      <c r="BG452" s="10">
        <f t="shared" si="109"/>
        <v>1.0127255570995679</v>
      </c>
      <c r="BH452" s="10">
        <f t="shared" si="109"/>
        <v>1.0159224846372978</v>
      </c>
      <c r="BI452" s="10">
        <f t="shared" si="109"/>
        <v>1.0105997004244323</v>
      </c>
      <c r="BK452" s="7">
        <f t="shared" si="77"/>
        <v>3.834733024523751E-2</v>
      </c>
      <c r="BL452" s="7">
        <f t="shared" si="78"/>
        <v>4.5426494578302057E-2</v>
      </c>
      <c r="BM452" s="7">
        <f t="shared" si="79"/>
        <v>2.6775276672425852E-2</v>
      </c>
      <c r="BN452" s="7">
        <f t="shared" si="80"/>
        <v>2.1842904851763878E-2</v>
      </c>
      <c r="BO452" s="7">
        <f t="shared" si="81"/>
        <v>1.0826137929963897E-2</v>
      </c>
      <c r="BP452" s="7">
        <f t="shared" si="82"/>
        <v>2.0212060071725713E-2</v>
      </c>
      <c r="BQ452" s="7">
        <f t="shared" si="83"/>
        <v>8.6089918144180988E-3</v>
      </c>
      <c r="BR452" s="7">
        <f t="shared" si="84"/>
        <v>9.7905962255595558E-3</v>
      </c>
      <c r="BS452" s="7">
        <f t="shared" si="85"/>
        <v>1.5096107571754613E-2</v>
      </c>
      <c r="BT452" s="7">
        <f t="shared" si="86"/>
        <v>5.5139309496439193E-3</v>
      </c>
      <c r="BV452" s="7">
        <f t="shared" si="87"/>
        <v>9.6094521676384215E-3</v>
      </c>
      <c r="BX452" s="231">
        <f t="shared" si="101"/>
        <v>2.8946306141308886E-2</v>
      </c>
      <c r="BZ452" s="7">
        <f t="shared" si="88"/>
        <v>2.66966837376994E-2</v>
      </c>
      <c r="CA452" s="7">
        <f t="shared" si="89"/>
        <v>3.8965474596150074E-2</v>
      </c>
      <c r="CB452" s="7">
        <f t="shared" si="90"/>
        <v>3.9756173046540333E-2</v>
      </c>
    </row>
    <row r="453" spans="1:80" ht="15">
      <c r="A453" s="226" t="s">
        <v>426</v>
      </c>
      <c r="E453" s="10">
        <v>1</v>
      </c>
      <c r="F453" s="10">
        <f t="shared" si="104"/>
        <v>1</v>
      </c>
      <c r="G453" s="10">
        <f t="shared" si="104"/>
        <v>1</v>
      </c>
      <c r="H453" s="10">
        <f t="shared" si="104"/>
        <v>1</v>
      </c>
      <c r="I453" s="10">
        <f t="shared" si="104"/>
        <v>1</v>
      </c>
      <c r="J453" s="10">
        <f t="shared" si="104"/>
        <v>1</v>
      </c>
      <c r="K453" s="10">
        <f t="shared" si="104"/>
        <v>1.0241967185447283</v>
      </c>
      <c r="L453" s="10">
        <f t="shared" si="104"/>
        <v>1.6165744425613089</v>
      </c>
      <c r="M453" s="10">
        <f t="shared" si="104"/>
        <v>1.7667469172947632</v>
      </c>
      <c r="N453" s="10">
        <f t="shared" si="104"/>
        <v>1.2187712916370013</v>
      </c>
      <c r="O453" s="10">
        <f t="shared" si="104"/>
        <v>1.1025615934198045</v>
      </c>
      <c r="P453" s="10">
        <f t="shared" si="104"/>
        <v>0.97514038590423202</v>
      </c>
      <c r="Q453" s="10">
        <f t="shared" si="104"/>
        <v>1.0594787317912859</v>
      </c>
      <c r="R453" s="10">
        <f t="shared" si="104"/>
        <v>0.8249564687001073</v>
      </c>
      <c r="S453" s="10">
        <v>1</v>
      </c>
      <c r="T453" s="10">
        <f t="shared" ref="T453:BI459" si="110">1+T185/100</f>
        <v>1.1877699838408173</v>
      </c>
      <c r="U453" s="10">
        <f t="shared" si="110"/>
        <v>1.1464009188496731</v>
      </c>
      <c r="V453" s="10">
        <f t="shared" si="110"/>
        <v>0.95804118559368079</v>
      </c>
      <c r="W453" s="10">
        <f t="shared" si="110"/>
        <v>0.9117857838131177</v>
      </c>
      <c r="X453" s="10">
        <f t="shared" si="110"/>
        <v>0.98688946830291391</v>
      </c>
      <c r="Y453" s="10">
        <f t="shared" si="110"/>
        <v>1.0029212049320453</v>
      </c>
      <c r="Z453" s="10">
        <f t="shared" si="110"/>
        <v>1.1069812254776485</v>
      </c>
      <c r="AA453" s="10">
        <f t="shared" si="110"/>
        <v>1.0555734593578587</v>
      </c>
      <c r="AB453" s="10">
        <f t="shared" si="110"/>
        <v>1.1058209315131231</v>
      </c>
      <c r="AC453" s="10">
        <f t="shared" si="110"/>
        <v>1.1100436974336985</v>
      </c>
      <c r="AD453" s="10">
        <f t="shared" si="110"/>
        <v>1.088836269288987</v>
      </c>
      <c r="AE453" s="10">
        <f t="shared" si="110"/>
        <v>0.9790112654959483</v>
      </c>
      <c r="AF453" s="10">
        <f t="shared" si="110"/>
        <v>0.93061392427926548</v>
      </c>
      <c r="AG453" s="10">
        <f t="shared" si="110"/>
        <v>1.0228572617753307</v>
      </c>
      <c r="AH453" s="10">
        <f t="shared" si="110"/>
        <v>1.0771036433185446</v>
      </c>
      <c r="AI453" s="10">
        <f t="shared" si="110"/>
        <v>0.95956707971931665</v>
      </c>
      <c r="AJ453" s="10">
        <f t="shared" si="110"/>
        <v>1.0150287553742388</v>
      </c>
      <c r="AK453" s="10">
        <f t="shared" si="110"/>
        <v>1.0352112630828447</v>
      </c>
      <c r="AL453" s="10">
        <f t="shared" si="110"/>
        <v>1.0149676543639286</v>
      </c>
      <c r="AM453" s="10">
        <f t="shared" si="110"/>
        <v>1.0018587291582888</v>
      </c>
      <c r="AN453" s="10">
        <f t="shared" si="110"/>
        <v>1.0233627318990075</v>
      </c>
      <c r="AO453" s="10">
        <f t="shared" si="110"/>
        <v>1.0155401556262631</v>
      </c>
      <c r="AP453" s="10">
        <f t="shared" si="110"/>
        <v>1.0541576942979149</v>
      </c>
      <c r="AQ453" s="10">
        <f t="shared" si="110"/>
        <v>1.025465270637238</v>
      </c>
      <c r="AR453" s="10">
        <f t="shared" si="110"/>
        <v>0.99740412057625671</v>
      </c>
      <c r="AS453" s="10">
        <f t="shared" si="110"/>
        <v>1.0479382526823082</v>
      </c>
      <c r="AT453" s="10">
        <f t="shared" si="110"/>
        <v>1.0326242285137659</v>
      </c>
      <c r="AU453" s="10">
        <f t="shared" si="110"/>
        <v>0.9722597590736819</v>
      </c>
      <c r="AV453" s="10">
        <f t="shared" si="110"/>
        <v>0.95251184739281625</v>
      </c>
      <c r="AW453" s="10">
        <f t="shared" si="110"/>
        <v>0.98827045353418697</v>
      </c>
      <c r="AX453" s="10">
        <f t="shared" si="110"/>
        <v>0.99775711230408382</v>
      </c>
      <c r="AY453" s="10">
        <f t="shared" si="110"/>
        <v>1.0244619845193381</v>
      </c>
      <c r="AZ453" s="10">
        <f t="shared" si="110"/>
        <v>1.0132350142904092</v>
      </c>
      <c r="BA453" s="10">
        <f t="shared" si="110"/>
        <v>1.0442500053409169</v>
      </c>
      <c r="BB453" s="10">
        <f t="shared" si="110"/>
        <v>1.0155103553951825</v>
      </c>
      <c r="BC453" s="10">
        <f t="shared" si="110"/>
        <v>0.99341083801749819</v>
      </c>
      <c r="BD453" s="10">
        <f t="shared" si="110"/>
        <v>0.92911482387663868</v>
      </c>
      <c r="BE453" s="10">
        <f t="shared" si="110"/>
        <v>1.0215641490526697</v>
      </c>
      <c r="BF453" s="10">
        <f t="shared" si="110"/>
        <v>0.97431832361072634</v>
      </c>
      <c r="BG453" s="10">
        <f t="shared" si="110"/>
        <v>0.96083883710388052</v>
      </c>
      <c r="BH453" s="10">
        <f t="shared" si="110"/>
        <v>0.99643181871998021</v>
      </c>
      <c r="BI453" s="10">
        <f t="shared" si="110"/>
        <v>1</v>
      </c>
      <c r="BK453" s="7">
        <f t="shared" si="77"/>
        <v>0</v>
      </c>
      <c r="BL453" s="7">
        <f t="shared" si="78"/>
        <v>0.23598331405167428</v>
      </c>
      <c r="BM453" s="7">
        <f t="shared" si="79"/>
        <v>9.8590599058439032E-3</v>
      </c>
      <c r="BN453" s="7">
        <f t="shared" si="80"/>
        <v>4.6288074946217117E-2</v>
      </c>
      <c r="BO453" s="7">
        <f t="shared" si="81"/>
        <v>5.7932555808923869E-3</v>
      </c>
      <c r="BP453" s="7">
        <f t="shared" si="82"/>
        <v>2.0788077235394997E-2</v>
      </c>
      <c r="BQ453" s="7">
        <f t="shared" si="83"/>
        <v>3.34282731532487E-3</v>
      </c>
      <c r="BR453" s="7">
        <f t="shared" si="84"/>
        <v>-2.9106456692786775E-2</v>
      </c>
      <c r="BS453" s="7">
        <f t="shared" si="85"/>
        <v>2.9907445343313466E-3</v>
      </c>
      <c r="BT453" s="7">
        <f t="shared" si="86"/>
        <v>-1.4019306403043053E-2</v>
      </c>
      <c r="BV453" s="7">
        <f t="shared" si="87"/>
        <v>-6.7648967837462548E-3</v>
      </c>
      <c r="BX453" s="231">
        <f t="shared" si="101"/>
        <v>8.6021123160499036E-2</v>
      </c>
      <c r="BZ453" s="7">
        <f t="shared" si="88"/>
        <v>0.29215176026633149</v>
      </c>
      <c r="CA453" s="7">
        <f t="shared" si="89"/>
        <v>8.2835326227574946E-3</v>
      </c>
      <c r="CB453" s="7">
        <f t="shared" si="90"/>
        <v>-4.2589610047789495E-2</v>
      </c>
    </row>
    <row r="454" spans="1:80" ht="15">
      <c r="A454" s="226" t="s">
        <v>428</v>
      </c>
      <c r="E454" s="10">
        <v>1</v>
      </c>
      <c r="F454" s="10">
        <f t="shared" ref="F454:R469" si="111">1+F186/100</f>
        <v>1</v>
      </c>
      <c r="G454" s="10">
        <f t="shared" si="111"/>
        <v>1</v>
      </c>
      <c r="H454" s="10">
        <f t="shared" si="111"/>
        <v>1</v>
      </c>
      <c r="I454" s="10">
        <f t="shared" si="111"/>
        <v>1</v>
      </c>
      <c r="J454" s="10">
        <f t="shared" si="111"/>
        <v>1</v>
      </c>
      <c r="K454" s="10">
        <f t="shared" si="111"/>
        <v>1</v>
      </c>
      <c r="L454" s="10">
        <f t="shared" si="111"/>
        <v>1</v>
      </c>
      <c r="M454" s="10">
        <f t="shared" si="111"/>
        <v>1</v>
      </c>
      <c r="N454" s="10">
        <f t="shared" si="111"/>
        <v>1</v>
      </c>
      <c r="O454" s="10">
        <f t="shared" si="111"/>
        <v>1</v>
      </c>
      <c r="P454" s="10">
        <f t="shared" si="111"/>
        <v>1</v>
      </c>
      <c r="Q454" s="10">
        <f t="shared" si="111"/>
        <v>1</v>
      </c>
      <c r="R454" s="10">
        <f t="shared" si="111"/>
        <v>1</v>
      </c>
      <c r="S454" s="10">
        <v>1</v>
      </c>
      <c r="T454" s="10">
        <f t="shared" si="110"/>
        <v>1</v>
      </c>
      <c r="U454" s="10">
        <f t="shared" si="110"/>
        <v>1</v>
      </c>
      <c r="V454" s="10">
        <f t="shared" si="110"/>
        <v>1</v>
      </c>
      <c r="W454" s="10">
        <f t="shared" si="110"/>
        <v>1</v>
      </c>
      <c r="X454" s="10">
        <f t="shared" si="110"/>
        <v>1</v>
      </c>
      <c r="Y454" s="10">
        <f t="shared" si="110"/>
        <v>1</v>
      </c>
      <c r="Z454" s="10">
        <f t="shared" si="110"/>
        <v>1</v>
      </c>
      <c r="AA454" s="10">
        <f t="shared" si="110"/>
        <v>1</v>
      </c>
      <c r="AB454" s="10">
        <f t="shared" si="110"/>
        <v>1</v>
      </c>
      <c r="AC454" s="10">
        <f t="shared" si="110"/>
        <v>1</v>
      </c>
      <c r="AD454" s="10">
        <f t="shared" si="110"/>
        <v>1</v>
      </c>
      <c r="AE454" s="10">
        <f t="shared" si="110"/>
        <v>1</v>
      </c>
      <c r="AF454" s="10">
        <f t="shared" si="110"/>
        <v>1</v>
      </c>
      <c r="AG454" s="10">
        <f t="shared" si="110"/>
        <v>1</v>
      </c>
      <c r="AH454" s="10">
        <f t="shared" si="110"/>
        <v>1</v>
      </c>
      <c r="AI454" s="10">
        <f t="shared" si="110"/>
        <v>1</v>
      </c>
      <c r="AJ454" s="10">
        <f t="shared" si="110"/>
        <v>1</v>
      </c>
      <c r="AK454" s="10">
        <f t="shared" si="110"/>
        <v>1</v>
      </c>
      <c r="AL454" s="10">
        <f t="shared" si="110"/>
        <v>1</v>
      </c>
      <c r="AM454" s="10">
        <f t="shared" si="110"/>
        <v>1</v>
      </c>
      <c r="AN454" s="10">
        <f t="shared" si="110"/>
        <v>1</v>
      </c>
      <c r="AO454" s="10">
        <f t="shared" si="110"/>
        <v>1</v>
      </c>
      <c r="AP454" s="10">
        <f t="shared" si="110"/>
        <v>1</v>
      </c>
      <c r="AQ454" s="10">
        <f t="shared" si="110"/>
        <v>1</v>
      </c>
      <c r="AR454" s="10">
        <f t="shared" si="110"/>
        <v>1</v>
      </c>
      <c r="AS454" s="10">
        <f t="shared" si="110"/>
        <v>1</v>
      </c>
      <c r="AT454" s="10">
        <f t="shared" si="110"/>
        <v>1.0245537519839558</v>
      </c>
      <c r="AU454" s="10">
        <f t="shared" si="110"/>
        <v>1.0269301590600812</v>
      </c>
      <c r="AV454" s="10">
        <f t="shared" si="110"/>
        <v>1.0231354937360986</v>
      </c>
      <c r="AW454" s="10">
        <f t="shared" si="110"/>
        <v>1.0703907124094743</v>
      </c>
      <c r="AX454" s="10">
        <f t="shared" si="110"/>
        <v>1.0355487017442946</v>
      </c>
      <c r="AY454" s="10">
        <f t="shared" si="110"/>
        <v>1.0802282860644223</v>
      </c>
      <c r="AZ454" s="10">
        <f t="shared" si="110"/>
        <v>1.0727793635694201</v>
      </c>
      <c r="BA454" s="10">
        <f t="shared" si="110"/>
        <v>1.0470370245381215</v>
      </c>
      <c r="BB454" s="10">
        <f t="shared" si="110"/>
        <v>0.99583062081977314</v>
      </c>
      <c r="BC454" s="10">
        <f t="shared" si="110"/>
        <v>1.0582766684205156</v>
      </c>
      <c r="BD454" s="10">
        <f t="shared" si="110"/>
        <v>1.0519967320840984</v>
      </c>
      <c r="BE454" s="10">
        <f t="shared" si="110"/>
        <v>1.0134163079557796</v>
      </c>
      <c r="BF454" s="10">
        <f t="shared" si="110"/>
        <v>1.0090974214550985</v>
      </c>
      <c r="BG454" s="10">
        <f t="shared" si="110"/>
        <v>1.0102783382152625</v>
      </c>
      <c r="BH454" s="10">
        <f t="shared" si="110"/>
        <v>1.0033816612382802</v>
      </c>
      <c r="BI454" s="10">
        <f t="shared" si="110"/>
        <v>0.99770019912885388</v>
      </c>
      <c r="BK454" s="7">
        <f t="shared" si="77"/>
        <v>0</v>
      </c>
      <c r="BL454" s="7">
        <f t="shared" si="78"/>
        <v>0</v>
      </c>
      <c r="BM454" s="7">
        <f t="shared" si="79"/>
        <v>0</v>
      </c>
      <c r="BN454" s="7">
        <f t="shared" si="80"/>
        <v>0</v>
      </c>
      <c r="BO454" s="7">
        <f t="shared" si="81"/>
        <v>0</v>
      </c>
      <c r="BP454" s="7">
        <f t="shared" si="82"/>
        <v>6.3741134587103065E-3</v>
      </c>
      <c r="BQ454" s="7">
        <f t="shared" si="83"/>
        <v>4.7556215623152154E-2</v>
      </c>
      <c r="BR454" s="7">
        <f t="shared" si="84"/>
        <v>2.1043169282055407E-2</v>
      </c>
      <c r="BS454" s="7">
        <f t="shared" si="85"/>
        <v>5.4643469525208932E-2</v>
      </c>
      <c r="BT454" s="7">
        <f t="shared" si="86"/>
        <v>1.7251681969767896E-2</v>
      </c>
      <c r="BV454" s="7">
        <f t="shared" si="87"/>
        <v>3.3111601479162145E-2</v>
      </c>
      <c r="BX454" s="231">
        <f t="shared" si="101"/>
        <v>0</v>
      </c>
      <c r="BZ454" s="7">
        <f t="shared" si="88"/>
        <v>0</v>
      </c>
      <c r="CA454" s="7">
        <f t="shared" si="89"/>
        <v>0</v>
      </c>
      <c r="CB454" s="7">
        <f t="shared" si="90"/>
        <v>1.1363461225537996E-2</v>
      </c>
    </row>
    <row r="455" spans="1:80" ht="15">
      <c r="A455" s="226" t="s">
        <v>430</v>
      </c>
      <c r="E455" s="10">
        <v>1</v>
      </c>
      <c r="F455" s="10">
        <f t="shared" si="111"/>
        <v>1.0350596903195939</v>
      </c>
      <c r="G455" s="10">
        <f t="shared" si="111"/>
        <v>1.01967277736116</v>
      </c>
      <c r="H455" s="10">
        <f t="shared" si="111"/>
        <v>1.0601161057607098</v>
      </c>
      <c r="I455" s="10">
        <f t="shared" si="111"/>
        <v>1.0487228295163193</v>
      </c>
      <c r="J455" s="10">
        <f t="shared" si="111"/>
        <v>1.0761069983260119</v>
      </c>
      <c r="K455" s="10">
        <f t="shared" si="111"/>
        <v>1.0306190124815908</v>
      </c>
      <c r="L455" s="10">
        <f t="shared" si="111"/>
        <v>1.0264747202122704</v>
      </c>
      <c r="M455" s="10">
        <f t="shared" si="111"/>
        <v>1.0440548090652992</v>
      </c>
      <c r="N455" s="10">
        <f t="shared" si="111"/>
        <v>1.0270883807914244</v>
      </c>
      <c r="O455" s="10">
        <f t="shared" si="111"/>
        <v>1.0838549656189176</v>
      </c>
      <c r="P455" s="10">
        <f t="shared" si="111"/>
        <v>0.97781264386891165</v>
      </c>
      <c r="Q455" s="10">
        <f t="shared" si="111"/>
        <v>0.98099682055662507</v>
      </c>
      <c r="R455" s="10">
        <f t="shared" si="111"/>
        <v>1.041419253074708</v>
      </c>
      <c r="S455" s="10">
        <v>1</v>
      </c>
      <c r="T455" s="10">
        <f t="shared" si="110"/>
        <v>1.0122014974123703</v>
      </c>
      <c r="U455" s="10">
        <f t="shared" si="110"/>
        <v>1.0206121992059494</v>
      </c>
      <c r="V455" s="10">
        <f t="shared" si="110"/>
        <v>1.0082249232866929</v>
      </c>
      <c r="W455" s="10">
        <f t="shared" si="110"/>
        <v>1.0472905011683176</v>
      </c>
      <c r="X455" s="10">
        <f t="shared" si="110"/>
        <v>1.0050053083085586</v>
      </c>
      <c r="Y455" s="10">
        <f t="shared" si="110"/>
        <v>1.06685580665202</v>
      </c>
      <c r="Z455" s="10">
        <f t="shared" si="110"/>
        <v>1.044051136152508</v>
      </c>
      <c r="AA455" s="10">
        <f t="shared" si="110"/>
        <v>1.0302787224738357</v>
      </c>
      <c r="AB455" s="10">
        <f t="shared" si="110"/>
        <v>1.0324979837471631</v>
      </c>
      <c r="AC455" s="10">
        <f t="shared" si="110"/>
        <v>1.0161365107870368</v>
      </c>
      <c r="AD455" s="10">
        <f t="shared" si="110"/>
        <v>1.0410306458497622</v>
      </c>
      <c r="AE455" s="10">
        <f t="shared" si="110"/>
        <v>1.0212946658212914</v>
      </c>
      <c r="AF455" s="10">
        <f t="shared" si="110"/>
        <v>1.0310477348254559</v>
      </c>
      <c r="AG455" s="10">
        <f t="shared" si="110"/>
        <v>1.0431897180893237</v>
      </c>
      <c r="AH455" s="10">
        <f t="shared" si="110"/>
        <v>1.0183506072416029</v>
      </c>
      <c r="AI455" s="10">
        <f t="shared" si="110"/>
        <v>1.0146087005285029</v>
      </c>
      <c r="AJ455" s="10">
        <f t="shared" si="110"/>
        <v>1.021659991944611</v>
      </c>
      <c r="AK455" s="10">
        <f t="shared" si="110"/>
        <v>1.0484940392063353</v>
      </c>
      <c r="AL455" s="10">
        <f t="shared" si="110"/>
        <v>0.99140864125105099</v>
      </c>
      <c r="AM455" s="10">
        <f t="shared" si="110"/>
        <v>1.0112167086338242</v>
      </c>
      <c r="AN455" s="10">
        <f t="shared" si="110"/>
        <v>1.0234806069403726</v>
      </c>
      <c r="AO455" s="10">
        <f t="shared" si="110"/>
        <v>1.0225810783319313</v>
      </c>
      <c r="AP455" s="10">
        <f t="shared" si="110"/>
        <v>0.98550485566098645</v>
      </c>
      <c r="AQ455" s="10">
        <f t="shared" si="110"/>
        <v>1.0009507788963565</v>
      </c>
      <c r="AR455" s="10">
        <f t="shared" si="110"/>
        <v>1.0124686513707011</v>
      </c>
      <c r="AS455" s="10">
        <f t="shared" si="110"/>
        <v>1.0191353825530316</v>
      </c>
      <c r="AT455" s="10">
        <f t="shared" si="110"/>
        <v>0.99765574417337921</v>
      </c>
      <c r="AU455" s="10">
        <f t="shared" si="110"/>
        <v>1.0104603514623369</v>
      </c>
      <c r="AV455" s="10">
        <f t="shared" si="110"/>
        <v>1.0268182451406416</v>
      </c>
      <c r="AW455" s="10">
        <f t="shared" si="110"/>
        <v>1.0517755403245761</v>
      </c>
      <c r="AX455" s="10">
        <f t="shared" si="110"/>
        <v>1.0547815971976728</v>
      </c>
      <c r="AY455" s="10">
        <f t="shared" si="110"/>
        <v>1.0402530246759059</v>
      </c>
      <c r="AZ455" s="10">
        <f t="shared" si="110"/>
        <v>1.0271502768675742</v>
      </c>
      <c r="BA455" s="10">
        <f t="shared" si="110"/>
        <v>0.99643303227394919</v>
      </c>
      <c r="BB455" s="10">
        <f t="shared" si="110"/>
        <v>1.0073563749280925</v>
      </c>
      <c r="BC455" s="10">
        <f t="shared" si="110"/>
        <v>0.99515344191074506</v>
      </c>
      <c r="BD455" s="10">
        <f t="shared" si="110"/>
        <v>1.0061061622907677</v>
      </c>
      <c r="BE455" s="10">
        <f t="shared" si="110"/>
        <v>1.0133854862916625</v>
      </c>
      <c r="BF455" s="10">
        <f t="shared" si="110"/>
        <v>1.0221269273840705</v>
      </c>
      <c r="BG455" s="10">
        <f t="shared" si="110"/>
        <v>1.0251197262456322</v>
      </c>
      <c r="BH455" s="10">
        <f t="shared" si="110"/>
        <v>1.0259241723960264</v>
      </c>
      <c r="BI455" s="10">
        <f t="shared" si="110"/>
        <v>1.0364870247152775</v>
      </c>
      <c r="BK455" s="7">
        <f t="shared" si="77"/>
        <v>3.8149464702114333E-2</v>
      </c>
      <c r="BL455" s="7">
        <f t="shared" si="78"/>
        <v>4.2034944924318696E-2</v>
      </c>
      <c r="BM455" s="7">
        <f t="shared" si="79"/>
        <v>1.7288348231930151E-2</v>
      </c>
      <c r="BN455" s="7">
        <f t="shared" si="80"/>
        <v>3.4374360624148226E-2</v>
      </c>
      <c r="BO455" s="7">
        <f t="shared" si="81"/>
        <v>1.8839815871958265E-2</v>
      </c>
      <c r="BP455" s="7">
        <f t="shared" si="82"/>
        <v>8.9514964287193965E-3</v>
      </c>
      <c r="BQ455" s="7">
        <f t="shared" si="83"/>
        <v>2.4729369091723186E-2</v>
      </c>
      <c r="BR455" s="7">
        <f t="shared" si="84"/>
        <v>1.6657051741201911E-2</v>
      </c>
      <c r="BS455" s="7">
        <f t="shared" si="85"/>
        <v>3.2682251892007574E-2</v>
      </c>
      <c r="BT455" s="7">
        <f t="shared" si="86"/>
        <v>1.6380393726138198E-2</v>
      </c>
      <c r="BV455" s="7">
        <f t="shared" si="87"/>
        <v>2.3335154165803784E-2</v>
      </c>
      <c r="BX455" s="231">
        <f t="shared" si="101"/>
        <v>2.9184491246946331E-2</v>
      </c>
      <c r="BZ455" s="7">
        <f t="shared" si="88"/>
        <v>0.11062057124209312</v>
      </c>
      <c r="CA455" s="7">
        <f t="shared" si="89"/>
        <v>8.6853316104116063E-2</v>
      </c>
      <c r="CB455" s="7">
        <f t="shared" si="90"/>
        <v>9.0068332108511617E-2</v>
      </c>
    </row>
    <row r="456" spans="1:80" ht="15">
      <c r="A456" s="226" t="s">
        <v>432</v>
      </c>
      <c r="E456" s="10">
        <v>1</v>
      </c>
      <c r="F456" s="10">
        <f t="shared" si="111"/>
        <v>1.0768406153677572</v>
      </c>
      <c r="G456" s="10">
        <f t="shared" si="111"/>
        <v>1.0506340081824546</v>
      </c>
      <c r="H456" s="10">
        <f t="shared" si="111"/>
        <v>1.0534524230513345</v>
      </c>
      <c r="I456" s="10">
        <f t="shared" si="111"/>
        <v>1.013675137976739</v>
      </c>
      <c r="J456" s="10">
        <f t="shared" si="111"/>
        <v>1.0597564207443022</v>
      </c>
      <c r="K456" s="10">
        <f t="shared" si="111"/>
        <v>1.0446808255383966</v>
      </c>
      <c r="L456" s="10">
        <f t="shared" si="111"/>
        <v>1.05438009669546</v>
      </c>
      <c r="M456" s="10">
        <f t="shared" si="111"/>
        <v>1.039307495029375</v>
      </c>
      <c r="N456" s="10">
        <f t="shared" si="111"/>
        <v>1.0536973303433754</v>
      </c>
      <c r="O456" s="10">
        <f t="shared" si="111"/>
        <v>1.0394468185871841</v>
      </c>
      <c r="P456" s="10">
        <f t="shared" si="111"/>
        <v>1.0654346494479197</v>
      </c>
      <c r="Q456" s="10">
        <f t="shared" si="111"/>
        <v>1.016740303846339</v>
      </c>
      <c r="R456" s="10">
        <f t="shared" si="111"/>
        <v>1.0246950281794649</v>
      </c>
      <c r="S456" s="10">
        <v>1</v>
      </c>
      <c r="T456" s="10">
        <f t="shared" si="110"/>
        <v>0.9905387553493159</v>
      </c>
      <c r="U456" s="10">
        <f t="shared" si="110"/>
        <v>0.99039900173670015</v>
      </c>
      <c r="V456" s="10">
        <f t="shared" si="110"/>
        <v>0.98539736307737047</v>
      </c>
      <c r="W456" s="10">
        <f t="shared" si="110"/>
        <v>1.0707625162475811</v>
      </c>
      <c r="X456" s="10">
        <f t="shared" si="110"/>
        <v>1.0197822195952397</v>
      </c>
      <c r="Y456" s="10">
        <f t="shared" si="110"/>
        <v>1.103874217158632</v>
      </c>
      <c r="Z456" s="10">
        <f t="shared" si="110"/>
        <v>1.066472154809166</v>
      </c>
      <c r="AA456" s="10">
        <f t="shared" si="110"/>
        <v>1.0292134817990768</v>
      </c>
      <c r="AB456" s="10">
        <f t="shared" si="110"/>
        <v>0.93343876048910368</v>
      </c>
      <c r="AC456" s="10">
        <f t="shared" si="110"/>
        <v>1.0041574563493658</v>
      </c>
      <c r="AD456" s="10">
        <f t="shared" si="110"/>
        <v>1.0263147458775674</v>
      </c>
      <c r="AE456" s="10">
        <f t="shared" si="110"/>
        <v>1.0131717404321692</v>
      </c>
      <c r="AF456" s="10">
        <f t="shared" si="110"/>
        <v>0.96083487512131649</v>
      </c>
      <c r="AG456" s="10">
        <f t="shared" si="110"/>
        <v>0.84781201529181516</v>
      </c>
      <c r="AH456" s="10">
        <f t="shared" si="110"/>
        <v>0.99426766364197217</v>
      </c>
      <c r="AI456" s="10">
        <f t="shared" si="110"/>
        <v>1.0584524001579572</v>
      </c>
      <c r="AJ456" s="10">
        <f t="shared" si="110"/>
        <v>1.0715654087673998</v>
      </c>
      <c r="AK456" s="10">
        <f t="shared" si="110"/>
        <v>1.0598234350708589</v>
      </c>
      <c r="AL456" s="10">
        <f t="shared" si="110"/>
        <v>1.0330519783190377</v>
      </c>
      <c r="AM456" s="10">
        <f t="shared" si="110"/>
        <v>1.0076037006687808</v>
      </c>
      <c r="AN456" s="10">
        <f t="shared" si="110"/>
        <v>0.99688701499330368</v>
      </c>
      <c r="AO456" s="10">
        <f t="shared" si="110"/>
        <v>1.0197253447625203</v>
      </c>
      <c r="AP456" s="10">
        <f t="shared" si="110"/>
        <v>1.043124407511927</v>
      </c>
      <c r="AQ456" s="10">
        <f t="shared" si="110"/>
        <v>1.0518949516133971</v>
      </c>
      <c r="AR456" s="10">
        <f t="shared" si="110"/>
        <v>1.0185827141566606</v>
      </c>
      <c r="AS456" s="10">
        <f t="shared" si="110"/>
        <v>1.0071044985498798</v>
      </c>
      <c r="AT456" s="10">
        <f t="shared" si="110"/>
        <v>0.9864275656315129</v>
      </c>
      <c r="AU456" s="10">
        <f t="shared" si="110"/>
        <v>1.0029507444029881</v>
      </c>
      <c r="AV456" s="10">
        <f t="shared" si="110"/>
        <v>1.0226018302893771</v>
      </c>
      <c r="AW456" s="10">
        <f t="shared" si="110"/>
        <v>1.0553685176637146</v>
      </c>
      <c r="AX456" s="10">
        <f t="shared" si="110"/>
        <v>1.0523043510411363</v>
      </c>
      <c r="AY456" s="10">
        <f t="shared" si="110"/>
        <v>1.0668436601470106</v>
      </c>
      <c r="AZ456" s="10">
        <f t="shared" si="110"/>
        <v>1.0997691537390599</v>
      </c>
      <c r="BA456" s="10">
        <f t="shared" si="110"/>
        <v>1.0668233015726527</v>
      </c>
      <c r="BB456" s="10">
        <f t="shared" si="110"/>
        <v>0.99806826572540475</v>
      </c>
      <c r="BC456" s="10">
        <f t="shared" si="110"/>
        <v>1.0391408089485619</v>
      </c>
      <c r="BD456" s="10">
        <f t="shared" si="110"/>
        <v>1.0986126117830657</v>
      </c>
      <c r="BE456" s="10">
        <f t="shared" si="110"/>
        <v>1.0734362743442336</v>
      </c>
      <c r="BF456" s="10">
        <f t="shared" si="110"/>
        <v>1.0480404418203932</v>
      </c>
      <c r="BG456" s="10">
        <f t="shared" si="110"/>
        <v>1.0427334850921377</v>
      </c>
      <c r="BH456" s="10">
        <f t="shared" si="110"/>
        <v>1.0403818536792149</v>
      </c>
      <c r="BI456" s="10">
        <f t="shared" si="110"/>
        <v>1.0319546470284393</v>
      </c>
      <c r="BK456" s="7">
        <f t="shared" si="77"/>
        <v>6.0244275132171898E-2</v>
      </c>
      <c r="BL456" s="7">
        <f t="shared" si="78"/>
        <v>4.4137280118058841E-2</v>
      </c>
      <c r="BM456" s="7">
        <f t="shared" si="79"/>
        <v>1.9912094034196803E-2</v>
      </c>
      <c r="BN456" s="7">
        <f t="shared" si="80"/>
        <v>-4.4392866409567189E-3</v>
      </c>
      <c r="BO456" s="7">
        <f t="shared" si="81"/>
        <v>5.5629279396453013E-2</v>
      </c>
      <c r="BP456" s="7">
        <f t="shared" si="82"/>
        <v>1.5620969585236066E-2</v>
      </c>
      <c r="BQ456" s="7">
        <f t="shared" si="83"/>
        <v>4.9718111184059222E-2</v>
      </c>
      <c r="BR456" s="7">
        <f t="shared" si="84"/>
        <v>6.5474480614406527E-2</v>
      </c>
      <c r="BS456" s="7">
        <f t="shared" si="85"/>
        <v>6.0370928492371467E-2</v>
      </c>
      <c r="BT456" s="7">
        <f t="shared" si="86"/>
        <v>4.6182689080997763E-2</v>
      </c>
      <c r="BV456" s="7">
        <f t="shared" si="87"/>
        <v>5.2239967454028147E-2</v>
      </c>
      <c r="BX456" s="231">
        <f t="shared" si="101"/>
        <v>2.8178091054746668E-2</v>
      </c>
      <c r="BZ456" s="7">
        <f t="shared" si="88"/>
        <v>2.456807146087514E-2</v>
      </c>
      <c r="CA456" s="7">
        <f t="shared" si="89"/>
        <v>0.20205277745080252</v>
      </c>
      <c r="CB456" s="7">
        <f t="shared" si="90"/>
        <v>0.11950670722633494</v>
      </c>
    </row>
    <row r="457" spans="1:80" ht="15">
      <c r="A457" s="226" t="s">
        <v>434</v>
      </c>
      <c r="E457" s="10">
        <v>1</v>
      </c>
      <c r="F457" s="10">
        <f t="shared" si="111"/>
        <v>1.0435257648520551</v>
      </c>
      <c r="G457" s="10">
        <f t="shared" si="111"/>
        <v>1.0693151091384008</v>
      </c>
      <c r="H457" s="10">
        <f t="shared" si="111"/>
        <v>1.0136946519458743</v>
      </c>
      <c r="I457" s="10">
        <f t="shared" si="111"/>
        <v>1.0353046362985459</v>
      </c>
      <c r="J457" s="10">
        <f t="shared" si="111"/>
        <v>1.0264930259278797</v>
      </c>
      <c r="K457" s="10">
        <f t="shared" si="111"/>
        <v>1.0521469437593844</v>
      </c>
      <c r="L457" s="10">
        <f t="shared" si="111"/>
        <v>1.0097125419593502</v>
      </c>
      <c r="M457" s="10">
        <f t="shared" si="111"/>
        <v>0.97398523393377123</v>
      </c>
      <c r="N457" s="10">
        <f t="shared" si="111"/>
        <v>1.0069888646303338</v>
      </c>
      <c r="O457" s="10">
        <f t="shared" si="111"/>
        <v>1.005873758935611</v>
      </c>
      <c r="P457" s="10">
        <f t="shared" si="111"/>
        <v>1.01818118859569</v>
      </c>
      <c r="Q457" s="10">
        <f t="shared" si="111"/>
        <v>1.0077052583364106</v>
      </c>
      <c r="R457" s="10">
        <f t="shared" si="111"/>
        <v>1.0351716858702753</v>
      </c>
      <c r="S457" s="10">
        <v>1</v>
      </c>
      <c r="T457" s="10">
        <f t="shared" si="110"/>
        <v>1.0158131998071855</v>
      </c>
      <c r="U457" s="10">
        <f t="shared" si="110"/>
        <v>0.98787973386763706</v>
      </c>
      <c r="V457" s="10">
        <f t="shared" si="110"/>
        <v>0.97716073682087412</v>
      </c>
      <c r="W457" s="10">
        <f t="shared" si="110"/>
        <v>0.94820346615724693</v>
      </c>
      <c r="X457" s="10">
        <f t="shared" si="110"/>
        <v>1.014235898893048</v>
      </c>
      <c r="Y457" s="10">
        <f t="shared" si="110"/>
        <v>1.0329237793232184</v>
      </c>
      <c r="Z457" s="10">
        <f t="shared" si="110"/>
        <v>1.029807792075679</v>
      </c>
      <c r="AA457" s="10">
        <f t="shared" si="110"/>
        <v>0.97405814867545315</v>
      </c>
      <c r="AB457" s="10">
        <f t="shared" si="110"/>
        <v>0.87504802991151776</v>
      </c>
      <c r="AC457" s="10">
        <f t="shared" si="110"/>
        <v>1.0122608486342091</v>
      </c>
      <c r="AD457" s="10">
        <f t="shared" si="110"/>
        <v>0.99735459370417956</v>
      </c>
      <c r="AE457" s="10">
        <f t="shared" si="110"/>
        <v>1.0695631924632338</v>
      </c>
      <c r="AF457" s="10">
        <f t="shared" si="110"/>
        <v>1.0728255900066053</v>
      </c>
      <c r="AG457" s="10">
        <f t="shared" si="110"/>
        <v>0.88574371772105787</v>
      </c>
      <c r="AH457" s="10">
        <f t="shared" si="110"/>
        <v>0.85804581615933362</v>
      </c>
      <c r="AI457" s="10">
        <f t="shared" si="110"/>
        <v>0.93024511692569523</v>
      </c>
      <c r="AJ457" s="10">
        <f t="shared" si="110"/>
        <v>1.0012529701620005</v>
      </c>
      <c r="AK457" s="10">
        <f t="shared" si="110"/>
        <v>0.97473857916724527</v>
      </c>
      <c r="AL457" s="10">
        <f t="shared" si="110"/>
        <v>1.0321366336050248</v>
      </c>
      <c r="AM457" s="10">
        <f t="shared" si="110"/>
        <v>1.1023936333983555</v>
      </c>
      <c r="AN457" s="10">
        <f t="shared" si="110"/>
        <v>1.0553738953590055</v>
      </c>
      <c r="AO457" s="10">
        <f t="shared" si="110"/>
        <v>1.0110684342658482</v>
      </c>
      <c r="AP457" s="10">
        <f t="shared" si="110"/>
        <v>1.0481996971224898</v>
      </c>
      <c r="AQ457" s="10">
        <f t="shared" si="110"/>
        <v>0.98136685261180645</v>
      </c>
      <c r="AR457" s="10">
        <f t="shared" si="110"/>
        <v>1.0005931903102199</v>
      </c>
      <c r="AS457" s="10">
        <f t="shared" si="110"/>
        <v>1.0129321973384837</v>
      </c>
      <c r="AT457" s="10">
        <f t="shared" si="110"/>
        <v>0.99290372127813098</v>
      </c>
      <c r="AU457" s="10">
        <f t="shared" si="110"/>
        <v>1.041052887450437</v>
      </c>
      <c r="AV457" s="10">
        <f t="shared" si="110"/>
        <v>1.0286470324732266</v>
      </c>
      <c r="AW457" s="10">
        <f t="shared" si="110"/>
        <v>1.0366723380170111</v>
      </c>
      <c r="AX457" s="10">
        <f t="shared" si="110"/>
        <v>1.0498696214753953</v>
      </c>
      <c r="AY457" s="10">
        <f t="shared" si="110"/>
        <v>1.0622264536397956</v>
      </c>
      <c r="AZ457" s="10">
        <f t="shared" si="110"/>
        <v>1.0720363515073714</v>
      </c>
      <c r="BA457" s="10">
        <f t="shared" si="110"/>
        <v>1.077958953263872</v>
      </c>
      <c r="BB457" s="10">
        <f t="shared" si="110"/>
        <v>0.99842555055209914</v>
      </c>
      <c r="BC457" s="10">
        <f t="shared" si="110"/>
        <v>1.0695997940239534</v>
      </c>
      <c r="BD457" s="10">
        <f t="shared" si="110"/>
        <v>1.0494685699577431</v>
      </c>
      <c r="BE457" s="10">
        <f t="shared" si="110"/>
        <v>1.047355880736035</v>
      </c>
      <c r="BF457" s="10">
        <f t="shared" si="110"/>
        <v>1.0444389713414155</v>
      </c>
      <c r="BG457" s="10">
        <f t="shared" si="110"/>
        <v>1.01007255300655</v>
      </c>
      <c r="BH457" s="10">
        <f t="shared" si="110"/>
        <v>1.0192400728642088</v>
      </c>
      <c r="BI457" s="10">
        <f t="shared" si="110"/>
        <v>1.0258398193435121</v>
      </c>
      <c r="BK457" s="7">
        <f t="shared" si="77"/>
        <v>4.1930325272619084E-2</v>
      </c>
      <c r="BL457" s="7">
        <f t="shared" si="78"/>
        <v>1.7136467233627384E-2</v>
      </c>
      <c r="BM457" s="7">
        <f t="shared" si="79"/>
        <v>7.4606476170191449E-4</v>
      </c>
      <c r="BN457" s="7">
        <f t="shared" si="80"/>
        <v>-2.228171154520453E-2</v>
      </c>
      <c r="BO457" s="7">
        <f t="shared" si="81"/>
        <v>-1.6121113123979791E-2</v>
      </c>
      <c r="BP457" s="7">
        <f t="shared" si="82"/>
        <v>1.761856291380659E-2</v>
      </c>
      <c r="BQ457" s="7">
        <f t="shared" si="83"/>
        <v>4.9122346998918376E-2</v>
      </c>
      <c r="BR457" s="7">
        <f t="shared" si="84"/>
        <v>3.7707218177896129E-2</v>
      </c>
      <c r="BS457" s="7">
        <f t="shared" si="85"/>
        <v>5.4416073485362704E-2</v>
      </c>
      <c r="BT457" s="7">
        <f t="shared" si="86"/>
        <v>3.2818595976046527E-2</v>
      </c>
      <c r="BV457" s="7">
        <f t="shared" si="87"/>
        <v>4.2019953952588285E-2</v>
      </c>
      <c r="BX457" s="231">
        <f t="shared" si="101"/>
        <v>1.1242849540349376E-3</v>
      </c>
      <c r="BZ457" s="7">
        <f t="shared" si="88"/>
        <v>-0.12224573403705363</v>
      </c>
      <c r="CA457" s="7">
        <f t="shared" si="89"/>
        <v>-9.2118071014213321E-2</v>
      </c>
      <c r="CB457" s="7">
        <f t="shared" si="90"/>
        <v>5.6108682495552786E-2</v>
      </c>
    </row>
    <row r="458" spans="1:80" ht="15">
      <c r="A458" s="226" t="s">
        <v>436</v>
      </c>
      <c r="E458" s="10">
        <v>1</v>
      </c>
      <c r="F458" s="10">
        <f t="shared" si="111"/>
        <v>1.0215005162271562</v>
      </c>
      <c r="G458" s="10">
        <f t="shared" si="111"/>
        <v>1.0135316813148174</v>
      </c>
      <c r="H458" s="10">
        <f t="shared" si="111"/>
        <v>1.0360871229568016</v>
      </c>
      <c r="I458" s="10">
        <f t="shared" si="111"/>
        <v>1.0018054980944706</v>
      </c>
      <c r="J458" s="10">
        <f t="shared" si="111"/>
        <v>1.0202734236284314</v>
      </c>
      <c r="K458" s="10">
        <f t="shared" si="111"/>
        <v>1.0130106865528454</v>
      </c>
      <c r="L458" s="10">
        <f t="shared" si="111"/>
        <v>1.0224708296878831</v>
      </c>
      <c r="M458" s="10">
        <f t="shared" si="111"/>
        <v>1.0193203169124423</v>
      </c>
      <c r="N458" s="10">
        <f t="shared" si="111"/>
        <v>1.0167636073080299</v>
      </c>
      <c r="O458" s="10">
        <f t="shared" si="111"/>
        <v>1.0081685921449668</v>
      </c>
      <c r="P458" s="10">
        <f t="shared" si="111"/>
        <v>1.0243515619850929</v>
      </c>
      <c r="Q458" s="10">
        <f t="shared" si="111"/>
        <v>1.0245971034027059</v>
      </c>
      <c r="R458" s="10">
        <f t="shared" si="111"/>
        <v>1.058486757394735</v>
      </c>
      <c r="S458" s="10">
        <v>1</v>
      </c>
      <c r="T458" s="10">
        <f t="shared" si="110"/>
        <v>1.026373366498742</v>
      </c>
      <c r="U458" s="10">
        <f t="shared" si="110"/>
        <v>1.058185836018098</v>
      </c>
      <c r="V458" s="10">
        <f t="shared" si="110"/>
        <v>1.0272520173130399</v>
      </c>
      <c r="W458" s="10">
        <f t="shared" si="110"/>
        <v>1.0232178925990101</v>
      </c>
      <c r="X458" s="10">
        <f t="shared" si="110"/>
        <v>1.0278134721668555</v>
      </c>
      <c r="Y458" s="10">
        <f t="shared" si="110"/>
        <v>1.0230266986029171</v>
      </c>
      <c r="Z458" s="10">
        <f t="shared" si="110"/>
        <v>1.0062382860188805</v>
      </c>
      <c r="AA458" s="10">
        <f t="shared" si="110"/>
        <v>1.0081942923607203</v>
      </c>
      <c r="AB458" s="10">
        <f t="shared" si="110"/>
        <v>0.99129438349002041</v>
      </c>
      <c r="AC458" s="10">
        <f t="shared" si="110"/>
        <v>0.9018922941071541</v>
      </c>
      <c r="AD458" s="10">
        <f t="shared" si="110"/>
        <v>0.90219787050758105</v>
      </c>
      <c r="AE458" s="10">
        <f t="shared" si="110"/>
        <v>1.0067324309989769</v>
      </c>
      <c r="AF458" s="10">
        <f t="shared" si="110"/>
        <v>1.0156478274213436</v>
      </c>
      <c r="AG458" s="10">
        <f t="shared" si="110"/>
        <v>1.0397349761807879</v>
      </c>
      <c r="AH458" s="10">
        <f t="shared" si="110"/>
        <v>1.034853468720488</v>
      </c>
      <c r="AI458" s="10">
        <f t="shared" si="110"/>
        <v>1.0044973619386668</v>
      </c>
      <c r="AJ458" s="10">
        <f t="shared" si="110"/>
        <v>0.96977766412186239</v>
      </c>
      <c r="AK458" s="10">
        <f t="shared" si="110"/>
        <v>0.97921459214330142</v>
      </c>
      <c r="AL458" s="10">
        <f t="shared" si="110"/>
        <v>0.99703581266666663</v>
      </c>
      <c r="AM458" s="10">
        <f t="shared" si="110"/>
        <v>1.0196139029713767</v>
      </c>
      <c r="AN458" s="10">
        <f t="shared" si="110"/>
        <v>1.0228117974262971</v>
      </c>
      <c r="AO458" s="10">
        <f t="shared" si="110"/>
        <v>1.0346011230158649</v>
      </c>
      <c r="AP458" s="10">
        <f t="shared" si="110"/>
        <v>1.0285511423771148</v>
      </c>
      <c r="AQ458" s="10">
        <f t="shared" si="110"/>
        <v>0.97255040459753428</v>
      </c>
      <c r="AR458" s="10">
        <f t="shared" si="110"/>
        <v>1.008644539958903</v>
      </c>
      <c r="AS458" s="10">
        <f t="shared" si="110"/>
        <v>1.0219456783290539</v>
      </c>
      <c r="AT458" s="10">
        <f t="shared" si="110"/>
        <v>1.0073221839138597</v>
      </c>
      <c r="AU458" s="10">
        <f t="shared" si="110"/>
        <v>1.0149691506114489</v>
      </c>
      <c r="AV458" s="10">
        <f t="shared" si="110"/>
        <v>1.0284661406974778</v>
      </c>
      <c r="AW458" s="10">
        <f t="shared" si="110"/>
        <v>1.0462294409938631</v>
      </c>
      <c r="AX458" s="10">
        <f t="shared" si="110"/>
        <v>1.0283967671578969</v>
      </c>
      <c r="AY458" s="10">
        <f t="shared" si="110"/>
        <v>1.0340297859417311</v>
      </c>
      <c r="AZ458" s="10">
        <f t="shared" si="110"/>
        <v>1.0484468371776152</v>
      </c>
      <c r="BA458" s="10">
        <f t="shared" si="110"/>
        <v>1.0247903204108204</v>
      </c>
      <c r="BB458" s="10">
        <f t="shared" si="110"/>
        <v>0.99537107264301494</v>
      </c>
      <c r="BC458" s="10">
        <f t="shared" si="110"/>
        <v>1.0590312083698163</v>
      </c>
      <c r="BD458" s="10">
        <f t="shared" si="110"/>
        <v>1.0197196637368271</v>
      </c>
      <c r="BE458" s="10">
        <f t="shared" si="110"/>
        <v>1.0493409765068462</v>
      </c>
      <c r="BF458" s="10">
        <f t="shared" si="110"/>
        <v>1.0530894263760131</v>
      </c>
      <c r="BG458" s="10">
        <f t="shared" si="110"/>
        <v>1.0442621090795503</v>
      </c>
      <c r="BH458" s="10">
        <f t="shared" si="110"/>
        <v>1.0438340689037384</v>
      </c>
      <c r="BI458" s="10">
        <f t="shared" si="110"/>
        <v>1.0526409425373109</v>
      </c>
      <c r="BK458" s="7">
        <f t="shared" si="77"/>
        <v>2.3663924547347559E-2</v>
      </c>
      <c r="BL458" s="7">
        <f t="shared" si="78"/>
        <v>1.5584199350965777E-2</v>
      </c>
      <c r="BM458" s="7">
        <f t="shared" si="79"/>
        <v>2.769619908969978E-2</v>
      </c>
      <c r="BN458" s="7">
        <f t="shared" si="80"/>
        <v>-8.1979820139368442E-3</v>
      </c>
      <c r="BO458" s="7">
        <f t="shared" si="81"/>
        <v>-1.2465212876660692E-2</v>
      </c>
      <c r="BP458" s="7">
        <f t="shared" si="82"/>
        <v>1.3763696333567221E-2</v>
      </c>
      <c r="BQ458" s="7">
        <f t="shared" si="83"/>
        <v>3.2935577583630415E-2</v>
      </c>
      <c r="BR458" s="7">
        <f t="shared" si="84"/>
        <v>4.1521044770784998E-2</v>
      </c>
      <c r="BS458" s="7">
        <f t="shared" si="85"/>
        <v>3.5019866718842829E-2</v>
      </c>
      <c r="BT458" s="7">
        <f t="shared" si="86"/>
        <v>3.9464620565452302E-2</v>
      </c>
      <c r="BV458" s="7">
        <f t="shared" si="87"/>
        <v>3.7557393594346733E-2</v>
      </c>
      <c r="BX458" s="231">
        <f t="shared" si="101"/>
        <v>1.395946635932388E-2</v>
      </c>
      <c r="BZ458" s="7">
        <f t="shared" si="88"/>
        <v>5.6519906998067082E-3</v>
      </c>
      <c r="CA458" s="7">
        <f t="shared" si="89"/>
        <v>-4.6108773334898046E-2</v>
      </c>
      <c r="CB458" s="7">
        <f t="shared" si="90"/>
        <v>0.14741690804566887</v>
      </c>
    </row>
    <row r="459" spans="1:80" ht="15">
      <c r="A459" s="226" t="s">
        <v>438</v>
      </c>
      <c r="E459" s="10">
        <v>1</v>
      </c>
      <c r="F459" s="10">
        <f t="shared" si="111"/>
        <v>1</v>
      </c>
      <c r="G459" s="10">
        <f t="shared" si="111"/>
        <v>1</v>
      </c>
      <c r="H459" s="10">
        <f t="shared" si="111"/>
        <v>1</v>
      </c>
      <c r="I459" s="10">
        <f t="shared" si="111"/>
        <v>1</v>
      </c>
      <c r="J459" s="10">
        <f t="shared" si="111"/>
        <v>1</v>
      </c>
      <c r="K459" s="10">
        <f t="shared" si="111"/>
        <v>1</v>
      </c>
      <c r="L459" s="10">
        <f t="shared" si="111"/>
        <v>1</v>
      </c>
      <c r="M459" s="10">
        <f t="shared" si="111"/>
        <v>1</v>
      </c>
      <c r="N459" s="10">
        <f t="shared" si="111"/>
        <v>1</v>
      </c>
      <c r="O459" s="10">
        <f t="shared" si="111"/>
        <v>1</v>
      </c>
      <c r="P459" s="10">
        <f t="shared" si="111"/>
        <v>1</v>
      </c>
      <c r="Q459" s="10">
        <f t="shared" si="111"/>
        <v>1</v>
      </c>
      <c r="R459" s="10">
        <f t="shared" si="111"/>
        <v>1</v>
      </c>
      <c r="S459" s="10">
        <v>1</v>
      </c>
      <c r="T459" s="10">
        <f t="shared" si="110"/>
        <v>1</v>
      </c>
      <c r="U459" s="10">
        <f t="shared" si="110"/>
        <v>1</v>
      </c>
      <c r="V459" s="10">
        <f t="shared" si="110"/>
        <v>1</v>
      </c>
      <c r="W459" s="10">
        <f t="shared" ref="W459:BI459" si="112">1+W191/100</f>
        <v>1</v>
      </c>
      <c r="X459" s="10">
        <f t="shared" si="112"/>
        <v>1</v>
      </c>
      <c r="Y459" s="10">
        <f t="shared" si="112"/>
        <v>1</v>
      </c>
      <c r="Z459" s="10">
        <f t="shared" si="112"/>
        <v>1</v>
      </c>
      <c r="AA459" s="10">
        <f t="shared" si="112"/>
        <v>1</v>
      </c>
      <c r="AB459" s="10">
        <f t="shared" si="112"/>
        <v>1</v>
      </c>
      <c r="AC459" s="10">
        <f t="shared" si="112"/>
        <v>1</v>
      </c>
      <c r="AD459" s="10">
        <f t="shared" si="112"/>
        <v>1</v>
      </c>
      <c r="AE459" s="10">
        <f t="shared" si="112"/>
        <v>1</v>
      </c>
      <c r="AF459" s="10">
        <f t="shared" si="112"/>
        <v>1</v>
      </c>
      <c r="AG459" s="10">
        <f t="shared" si="112"/>
        <v>1</v>
      </c>
      <c r="AH459" s="10">
        <f t="shared" si="112"/>
        <v>1</v>
      </c>
      <c r="AI459" s="10">
        <f t="shared" si="112"/>
        <v>1</v>
      </c>
      <c r="AJ459" s="10">
        <f t="shared" si="112"/>
        <v>1</v>
      </c>
      <c r="AK459" s="10">
        <f t="shared" si="112"/>
        <v>0.91126613339168483</v>
      </c>
      <c r="AL459" s="10">
        <f t="shared" si="112"/>
        <v>0.85295746109296788</v>
      </c>
      <c r="AM459" s="10">
        <f t="shared" si="112"/>
        <v>1.0433752927693056</v>
      </c>
      <c r="AN459" s="10">
        <f t="shared" si="112"/>
        <v>1.0802678560688594</v>
      </c>
      <c r="AO459" s="10">
        <f t="shared" si="112"/>
        <v>1.0766668923125891</v>
      </c>
      <c r="AP459" s="10">
        <f t="shared" si="112"/>
        <v>0.99861464942813427</v>
      </c>
      <c r="AQ459" s="10">
        <f t="shared" si="112"/>
        <v>0.99791896664991986</v>
      </c>
      <c r="AR459" s="10">
        <f t="shared" si="112"/>
        <v>0.92821194462874645</v>
      </c>
      <c r="AS459" s="10">
        <f t="shared" si="112"/>
        <v>0.97163661164094195</v>
      </c>
      <c r="AT459" s="10">
        <f t="shared" si="112"/>
        <v>1.030862647382067</v>
      </c>
      <c r="AU459" s="10">
        <f t="shared" si="112"/>
        <v>1.0567373649334859</v>
      </c>
      <c r="AV459" s="10">
        <f t="shared" si="112"/>
        <v>0.93052636344751549</v>
      </c>
      <c r="AW459" s="10">
        <f t="shared" si="112"/>
        <v>1.0638515151566585</v>
      </c>
      <c r="AX459" s="10">
        <f t="shared" si="112"/>
        <v>1.0073835239349405</v>
      </c>
      <c r="AY459" s="10">
        <f t="shared" si="112"/>
        <v>0.96742988867827795</v>
      </c>
      <c r="AZ459" s="10">
        <f t="shared" si="112"/>
        <v>0.99430082119451868</v>
      </c>
      <c r="BA459" s="10">
        <f t="shared" si="112"/>
        <v>0.9388917379657955</v>
      </c>
      <c r="BB459" s="10">
        <f t="shared" si="112"/>
        <v>0.90414908447730946</v>
      </c>
      <c r="BC459" s="10">
        <f t="shared" si="112"/>
        <v>1.0263995122676615</v>
      </c>
      <c r="BD459" s="10">
        <f t="shared" si="112"/>
        <v>1.0438419748694663</v>
      </c>
      <c r="BE459" s="10">
        <f t="shared" si="112"/>
        <v>1.0240951922150494</v>
      </c>
      <c r="BF459" s="10">
        <f t="shared" si="112"/>
        <v>0.96808164414772091</v>
      </c>
      <c r="BG459" s="10">
        <f t="shared" si="112"/>
        <v>1.0339653636223436</v>
      </c>
      <c r="BH459" s="10">
        <f t="shared" si="112"/>
        <v>1.0836645352320879</v>
      </c>
      <c r="BI459" s="10">
        <f t="shared" si="112"/>
        <v>0.99049417832746189</v>
      </c>
      <c r="BK459" s="7">
        <f t="shared" si="77"/>
        <v>0</v>
      </c>
      <c r="BL459" s="7">
        <f t="shared" si="78"/>
        <v>0</v>
      </c>
      <c r="BM459" s="7">
        <f t="shared" si="79"/>
        <v>0</v>
      </c>
      <c r="BN459" s="7">
        <f t="shared" si="80"/>
        <v>0</v>
      </c>
      <c r="BO459" s="7">
        <f t="shared" si="81"/>
        <v>-6.1048520288309982E-2</v>
      </c>
      <c r="BP459" s="7">
        <f t="shared" si="82"/>
        <v>1.6372987472530243E-2</v>
      </c>
      <c r="BQ459" s="7">
        <f t="shared" si="83"/>
        <v>-2.2168034640153378E-2</v>
      </c>
      <c r="BR459" s="7">
        <f t="shared" si="84"/>
        <v>1.706395962617302E-2</v>
      </c>
      <c r="BS459" s="7">
        <f t="shared" si="85"/>
        <v>-1.7288074515296459E-2</v>
      </c>
      <c r="BT459" s="7">
        <f t="shared" si="86"/>
        <v>8.0035033005958489E-3</v>
      </c>
      <c r="BV459" s="7">
        <f t="shared" si="87"/>
        <v>-2.9144866450836471E-3</v>
      </c>
      <c r="BX459" s="231">
        <f t="shared" si="101"/>
        <v>0</v>
      </c>
      <c r="BZ459" s="7">
        <f t="shared" si="88"/>
        <v>0</v>
      </c>
      <c r="CA459" s="7">
        <f t="shared" si="89"/>
        <v>-8.8733866608315171E-2</v>
      </c>
      <c r="CB459" s="7">
        <f t="shared" si="90"/>
        <v>0.10982059204261718</v>
      </c>
    </row>
    <row r="460" spans="1:80" ht="15">
      <c r="A460" s="226" t="s">
        <v>440</v>
      </c>
      <c r="E460" s="10">
        <v>1</v>
      </c>
      <c r="F460" s="10">
        <f t="shared" si="111"/>
        <v>1.0404553293554184</v>
      </c>
      <c r="G460" s="10">
        <f t="shared" si="111"/>
        <v>1.0420364186661157</v>
      </c>
      <c r="H460" s="10">
        <f t="shared" si="111"/>
        <v>1.0190204866246422</v>
      </c>
      <c r="I460" s="10">
        <f t="shared" si="111"/>
        <v>1.0623449645735423</v>
      </c>
      <c r="J460" s="10">
        <f t="shared" si="111"/>
        <v>1.078096005459539</v>
      </c>
      <c r="K460" s="10">
        <f t="shared" si="111"/>
        <v>1.033683238713559</v>
      </c>
      <c r="L460" s="10">
        <f t="shared" si="111"/>
        <v>1.0159103052826921</v>
      </c>
      <c r="M460" s="10">
        <f t="shared" si="111"/>
        <v>1.0181450654728463</v>
      </c>
      <c r="N460" s="10">
        <f t="shared" si="111"/>
        <v>1.0559564762151668</v>
      </c>
      <c r="O460" s="10">
        <f t="shared" si="111"/>
        <v>1.0807838596979518</v>
      </c>
      <c r="P460" s="10">
        <f t="shared" si="111"/>
        <v>1.0362853468106774</v>
      </c>
      <c r="Q460" s="10">
        <f t="shared" si="111"/>
        <v>1.0297360058264589</v>
      </c>
      <c r="R460" s="10">
        <f t="shared" si="111"/>
        <v>1.0380790143192014</v>
      </c>
      <c r="S460" s="10">
        <v>1</v>
      </c>
      <c r="T460" s="10">
        <f t="shared" ref="T460:BI466" si="113">1+T192/100</f>
        <v>0.9650576645068033</v>
      </c>
      <c r="U460" s="10">
        <f t="shared" si="113"/>
        <v>0.94024768991065233</v>
      </c>
      <c r="V460" s="10">
        <f t="shared" si="113"/>
        <v>0.98103976340229593</v>
      </c>
      <c r="W460" s="10">
        <f t="shared" si="113"/>
        <v>1.0558434418009239</v>
      </c>
      <c r="X460" s="10">
        <f t="shared" si="113"/>
        <v>0.99033316615156475</v>
      </c>
      <c r="Y460" s="10">
        <f t="shared" si="113"/>
        <v>0.950027983447852</v>
      </c>
      <c r="Z460" s="10">
        <f t="shared" si="113"/>
        <v>0.96966938083793908</v>
      </c>
      <c r="AA460" s="10">
        <f t="shared" si="113"/>
        <v>0.97575665997787708</v>
      </c>
      <c r="AB460" s="10">
        <f t="shared" si="113"/>
        <v>1.0038539086854759</v>
      </c>
      <c r="AC460" s="10">
        <f t="shared" si="113"/>
        <v>0.96946815614049597</v>
      </c>
      <c r="AD460" s="10">
        <f t="shared" si="113"/>
        <v>1.0124092611633793</v>
      </c>
      <c r="AE460" s="10">
        <f t="shared" si="113"/>
        <v>1.0197534134031405</v>
      </c>
      <c r="AF460" s="10">
        <f t="shared" si="113"/>
        <v>1.0015219689847714</v>
      </c>
      <c r="AG460" s="10">
        <f t="shared" si="113"/>
        <v>1.0032374158368929</v>
      </c>
      <c r="AH460" s="10">
        <f t="shared" si="113"/>
        <v>0.96120980850313453</v>
      </c>
      <c r="AI460" s="10">
        <f t="shared" si="113"/>
        <v>0.94572612725483851</v>
      </c>
      <c r="AJ460" s="10">
        <f t="shared" si="113"/>
        <v>1.0682375900712846</v>
      </c>
      <c r="AK460" s="10">
        <f t="shared" si="113"/>
        <v>1.110248217311617</v>
      </c>
      <c r="AL460" s="10">
        <f t="shared" si="113"/>
        <v>1.1526324522053226</v>
      </c>
      <c r="AM460" s="10">
        <f t="shared" si="113"/>
        <v>1.0328974009959784</v>
      </c>
      <c r="AN460" s="10">
        <f t="shared" si="113"/>
        <v>0.9424442175605704</v>
      </c>
      <c r="AO460" s="10">
        <f t="shared" si="113"/>
        <v>1.0498458060739591</v>
      </c>
      <c r="AP460" s="10">
        <f t="shared" si="113"/>
        <v>0.93626105818341254</v>
      </c>
      <c r="AQ460" s="10">
        <f t="shared" si="113"/>
        <v>0.93752574549190337</v>
      </c>
      <c r="AR460" s="10">
        <f t="shared" si="113"/>
        <v>0.99242786077021405</v>
      </c>
      <c r="AS460" s="10">
        <f t="shared" si="113"/>
        <v>0.95024877756397852</v>
      </c>
      <c r="AT460" s="10">
        <f t="shared" si="113"/>
        <v>0.97363812599235788</v>
      </c>
      <c r="AU460" s="10">
        <f t="shared" si="113"/>
        <v>0.97351780661718335</v>
      </c>
      <c r="AV460" s="10">
        <f t="shared" si="113"/>
        <v>0.99641616033722658</v>
      </c>
      <c r="AW460" s="10">
        <f t="shared" si="113"/>
        <v>1.0020724350112686</v>
      </c>
      <c r="AX460" s="10">
        <f t="shared" si="113"/>
        <v>1.0376491912091761</v>
      </c>
      <c r="AY460" s="10">
        <f t="shared" si="113"/>
        <v>0.99835027963995093</v>
      </c>
      <c r="AZ460" s="10">
        <f t="shared" si="113"/>
        <v>1.0460307895298542</v>
      </c>
      <c r="BA460" s="10">
        <f t="shared" si="113"/>
        <v>1.0410927474374299</v>
      </c>
      <c r="BB460" s="10">
        <f t="shared" si="113"/>
        <v>1.0369306721718141</v>
      </c>
      <c r="BC460" s="10">
        <f t="shared" si="113"/>
        <v>1.0523868322438057</v>
      </c>
      <c r="BD460" s="10">
        <f t="shared" si="113"/>
        <v>1.0821658834302577</v>
      </c>
      <c r="BE460" s="10">
        <f t="shared" si="113"/>
        <v>1.0573856906260808</v>
      </c>
      <c r="BF460" s="10">
        <f t="shared" si="113"/>
        <v>1.0328528170387263</v>
      </c>
      <c r="BG460" s="10">
        <f t="shared" si="113"/>
        <v>1.0625401094839491</v>
      </c>
      <c r="BH460" s="10">
        <f t="shared" si="113"/>
        <v>1</v>
      </c>
      <c r="BI460" s="10">
        <f t="shared" si="113"/>
        <v>1</v>
      </c>
      <c r="BK460" s="7">
        <f t="shared" si="77"/>
        <v>3.3783867614399554E-2</v>
      </c>
      <c r="BL460" s="7">
        <f t="shared" si="78"/>
        <v>4.3767059121136764E-2</v>
      </c>
      <c r="BM460" s="7">
        <f t="shared" si="79"/>
        <v>1.0889654093335421E-2</v>
      </c>
      <c r="BN460" s="7">
        <f t="shared" si="80"/>
        <v>-1.3575310302082921E-2</v>
      </c>
      <c r="BO460" s="7">
        <f t="shared" si="81"/>
        <v>6.6316287090679049E-2</v>
      </c>
      <c r="BP460" s="7">
        <f t="shared" si="82"/>
        <v>-3.1153701881992069E-2</v>
      </c>
      <c r="BQ460" s="7">
        <f t="shared" si="83"/>
        <v>2.6133931249835207E-2</v>
      </c>
      <c r="BR460" s="7">
        <f t="shared" si="84"/>
        <v>5.8589933025554153E-2</v>
      </c>
      <c r="BS460" s="7">
        <f t="shared" si="85"/>
        <v>2.0041584467184625E-2</v>
      </c>
      <c r="BT460" s="7">
        <f t="shared" si="86"/>
        <v>4.0170471050416046E-2</v>
      </c>
      <c r="BV460" s="7">
        <f t="shared" si="87"/>
        <v>3.1495618892383614E-2</v>
      </c>
      <c r="BX460" s="231">
        <f t="shared" si="101"/>
        <v>1.1087626129958172E-2</v>
      </c>
      <c r="BZ460" s="7">
        <f t="shared" si="88"/>
        <v>-5.0192224201737634E-2</v>
      </c>
      <c r="CA460" s="7">
        <f t="shared" si="89"/>
        <v>0.12163958501187611</v>
      </c>
      <c r="CB460" s="7">
        <f t="shared" si="90"/>
        <v>6.2540109483949058E-2</v>
      </c>
    </row>
    <row r="461" spans="1:80" ht="15">
      <c r="A461" s="226" t="s">
        <v>442</v>
      </c>
      <c r="E461" s="10">
        <v>1</v>
      </c>
      <c r="F461" s="10">
        <f t="shared" si="111"/>
        <v>1</v>
      </c>
      <c r="G461" s="10">
        <f t="shared" si="111"/>
        <v>1</v>
      </c>
      <c r="H461" s="10">
        <f t="shared" si="111"/>
        <v>1</v>
      </c>
      <c r="I461" s="10">
        <f t="shared" si="111"/>
        <v>1</v>
      </c>
      <c r="J461" s="10">
        <f t="shared" si="111"/>
        <v>1</v>
      </c>
      <c r="K461" s="10">
        <f t="shared" si="111"/>
        <v>1</v>
      </c>
      <c r="L461" s="10">
        <f t="shared" si="111"/>
        <v>1</v>
      </c>
      <c r="M461" s="10">
        <f t="shared" si="111"/>
        <v>1</v>
      </c>
      <c r="N461" s="10">
        <f t="shared" si="111"/>
        <v>1</v>
      </c>
      <c r="O461" s="10">
        <f t="shared" si="111"/>
        <v>1</v>
      </c>
      <c r="P461" s="10">
        <f t="shared" si="111"/>
        <v>1</v>
      </c>
      <c r="Q461" s="10">
        <f t="shared" si="111"/>
        <v>1</v>
      </c>
      <c r="R461" s="10">
        <f t="shared" si="111"/>
        <v>1</v>
      </c>
      <c r="S461" s="10">
        <v>1</v>
      </c>
      <c r="T461" s="10">
        <f t="shared" si="113"/>
        <v>1</v>
      </c>
      <c r="U461" s="10">
        <f t="shared" si="113"/>
        <v>1</v>
      </c>
      <c r="V461" s="10">
        <f t="shared" si="113"/>
        <v>1</v>
      </c>
      <c r="W461" s="10">
        <f t="shared" si="113"/>
        <v>1</v>
      </c>
      <c r="X461" s="10">
        <f t="shared" si="113"/>
        <v>1</v>
      </c>
      <c r="Y461" s="10">
        <f t="shared" si="113"/>
        <v>1</v>
      </c>
      <c r="Z461" s="10">
        <f t="shared" si="113"/>
        <v>1</v>
      </c>
      <c r="AA461" s="10">
        <f t="shared" si="113"/>
        <v>1</v>
      </c>
      <c r="AB461" s="10">
        <f t="shared" si="113"/>
        <v>1</v>
      </c>
      <c r="AC461" s="10">
        <f t="shared" si="113"/>
        <v>1</v>
      </c>
      <c r="AD461" s="10">
        <f t="shared" si="113"/>
        <v>1</v>
      </c>
      <c r="AE461" s="10">
        <f t="shared" si="113"/>
        <v>1</v>
      </c>
      <c r="AF461" s="10">
        <f t="shared" si="113"/>
        <v>1</v>
      </c>
      <c r="AG461" s="10">
        <f t="shared" si="113"/>
        <v>1</v>
      </c>
      <c r="AH461" s="10">
        <f t="shared" si="113"/>
        <v>1</v>
      </c>
      <c r="AI461" s="10">
        <f t="shared" si="113"/>
        <v>1</v>
      </c>
      <c r="AJ461" s="10">
        <f t="shared" si="113"/>
        <v>0.92655208995940586</v>
      </c>
      <c r="AK461" s="10">
        <f t="shared" si="113"/>
        <v>1.0220106586038713</v>
      </c>
      <c r="AL461" s="10">
        <f t="shared" si="113"/>
        <v>1.034746827738336</v>
      </c>
      <c r="AM461" s="10">
        <f t="shared" si="113"/>
        <v>1.0507085551669646</v>
      </c>
      <c r="AN461" s="10">
        <f t="shared" si="113"/>
        <v>1.068067989147329</v>
      </c>
      <c r="AO461" s="10">
        <f t="shared" si="113"/>
        <v>1.0597592852266602</v>
      </c>
      <c r="AP461" s="10">
        <f t="shared" si="113"/>
        <v>1.0638988914877485</v>
      </c>
      <c r="AQ461" s="10">
        <f t="shared" si="113"/>
        <v>1.045772510177597</v>
      </c>
      <c r="AR461" s="10">
        <f t="shared" si="113"/>
        <v>1.0465089924841164</v>
      </c>
      <c r="AS461" s="10">
        <f t="shared" si="113"/>
        <v>1.0565724551755311</v>
      </c>
      <c r="AT461" s="10">
        <f t="shared" si="113"/>
        <v>1.0127594070501962</v>
      </c>
      <c r="AU461" s="10">
        <f t="shared" si="113"/>
        <v>1.0208887942861793</v>
      </c>
      <c r="AV461" s="10">
        <f t="shared" si="113"/>
        <v>1.036323922524413</v>
      </c>
      <c r="AW461" s="10">
        <f t="shared" si="113"/>
        <v>1.0519718526618642</v>
      </c>
      <c r="AX461" s="10">
        <f t="shared" si="113"/>
        <v>1.0353915289113171</v>
      </c>
      <c r="AY461" s="10">
        <f t="shared" si="113"/>
        <v>1.062469119365004</v>
      </c>
      <c r="AZ461" s="10">
        <f t="shared" si="113"/>
        <v>1.0709294304401145</v>
      </c>
      <c r="BA461" s="10">
        <f t="shared" si="113"/>
        <v>1.0423542934483705</v>
      </c>
      <c r="BB461" s="10">
        <f t="shared" si="113"/>
        <v>1.0275057123260274</v>
      </c>
      <c r="BC461" s="10">
        <f t="shared" si="113"/>
        <v>1.0390329436553813</v>
      </c>
      <c r="BD461" s="10">
        <f t="shared" si="113"/>
        <v>1.0496016401168711</v>
      </c>
      <c r="BE461" s="10">
        <f t="shared" si="113"/>
        <v>1.0160688008744327</v>
      </c>
      <c r="BF461" s="10">
        <f t="shared" si="113"/>
        <v>1.0145204352638237</v>
      </c>
      <c r="BG461" s="10">
        <f t="shared" si="113"/>
        <v>1.0335990213916062</v>
      </c>
      <c r="BH461" s="10">
        <f t="shared" si="113"/>
        <v>1.0391372500335887</v>
      </c>
      <c r="BI461" s="10">
        <f t="shared" si="113"/>
        <v>1.0278256794346472</v>
      </c>
      <c r="BK461" s="7">
        <f t="shared" si="77"/>
        <v>0</v>
      </c>
      <c r="BL461" s="7">
        <f t="shared" si="78"/>
        <v>0</v>
      </c>
      <c r="BM461" s="7">
        <f t="shared" si="79"/>
        <v>0</v>
      </c>
      <c r="BN461" s="7">
        <f t="shared" si="80"/>
        <v>0</v>
      </c>
      <c r="BO461" s="7">
        <f t="shared" si="81"/>
        <v>-5.0761490230988304E-3</v>
      </c>
      <c r="BP461" s="7">
        <f t="shared" si="82"/>
        <v>4.6607481455246624E-2</v>
      </c>
      <c r="BQ461" s="7">
        <f t="shared" si="83"/>
        <v>4.5655901365468932E-2</v>
      </c>
      <c r="BR461" s="7">
        <f t="shared" si="84"/>
        <v>2.83480442195847E-2</v>
      </c>
      <c r="BS461" s="7">
        <f t="shared" si="85"/>
        <v>4.9823113023768517E-2</v>
      </c>
      <c r="BT461" s="7">
        <f t="shared" si="86"/>
        <v>3.0850784315319402E-2</v>
      </c>
      <c r="BV461" s="7">
        <f t="shared" si="87"/>
        <v>3.8939433358783582E-2</v>
      </c>
      <c r="BX461" s="231">
        <f t="shared" si="101"/>
        <v>0</v>
      </c>
      <c r="BZ461" s="7">
        <f t="shared" si="88"/>
        <v>0</v>
      </c>
      <c r="CA461" s="7">
        <f t="shared" si="89"/>
        <v>-5.3053888309794184E-2</v>
      </c>
      <c r="CB461" s="7">
        <f t="shared" si="90"/>
        <v>0.10393745035841939</v>
      </c>
    </row>
    <row r="462" spans="1:80" ht="15">
      <c r="A462" s="226" t="s">
        <v>444</v>
      </c>
      <c r="E462" s="10">
        <v>1</v>
      </c>
      <c r="F462" s="10">
        <f t="shared" si="111"/>
        <v>1</v>
      </c>
      <c r="G462" s="10">
        <f t="shared" si="111"/>
        <v>1</v>
      </c>
      <c r="H462" s="10">
        <f t="shared" si="111"/>
        <v>1</v>
      </c>
      <c r="I462" s="10">
        <f t="shared" si="111"/>
        <v>1</v>
      </c>
      <c r="J462" s="10">
        <f t="shared" si="111"/>
        <v>1</v>
      </c>
      <c r="K462" s="10">
        <f t="shared" si="111"/>
        <v>1</v>
      </c>
      <c r="L462" s="10">
        <f t="shared" si="111"/>
        <v>1</v>
      </c>
      <c r="M462" s="10">
        <f t="shared" si="111"/>
        <v>1</v>
      </c>
      <c r="N462" s="10">
        <f t="shared" si="111"/>
        <v>1.0904093797392129</v>
      </c>
      <c r="O462" s="10">
        <f t="shared" si="111"/>
        <v>1.0969652599629673</v>
      </c>
      <c r="P462" s="10">
        <f t="shared" si="111"/>
        <v>1.0667428717697334</v>
      </c>
      <c r="Q462" s="10">
        <f t="shared" si="111"/>
        <v>1.0056623896887908</v>
      </c>
      <c r="R462" s="10">
        <f t="shared" si="111"/>
        <v>1.013627102039621</v>
      </c>
      <c r="S462" s="10">
        <v>1</v>
      </c>
      <c r="T462" s="10">
        <f t="shared" si="113"/>
        <v>0.9696859450020483</v>
      </c>
      <c r="U462" s="10">
        <f t="shared" si="113"/>
        <v>1.0441962455420901</v>
      </c>
      <c r="V462" s="10">
        <f t="shared" si="113"/>
        <v>1.0164578815505445</v>
      </c>
      <c r="W462" s="10">
        <f t="shared" si="113"/>
        <v>0.9695012911049834</v>
      </c>
      <c r="X462" s="10">
        <f t="shared" si="113"/>
        <v>1.0316047557439645</v>
      </c>
      <c r="Y462" s="10">
        <f t="shared" si="113"/>
        <v>1.019642570481166</v>
      </c>
      <c r="Z462" s="10">
        <f t="shared" si="113"/>
        <v>0.93308700367181119</v>
      </c>
      <c r="AA462" s="10">
        <f t="shared" si="113"/>
        <v>0.98555772791142138</v>
      </c>
      <c r="AB462" s="10">
        <f t="shared" si="113"/>
        <v>0.93906808913092765</v>
      </c>
      <c r="AC462" s="10">
        <f t="shared" si="113"/>
        <v>0.97069452744958629</v>
      </c>
      <c r="AD462" s="10">
        <f t="shared" si="113"/>
        <v>1.0198675631855845</v>
      </c>
      <c r="AE462" s="10">
        <f t="shared" si="113"/>
        <v>0.96563341004397329</v>
      </c>
      <c r="AF462" s="10">
        <f t="shared" si="113"/>
        <v>0.97063282070449963</v>
      </c>
      <c r="AG462" s="10">
        <f t="shared" si="113"/>
        <v>1.0081785336122639</v>
      </c>
      <c r="AH462" s="10">
        <f t="shared" si="113"/>
        <v>0.99896262529317947</v>
      </c>
      <c r="AI462" s="10">
        <f t="shared" si="113"/>
        <v>1.0723171118672674</v>
      </c>
      <c r="AJ462" s="10">
        <f t="shared" si="113"/>
        <v>0.8643242712551531</v>
      </c>
      <c r="AK462" s="10">
        <f t="shared" si="113"/>
        <v>0.98329150297209023</v>
      </c>
      <c r="AL462" s="10">
        <f t="shared" si="113"/>
        <v>0.98302245663706889</v>
      </c>
      <c r="AM462" s="10">
        <f t="shared" si="113"/>
        <v>0.98311379565612089</v>
      </c>
      <c r="AN462" s="10">
        <f t="shared" si="113"/>
        <v>0.99990126083802522</v>
      </c>
      <c r="AO462" s="10">
        <f t="shared" si="113"/>
        <v>1.0330345514819093</v>
      </c>
      <c r="AP462" s="10">
        <f t="shared" si="113"/>
        <v>1.0338001148506972</v>
      </c>
      <c r="AQ462" s="10">
        <f t="shared" si="113"/>
        <v>1.0532370301475935</v>
      </c>
      <c r="AR462" s="10">
        <f t="shared" si="113"/>
        <v>1.021242201327033</v>
      </c>
      <c r="AS462" s="10">
        <f t="shared" si="113"/>
        <v>1.0032078302521625</v>
      </c>
      <c r="AT462" s="10">
        <f t="shared" si="113"/>
        <v>1.014857619406772</v>
      </c>
      <c r="AU462" s="10">
        <f t="shared" si="113"/>
        <v>0.98129975491423171</v>
      </c>
      <c r="AV462" s="10">
        <f t="shared" si="113"/>
        <v>0.97283936648127567</v>
      </c>
      <c r="AW462" s="10">
        <f t="shared" si="113"/>
        <v>1.1782919137883843</v>
      </c>
      <c r="AX462" s="10">
        <f t="shared" si="113"/>
        <v>1.0271592866795716</v>
      </c>
      <c r="AY462" s="10">
        <f t="shared" si="113"/>
        <v>1.0530466663463347</v>
      </c>
      <c r="AZ462" s="10">
        <f t="shared" si="113"/>
        <v>1.0419268404633342</v>
      </c>
      <c r="BA462" s="10">
        <f t="shared" si="113"/>
        <v>1.0385937516093051</v>
      </c>
      <c r="BB462" s="10">
        <f t="shared" si="113"/>
        <v>1.0195697694242585</v>
      </c>
      <c r="BC462" s="10">
        <f t="shared" si="113"/>
        <v>1.0307483838432807</v>
      </c>
      <c r="BD462" s="10">
        <f t="shared" si="113"/>
        <v>1.0151366627096363</v>
      </c>
      <c r="BE462" s="10">
        <f t="shared" si="113"/>
        <v>1.0237381339248541</v>
      </c>
      <c r="BF462" s="10">
        <f t="shared" si="113"/>
        <v>1.0246811572830519</v>
      </c>
      <c r="BG462" s="10">
        <f t="shared" si="113"/>
        <v>1.0183989072578321</v>
      </c>
      <c r="BH462" s="10">
        <f t="shared" si="113"/>
        <v>1.0062619356708211</v>
      </c>
      <c r="BI462" s="10">
        <f t="shared" si="113"/>
        <v>0.997780645564464</v>
      </c>
      <c r="BK462" s="7">
        <f t="shared" si="77"/>
        <v>0</v>
      </c>
      <c r="BL462" s="7">
        <f t="shared" si="78"/>
        <v>1.453008405188938E-2</v>
      </c>
      <c r="BM462" s="7">
        <f t="shared" si="79"/>
        <v>2.0739071644810148E-2</v>
      </c>
      <c r="BN462" s="7">
        <f t="shared" si="80"/>
        <v>-1.9307271281768013E-2</v>
      </c>
      <c r="BO462" s="7">
        <f t="shared" si="81"/>
        <v>-2.7115201221661556E-2</v>
      </c>
      <c r="BP462" s="7">
        <f t="shared" si="82"/>
        <v>1.7349419452986403E-2</v>
      </c>
      <c r="BQ462" s="7">
        <f t="shared" si="83"/>
        <v>4.3888225471853115E-2</v>
      </c>
      <c r="BR462" s="7">
        <f t="shared" si="84"/>
        <v>2.0481220968131986E-2</v>
      </c>
      <c r="BS462" s="7">
        <f t="shared" si="85"/>
        <v>5.0212210118175005E-2</v>
      </c>
      <c r="BT462" s="7">
        <f t="shared" si="86"/>
        <v>1.6990685255878546E-2</v>
      </c>
      <c r="BV462" s="7">
        <f t="shared" si="87"/>
        <v>3.109782335228739E-2</v>
      </c>
      <c r="BX462" s="231">
        <f t="shared" si="101"/>
        <v>6.4425523440390098E-3</v>
      </c>
      <c r="BZ462" s="7">
        <f t="shared" si="88"/>
        <v>-0.13642255474067788</v>
      </c>
      <c r="CA462" s="7">
        <f t="shared" si="89"/>
        <v>-8.8656225123469379E-2</v>
      </c>
      <c r="CB462" s="7">
        <f t="shared" si="90"/>
        <v>2.2501714417661134E-2</v>
      </c>
    </row>
    <row r="463" spans="1:80" ht="15">
      <c r="A463" s="226" t="s">
        <v>446</v>
      </c>
      <c r="E463" s="10">
        <v>1</v>
      </c>
      <c r="F463" s="10">
        <f t="shared" si="111"/>
        <v>1.0518068899468804</v>
      </c>
      <c r="G463" s="10">
        <f t="shared" si="111"/>
        <v>1.0608640145383292</v>
      </c>
      <c r="H463" s="10">
        <f t="shared" si="111"/>
        <v>1.062994039981529</v>
      </c>
      <c r="I463" s="10">
        <f t="shared" si="111"/>
        <v>1.0498448245402421</v>
      </c>
      <c r="J463" s="10">
        <f t="shared" si="111"/>
        <v>1.0752366054477256</v>
      </c>
      <c r="K463" s="10">
        <f t="shared" si="111"/>
        <v>1.0622983516780953</v>
      </c>
      <c r="L463" s="10">
        <f t="shared" si="111"/>
        <v>1.0539296793121802</v>
      </c>
      <c r="M463" s="10">
        <f t="shared" si="111"/>
        <v>1.0453285125668625</v>
      </c>
      <c r="N463" s="10">
        <f t="shared" si="111"/>
        <v>1.084752603598061</v>
      </c>
      <c r="O463" s="10">
        <f t="shared" si="111"/>
        <v>1.0704792948636015</v>
      </c>
      <c r="P463" s="10">
        <f t="shared" si="111"/>
        <v>1.0466379510993815</v>
      </c>
      <c r="Q463" s="10">
        <f t="shared" si="111"/>
        <v>1.0507876370463785</v>
      </c>
      <c r="R463" s="10">
        <f t="shared" si="111"/>
        <v>1.0407192368696256</v>
      </c>
      <c r="S463" s="10">
        <v>1</v>
      </c>
      <c r="T463" s="10">
        <f t="shared" si="113"/>
        <v>0.9753037254539102</v>
      </c>
      <c r="U463" s="10">
        <f t="shared" si="113"/>
        <v>1.0450297727688611</v>
      </c>
      <c r="V463" s="10">
        <f t="shared" si="113"/>
        <v>1.0441268053269765</v>
      </c>
      <c r="W463" s="10">
        <f t="shared" si="113"/>
        <v>1.0554017418547827</v>
      </c>
      <c r="X463" s="10">
        <f t="shared" si="113"/>
        <v>1.0658980563976961</v>
      </c>
      <c r="Y463" s="10">
        <f t="shared" si="113"/>
        <v>1.030107513934533</v>
      </c>
      <c r="Z463" s="10">
        <f t="shared" si="113"/>
        <v>1.0000774741496168</v>
      </c>
      <c r="AA463" s="10">
        <f t="shared" si="113"/>
        <v>0.9739505043803437</v>
      </c>
      <c r="AB463" s="10">
        <f t="shared" si="113"/>
        <v>0.96664527633681696</v>
      </c>
      <c r="AC463" s="10">
        <f t="shared" si="113"/>
        <v>1.0488174979572202</v>
      </c>
      <c r="AD463" s="10">
        <f t="shared" si="113"/>
        <v>1.0209577565421064</v>
      </c>
      <c r="AE463" s="10">
        <f t="shared" si="113"/>
        <v>1.0397505674599821</v>
      </c>
      <c r="AF463" s="10">
        <f t="shared" si="113"/>
        <v>1.0477653352161906</v>
      </c>
      <c r="AG463" s="10">
        <f t="shared" si="113"/>
        <v>1.049115135369171</v>
      </c>
      <c r="AH463" s="10">
        <f t="shared" si="113"/>
        <v>1.0338995131116817</v>
      </c>
      <c r="AI463" s="10">
        <f t="shared" si="113"/>
        <v>1.0155759118291072</v>
      </c>
      <c r="AJ463" s="10">
        <f t="shared" si="113"/>
        <v>1.0014278328165254</v>
      </c>
      <c r="AK463" s="10">
        <f t="shared" si="113"/>
        <v>1.0338984680432766</v>
      </c>
      <c r="AL463" s="10">
        <f t="shared" si="113"/>
        <v>1.0298098376021172</v>
      </c>
      <c r="AM463" s="10">
        <f t="shared" si="113"/>
        <v>1.0302160079017006</v>
      </c>
      <c r="AN463" s="10">
        <f t="shared" si="113"/>
        <v>1.0311822246960867</v>
      </c>
      <c r="AO463" s="10">
        <f t="shared" si="113"/>
        <v>1.0174557594373232</v>
      </c>
      <c r="AP463" s="10">
        <f t="shared" si="113"/>
        <v>1.0220131941192674</v>
      </c>
      <c r="AQ463" s="10">
        <f t="shared" si="113"/>
        <v>1.061338796504995</v>
      </c>
      <c r="AR463" s="10">
        <f t="shared" si="113"/>
        <v>1.0155658004913439</v>
      </c>
      <c r="AS463" s="10">
        <f t="shared" si="113"/>
        <v>1.0123209884589632</v>
      </c>
      <c r="AT463" s="10">
        <f t="shared" si="113"/>
        <v>1.0961446557499557</v>
      </c>
      <c r="AU463" s="10">
        <f t="shared" si="113"/>
        <v>1.0164212847466141</v>
      </c>
      <c r="AV463" s="10">
        <f t="shared" si="113"/>
        <v>1.0112959878581995</v>
      </c>
      <c r="AW463" s="10">
        <f t="shared" si="113"/>
        <v>1.0174009640549919</v>
      </c>
      <c r="AX463" s="10">
        <f t="shared" si="113"/>
        <v>1.0071376631276532</v>
      </c>
      <c r="AY463" s="10">
        <f t="shared" si="113"/>
        <v>0.9953102087895962</v>
      </c>
      <c r="AZ463" s="10">
        <f t="shared" si="113"/>
        <v>0.97242103942444369</v>
      </c>
      <c r="BA463" s="10">
        <f t="shared" si="113"/>
        <v>0.98779009149600727</v>
      </c>
      <c r="BB463" s="10">
        <f t="shared" si="113"/>
        <v>0.98172865662613984</v>
      </c>
      <c r="BC463" s="10">
        <f t="shared" si="113"/>
        <v>0.9788166560337912</v>
      </c>
      <c r="BD463" s="10">
        <f t="shared" si="113"/>
        <v>0.99250800156827201</v>
      </c>
      <c r="BE463" s="10">
        <f t="shared" si="113"/>
        <v>0.98411088144533754</v>
      </c>
      <c r="BF463" s="10">
        <f t="shared" si="113"/>
        <v>1.0056852522157553</v>
      </c>
      <c r="BG463" s="10">
        <f t="shared" si="113"/>
        <v>1</v>
      </c>
      <c r="BH463" s="10">
        <f t="shared" si="113"/>
        <v>1</v>
      </c>
      <c r="BI463" s="10">
        <f t="shared" si="113"/>
        <v>1</v>
      </c>
      <c r="BK463" s="7">
        <f t="shared" si="77"/>
        <v>5.8543849168434026E-2</v>
      </c>
      <c r="BL463" s="7">
        <f t="shared" si="78"/>
        <v>6.1805894890813562E-2</v>
      </c>
      <c r="BM463" s="7">
        <f t="shared" si="79"/>
        <v>3.9053370704394297E-2</v>
      </c>
      <c r="BN463" s="7">
        <f t="shared" si="80"/>
        <v>2.0686238243720512E-2</v>
      </c>
      <c r="BO463" s="7">
        <f t="shared" si="81"/>
        <v>2.0097643418513167E-2</v>
      </c>
      <c r="BP463" s="7">
        <f t="shared" si="82"/>
        <v>3.369205475630066E-2</v>
      </c>
      <c r="BQ463" s="7">
        <f t="shared" si="83"/>
        <v>-6.1320300493629132E-3</v>
      </c>
      <c r="BR463" s="7">
        <f t="shared" si="84"/>
        <v>-4.4569771014474346E-3</v>
      </c>
      <c r="BS463" s="7">
        <f t="shared" si="85"/>
        <v>-1.5581196382199458E-3</v>
      </c>
      <c r="BT463" s="7">
        <f t="shared" si="86"/>
        <v>-7.1889118595060975E-3</v>
      </c>
      <c r="BV463" s="7">
        <f t="shared" si="87"/>
        <v>-4.7796140755298477E-3</v>
      </c>
      <c r="BX463" s="231">
        <f t="shared" si="101"/>
        <v>3.6853970036428541E-2</v>
      </c>
      <c r="BZ463" s="7">
        <f t="shared" si="88"/>
        <v>-5.8462406381383003E-2</v>
      </c>
      <c r="CA463" s="7">
        <f t="shared" si="89"/>
        <v>5.1501607276535744E-2</v>
      </c>
      <c r="CB463" s="7">
        <f t="shared" si="90"/>
        <v>0</v>
      </c>
    </row>
    <row r="464" spans="1:80" ht="15">
      <c r="A464" s="226" t="s">
        <v>448</v>
      </c>
      <c r="E464" s="10">
        <v>1</v>
      </c>
      <c r="F464" s="10">
        <f t="shared" si="111"/>
        <v>1</v>
      </c>
      <c r="G464" s="10">
        <f t="shared" si="111"/>
        <v>1</v>
      </c>
      <c r="H464" s="10">
        <f t="shared" si="111"/>
        <v>1</v>
      </c>
      <c r="I464" s="10">
        <f t="shared" si="111"/>
        <v>1</v>
      </c>
      <c r="J464" s="10">
        <f t="shared" si="111"/>
        <v>1</v>
      </c>
      <c r="K464" s="10">
        <f t="shared" si="111"/>
        <v>1</v>
      </c>
      <c r="L464" s="10">
        <f t="shared" si="111"/>
        <v>1</v>
      </c>
      <c r="M464" s="10">
        <f t="shared" si="111"/>
        <v>1</v>
      </c>
      <c r="N464" s="10">
        <f t="shared" si="111"/>
        <v>1</v>
      </c>
      <c r="O464" s="10">
        <f t="shared" si="111"/>
        <v>1</v>
      </c>
      <c r="P464" s="10">
        <f t="shared" si="111"/>
        <v>1</v>
      </c>
      <c r="Q464" s="10">
        <f t="shared" si="111"/>
        <v>1</v>
      </c>
      <c r="R464" s="10">
        <f t="shared" si="111"/>
        <v>1</v>
      </c>
      <c r="S464" s="10">
        <v>1</v>
      </c>
      <c r="T464" s="10">
        <f t="shared" si="113"/>
        <v>1</v>
      </c>
      <c r="U464" s="10">
        <f t="shared" si="113"/>
        <v>1</v>
      </c>
      <c r="V464" s="10">
        <f t="shared" si="113"/>
        <v>1</v>
      </c>
      <c r="W464" s="10">
        <f t="shared" si="113"/>
        <v>1</v>
      </c>
      <c r="X464" s="10">
        <f t="shared" si="113"/>
        <v>1</v>
      </c>
      <c r="Y464" s="10">
        <f t="shared" si="113"/>
        <v>1</v>
      </c>
      <c r="Z464" s="10">
        <f t="shared" si="113"/>
        <v>1</v>
      </c>
      <c r="AA464" s="10">
        <f t="shared" si="113"/>
        <v>1</v>
      </c>
      <c r="AB464" s="10">
        <f t="shared" si="113"/>
        <v>1</v>
      </c>
      <c r="AC464" s="10">
        <f t="shared" si="113"/>
        <v>1</v>
      </c>
      <c r="AD464" s="10">
        <f t="shared" si="113"/>
        <v>1</v>
      </c>
      <c r="AE464" s="10">
        <f t="shared" si="113"/>
        <v>1</v>
      </c>
      <c r="AF464" s="10">
        <f t="shared" si="113"/>
        <v>1</v>
      </c>
      <c r="AG464" s="10">
        <f t="shared" si="113"/>
        <v>1</v>
      </c>
      <c r="AH464" s="10">
        <f t="shared" si="113"/>
        <v>1</v>
      </c>
      <c r="AI464" s="10">
        <f t="shared" si="113"/>
        <v>1</v>
      </c>
      <c r="AJ464" s="10">
        <f t="shared" si="113"/>
        <v>1</v>
      </c>
      <c r="AK464" s="10">
        <f t="shared" si="113"/>
        <v>1</v>
      </c>
      <c r="AL464" s="10">
        <f t="shared" si="113"/>
        <v>1</v>
      </c>
      <c r="AM464" s="10">
        <f t="shared" si="113"/>
        <v>1</v>
      </c>
      <c r="AN464" s="10">
        <f t="shared" si="113"/>
        <v>1</v>
      </c>
      <c r="AO464" s="10">
        <f t="shared" si="113"/>
        <v>1</v>
      </c>
      <c r="AP464" s="10">
        <f t="shared" si="113"/>
        <v>1</v>
      </c>
      <c r="AQ464" s="10">
        <f t="shared" si="113"/>
        <v>1</v>
      </c>
      <c r="AR464" s="10">
        <f t="shared" si="113"/>
        <v>1</v>
      </c>
      <c r="AS464" s="10">
        <f t="shared" si="113"/>
        <v>1</v>
      </c>
      <c r="AT464" s="10">
        <f t="shared" si="113"/>
        <v>1</v>
      </c>
      <c r="AU464" s="10">
        <f t="shared" si="113"/>
        <v>1</v>
      </c>
      <c r="AV464" s="10">
        <f t="shared" si="113"/>
        <v>1</v>
      </c>
      <c r="AW464" s="10">
        <f t="shared" si="113"/>
        <v>1</v>
      </c>
      <c r="AX464" s="10">
        <f t="shared" si="113"/>
        <v>1</v>
      </c>
      <c r="AY464" s="10">
        <f t="shared" si="113"/>
        <v>1</v>
      </c>
      <c r="AZ464" s="10">
        <f t="shared" si="113"/>
        <v>1</v>
      </c>
      <c r="BA464" s="10">
        <f t="shared" si="113"/>
        <v>1</v>
      </c>
      <c r="BB464" s="10">
        <f t="shared" si="113"/>
        <v>1</v>
      </c>
      <c r="BC464" s="10">
        <f t="shared" si="113"/>
        <v>1</v>
      </c>
      <c r="BD464" s="10">
        <f t="shared" si="113"/>
        <v>1</v>
      </c>
      <c r="BE464" s="10">
        <f t="shared" si="113"/>
        <v>1</v>
      </c>
      <c r="BF464" s="10">
        <f t="shared" si="113"/>
        <v>1</v>
      </c>
      <c r="BG464" s="10">
        <f t="shared" si="113"/>
        <v>1</v>
      </c>
      <c r="BH464" s="10">
        <f t="shared" si="113"/>
        <v>1</v>
      </c>
      <c r="BI464" s="10">
        <f t="shared" si="113"/>
        <v>1</v>
      </c>
      <c r="BK464" s="7">
        <f t="shared" si="77"/>
        <v>0</v>
      </c>
      <c r="BL464" s="7">
        <f t="shared" si="78"/>
        <v>0</v>
      </c>
      <c r="BM464" s="7">
        <f t="shared" si="79"/>
        <v>0</v>
      </c>
      <c r="BN464" s="7">
        <f t="shared" si="80"/>
        <v>0</v>
      </c>
      <c r="BO464" s="7">
        <f t="shared" si="81"/>
        <v>0</v>
      </c>
      <c r="BP464" s="7">
        <f t="shared" si="82"/>
        <v>0</v>
      </c>
      <c r="BQ464" s="7">
        <f t="shared" si="83"/>
        <v>0</v>
      </c>
      <c r="BR464" s="7">
        <f t="shared" si="84"/>
        <v>0</v>
      </c>
      <c r="BS464" s="7">
        <f t="shared" si="85"/>
        <v>0</v>
      </c>
      <c r="BT464" s="7">
        <f t="shared" si="86"/>
        <v>0</v>
      </c>
      <c r="BV464" s="7">
        <f t="shared" si="87"/>
        <v>0</v>
      </c>
      <c r="BX464" s="231">
        <f t="shared" si="101"/>
        <v>0</v>
      </c>
      <c r="BZ464" s="7">
        <f t="shared" si="88"/>
        <v>0</v>
      </c>
      <c r="CA464" s="7">
        <f t="shared" si="89"/>
        <v>0</v>
      </c>
      <c r="CB464" s="7">
        <f t="shared" si="90"/>
        <v>0</v>
      </c>
    </row>
    <row r="465" spans="1:80" ht="15">
      <c r="A465" s="226" t="s">
        <v>450</v>
      </c>
      <c r="E465" s="10">
        <v>1</v>
      </c>
      <c r="F465" s="10">
        <f t="shared" si="111"/>
        <v>1.0468866854694607</v>
      </c>
      <c r="G465" s="10">
        <f t="shared" si="111"/>
        <v>1.0584786324336497</v>
      </c>
      <c r="H465" s="10">
        <f t="shared" si="111"/>
        <v>1.0544729290567616</v>
      </c>
      <c r="I465" s="10">
        <f t="shared" si="111"/>
        <v>1.0625179936615436</v>
      </c>
      <c r="J465" s="10">
        <f t="shared" si="111"/>
        <v>1.0790812760757147</v>
      </c>
      <c r="K465" s="10">
        <f t="shared" si="111"/>
        <v>1.0486574897554197</v>
      </c>
      <c r="L465" s="10">
        <f t="shared" si="111"/>
        <v>1.0822880539130304</v>
      </c>
      <c r="M465" s="10">
        <f t="shared" si="111"/>
        <v>1.0934210183782898</v>
      </c>
      <c r="N465" s="10">
        <f t="shared" si="111"/>
        <v>1.0304129305411678</v>
      </c>
      <c r="O465" s="10">
        <f t="shared" si="111"/>
        <v>1.1361508994415954</v>
      </c>
      <c r="P465" s="10">
        <f t="shared" si="111"/>
        <v>1.0708408494452055</v>
      </c>
      <c r="Q465" s="10">
        <f t="shared" si="111"/>
        <v>1.0818248002824313</v>
      </c>
      <c r="R465" s="10">
        <f t="shared" si="111"/>
        <v>1.1116627960754009</v>
      </c>
      <c r="S465" s="10">
        <v>1</v>
      </c>
      <c r="T465" s="10">
        <f t="shared" si="113"/>
        <v>0.92085392063937577</v>
      </c>
      <c r="U465" s="10">
        <f t="shared" si="113"/>
        <v>1.03902713301896</v>
      </c>
      <c r="V465" s="10">
        <f t="shared" si="113"/>
        <v>1.0448728790746122</v>
      </c>
      <c r="W465" s="10">
        <f t="shared" si="113"/>
        <v>1.0171258968062493</v>
      </c>
      <c r="X465" s="10">
        <f t="shared" si="113"/>
        <v>1.0451254291673029</v>
      </c>
      <c r="Y465" s="10">
        <f t="shared" si="113"/>
        <v>1.0346437123269023</v>
      </c>
      <c r="Z465" s="10">
        <f t="shared" si="113"/>
        <v>1.0074080148161544</v>
      </c>
      <c r="AA465" s="10">
        <f t="shared" si="113"/>
        <v>1.0151289367903313</v>
      </c>
      <c r="AB465" s="10">
        <f t="shared" si="113"/>
        <v>0.99364797804853366</v>
      </c>
      <c r="AC465" s="10">
        <f t="shared" si="113"/>
        <v>0.97743421414215514</v>
      </c>
      <c r="AD465" s="10">
        <f t="shared" si="113"/>
        <v>1.0252660568363838</v>
      </c>
      <c r="AE465" s="10">
        <f t="shared" si="113"/>
        <v>1.0404627866092977</v>
      </c>
      <c r="AF465" s="10">
        <f t="shared" si="113"/>
        <v>1.0641006261958157</v>
      </c>
      <c r="AG465" s="10">
        <f t="shared" si="113"/>
        <v>1.0760090330050867</v>
      </c>
      <c r="AH465" s="10">
        <f t="shared" si="113"/>
        <v>1.0659607092981915</v>
      </c>
      <c r="AI465" s="10">
        <f t="shared" si="113"/>
        <v>1.041773289564969</v>
      </c>
      <c r="AJ465" s="10">
        <f t="shared" si="113"/>
        <v>1.0460903355956326</v>
      </c>
      <c r="AK465" s="10">
        <f t="shared" si="113"/>
        <v>1.011681033600925</v>
      </c>
      <c r="AL465" s="10">
        <f t="shared" si="113"/>
        <v>0.97836978933188046</v>
      </c>
      <c r="AM465" s="10">
        <f t="shared" si="113"/>
        <v>1.0069351771506445</v>
      </c>
      <c r="AN465" s="10">
        <f t="shared" si="113"/>
        <v>1.0392237348417259</v>
      </c>
      <c r="AO465" s="10">
        <f t="shared" si="113"/>
        <v>1.0310827151013222</v>
      </c>
      <c r="AP465" s="10">
        <f t="shared" si="113"/>
        <v>1.0396102765870012</v>
      </c>
      <c r="AQ465" s="10">
        <f t="shared" si="113"/>
        <v>1.0426350117625693</v>
      </c>
      <c r="AR465" s="10">
        <f t="shared" si="113"/>
        <v>1.0330224874904685</v>
      </c>
      <c r="AS465" s="10">
        <f t="shared" si="113"/>
        <v>1.0306057090803407</v>
      </c>
      <c r="AT465" s="10">
        <f t="shared" si="113"/>
        <v>1.0122689775277101</v>
      </c>
      <c r="AU465" s="10">
        <f t="shared" si="113"/>
        <v>1.0021842751370411</v>
      </c>
      <c r="AV465" s="10">
        <f t="shared" si="113"/>
        <v>0.98694587748234852</v>
      </c>
      <c r="AW465" s="10">
        <f t="shared" si="113"/>
        <v>1.0156841230597655</v>
      </c>
      <c r="AX465" s="10">
        <f t="shared" si="113"/>
        <v>1.0058000344052311</v>
      </c>
      <c r="AY465" s="10">
        <f t="shared" si="113"/>
        <v>1.0137008518989217</v>
      </c>
      <c r="AZ465" s="10">
        <f t="shared" si="113"/>
        <v>1.0229100295215541</v>
      </c>
      <c r="BA465" s="10">
        <f t="shared" si="113"/>
        <v>1.0005489775061316</v>
      </c>
      <c r="BB465" s="10">
        <f t="shared" si="113"/>
        <v>0.96929447982260097</v>
      </c>
      <c r="BC465" s="10">
        <f t="shared" si="113"/>
        <v>1.0185192076299849</v>
      </c>
      <c r="BD465" s="10">
        <f t="shared" si="113"/>
        <v>0.98317651193585864</v>
      </c>
      <c r="BE465" s="10">
        <f t="shared" si="113"/>
        <v>0.96361623438429944</v>
      </c>
      <c r="BF465" s="10">
        <f t="shared" si="113"/>
        <v>0.99413948613251502</v>
      </c>
      <c r="BG465" s="10">
        <f t="shared" si="113"/>
        <v>1.0143856895868213</v>
      </c>
      <c r="BH465" s="10">
        <f t="shared" si="113"/>
        <v>1.0201605604896411</v>
      </c>
      <c r="BI465" s="10">
        <f t="shared" si="113"/>
        <v>1.0172722311613021</v>
      </c>
      <c r="BK465" s="7">
        <f t="shared" si="77"/>
        <v>5.3268434177102808E-2</v>
      </c>
      <c r="BL465" s="7">
        <f t="shared" si="78"/>
        <v>6.5845565606749146E-2</v>
      </c>
      <c r="BM465" s="7">
        <f t="shared" si="79"/>
        <v>4.5132893416059749E-2</v>
      </c>
      <c r="BN465" s="7">
        <f t="shared" si="80"/>
        <v>2.9541948798210038E-2</v>
      </c>
      <c r="BO465" s="7">
        <f t="shared" si="81"/>
        <v>1.9112814487260987E-2</v>
      </c>
      <c r="BP465" s="7">
        <f t="shared" si="82"/>
        <v>2.8741850590889406E-2</v>
      </c>
      <c r="BQ465" s="7">
        <f t="shared" si="83"/>
        <v>4.0302007131096662E-3</v>
      </c>
      <c r="BR465" s="7">
        <f t="shared" si="84"/>
        <v>-1.1341032073941548E-2</v>
      </c>
      <c r="BS465" s="7">
        <f t="shared" si="85"/>
        <v>7.5305139263162069E-3</v>
      </c>
      <c r="BT465" s="7">
        <f t="shared" si="86"/>
        <v>-2.6683755622060046E-3</v>
      </c>
      <c r="BV465" s="7">
        <f t="shared" si="87"/>
        <v>1.6898741419375529E-3</v>
      </c>
      <c r="BX465" s="231">
        <f t="shared" si="101"/>
        <v>4.1371378827541383E-2</v>
      </c>
      <c r="BZ465" s="7">
        <f t="shared" si="88"/>
        <v>1.6153137926267158E-2</v>
      </c>
      <c r="CA465" s="7">
        <f t="shared" si="89"/>
        <v>0.10251883167318843</v>
      </c>
      <c r="CB465" s="7">
        <f t="shared" si="90"/>
        <v>5.271020497400003E-2</v>
      </c>
    </row>
    <row r="466" spans="1:80" ht="15">
      <c r="A466" s="226" t="s">
        <v>452</v>
      </c>
      <c r="E466" s="10">
        <v>1</v>
      </c>
      <c r="F466" s="10">
        <f t="shared" si="111"/>
        <v>1.0413913116536606</v>
      </c>
      <c r="G466" s="10">
        <f t="shared" si="111"/>
        <v>1.0062113618308064</v>
      </c>
      <c r="H466" s="10">
        <f t="shared" si="111"/>
        <v>1.0198547366162669</v>
      </c>
      <c r="I466" s="10">
        <f t="shared" si="111"/>
        <v>1.0149242716930342</v>
      </c>
      <c r="J466" s="10">
        <f t="shared" si="111"/>
        <v>1.0339187602567328</v>
      </c>
      <c r="K466" s="10">
        <f t="shared" si="111"/>
        <v>0.99314414857718281</v>
      </c>
      <c r="L466" s="10">
        <f t="shared" si="111"/>
        <v>1.0628018958656189</v>
      </c>
      <c r="M466" s="10">
        <f t="shared" si="111"/>
        <v>1.0180067420022301</v>
      </c>
      <c r="N466" s="10">
        <f t="shared" si="111"/>
        <v>1.0202499809406251</v>
      </c>
      <c r="O466" s="10">
        <f t="shared" si="111"/>
        <v>1.0292792875924313</v>
      </c>
      <c r="P466" s="10">
        <f t="shared" si="111"/>
        <v>1.0298840319704943</v>
      </c>
      <c r="Q466" s="10">
        <f t="shared" si="111"/>
        <v>1.0411081735087684</v>
      </c>
      <c r="R466" s="10">
        <f t="shared" si="111"/>
        <v>1.047868288256929</v>
      </c>
      <c r="S466" s="10">
        <v>1</v>
      </c>
      <c r="T466" s="10">
        <f t="shared" si="113"/>
        <v>1.0427053137397408</v>
      </c>
      <c r="U466" s="10">
        <f t="shared" si="113"/>
        <v>1.0487239017674095</v>
      </c>
      <c r="V466" s="10">
        <f t="shared" si="113"/>
        <v>1.0869117081419113</v>
      </c>
      <c r="W466" s="10">
        <f t="shared" ref="W466:BI466" si="114">1+W198/100</f>
        <v>1.0914868821407653</v>
      </c>
      <c r="X466" s="10">
        <f t="shared" si="114"/>
        <v>1.0891048013806637</v>
      </c>
      <c r="Y466" s="10">
        <f t="shared" si="114"/>
        <v>1.0868640011692885</v>
      </c>
      <c r="Z466" s="10">
        <f t="shared" si="114"/>
        <v>1.0613954047672858</v>
      </c>
      <c r="AA466" s="10">
        <f t="shared" si="114"/>
        <v>0.95812378500478412</v>
      </c>
      <c r="AB466" s="10">
        <f t="shared" si="114"/>
        <v>0.94185734854012648</v>
      </c>
      <c r="AC466" s="10">
        <f t="shared" si="114"/>
        <v>0.99878312910637179</v>
      </c>
      <c r="AD466" s="10">
        <f t="shared" si="114"/>
        <v>1.015605386432421</v>
      </c>
      <c r="AE466" s="10">
        <f t="shared" si="114"/>
        <v>1.0202138479260436</v>
      </c>
      <c r="AF466" s="10">
        <f t="shared" si="114"/>
        <v>1.0460098916341436</v>
      </c>
      <c r="AG466" s="10">
        <f t="shared" si="114"/>
        <v>1.0302786613754615</v>
      </c>
      <c r="AH466" s="10">
        <f t="shared" si="114"/>
        <v>1.0407988866497875</v>
      </c>
      <c r="AI466" s="10">
        <f t="shared" si="114"/>
        <v>1.014093140883817</v>
      </c>
      <c r="AJ466" s="10">
        <f t="shared" si="114"/>
        <v>1.0086842108213754</v>
      </c>
      <c r="AK466" s="10">
        <f t="shared" si="114"/>
        <v>0.99188256153249454</v>
      </c>
      <c r="AL466" s="10">
        <f t="shared" si="114"/>
        <v>1.0241418200751347</v>
      </c>
      <c r="AM466" s="10">
        <f t="shared" si="114"/>
        <v>1.0284251373641509</v>
      </c>
      <c r="AN466" s="10">
        <f t="shared" si="114"/>
        <v>1.0436306842256948</v>
      </c>
      <c r="AO466" s="10">
        <f t="shared" si="114"/>
        <v>0.99283095078252059</v>
      </c>
      <c r="AP466" s="10">
        <f t="shared" si="114"/>
        <v>1.0194745054961849</v>
      </c>
      <c r="AQ466" s="10">
        <f t="shared" si="114"/>
        <v>0.97925502343325221</v>
      </c>
      <c r="AR466" s="10">
        <f t="shared" si="114"/>
        <v>0.96591249804882739</v>
      </c>
      <c r="AS466" s="10">
        <f t="shared" si="114"/>
        <v>0.95737497664170679</v>
      </c>
      <c r="AT466" s="10">
        <f t="shared" si="114"/>
        <v>0.97259813357054237</v>
      </c>
      <c r="AU466" s="10">
        <f t="shared" si="114"/>
        <v>0.98127583808110075</v>
      </c>
      <c r="AV466" s="10">
        <f t="shared" si="114"/>
        <v>1.024728163635898</v>
      </c>
      <c r="AW466" s="10">
        <f t="shared" si="114"/>
        <v>1.0230985350659614</v>
      </c>
      <c r="AX466" s="10">
        <f t="shared" si="114"/>
        <v>1.0051651341344305</v>
      </c>
      <c r="AY466" s="10">
        <f t="shared" si="114"/>
        <v>1.0325175930514556</v>
      </c>
      <c r="AZ466" s="10">
        <f t="shared" si="114"/>
        <v>1.0394860394083085</v>
      </c>
      <c r="BA466" s="10">
        <f t="shared" si="114"/>
        <v>1.0493519527376407</v>
      </c>
      <c r="BB466" s="10">
        <f t="shared" si="114"/>
        <v>0.9476927551974238</v>
      </c>
      <c r="BC466" s="10">
        <f t="shared" si="114"/>
        <v>1.11598908057096</v>
      </c>
      <c r="BD466" s="10">
        <f t="shared" si="114"/>
        <v>1.0295135912517699</v>
      </c>
      <c r="BE466" s="10">
        <f t="shared" si="114"/>
        <v>0.97438338624363696</v>
      </c>
      <c r="BF466" s="10">
        <f t="shared" si="114"/>
        <v>1.1251030651166234</v>
      </c>
      <c r="BG466" s="10">
        <f t="shared" si="114"/>
        <v>1.0333440703509693</v>
      </c>
      <c r="BH466" s="10">
        <f t="shared" si="114"/>
        <v>1.0162021531118273</v>
      </c>
      <c r="BI466" s="10">
        <f t="shared" si="114"/>
        <v>1.0275855865997772</v>
      </c>
      <c r="BK466" s="7">
        <f t="shared" ref="BK466:BK529" si="115">PRODUCT(F466:H466)^(1/3)-1</f>
        <v>2.2383491012825329E-2</v>
      </c>
      <c r="BL466" s="7">
        <f t="shared" ref="BL466:BL529" si="116">PRODUCT(I466:N466)^(1/6)-1</f>
        <v>2.3623667410956228E-2</v>
      </c>
      <c r="BM466" s="7">
        <f t="shared" ref="BM466:BM529" si="117">PRODUCT(O466:X466)^0.1-1</f>
        <v>5.0323137118851946E-2</v>
      </c>
      <c r="BN466" s="7">
        <f t="shared" ref="BN466:BN529" si="118">PRODUCT(Y466:AH466)^0.1-1</f>
        <v>1.9108416381622639E-2</v>
      </c>
      <c r="BO466" s="7">
        <f t="shared" ref="BO466:BO529" si="119">PRODUCT(AI466:AL466)^0.25-1</f>
        <v>9.6325786877216046E-3</v>
      </c>
      <c r="BP466" s="7">
        <f t="shared" ref="BP466:BP529" si="120">PRODUCT(AN466:AU466)^0.125-1</f>
        <v>-1.1322069329151696E-2</v>
      </c>
      <c r="BQ466" s="7">
        <f t="shared" ref="BQ466:BQ529" si="121">PRODUCT(AV466:BC466)^0.125-1</f>
        <v>2.8823899175542733E-2</v>
      </c>
      <c r="BR466" s="7">
        <f t="shared" ref="BR466:BR529" si="122">PRODUCT(BD466:BG466)^0.25-1</f>
        <v>3.920159247498689E-2</v>
      </c>
      <c r="BS466" s="7">
        <f t="shared" ref="BS466:BS529" si="123">PRODUCT(AV466:BA466)^(1/6)-1</f>
        <v>2.8963907016161139E-2</v>
      </c>
      <c r="BT466" s="7">
        <f t="shared" ref="BT466:BT529" si="124">PRODUCT(BB466:BI466)^(1/8)-1</f>
        <v>3.2144741674108301E-2</v>
      </c>
      <c r="BV466" s="7">
        <f t="shared" ref="BV466:BV529" si="125">PRODUCT(AV466:BI466)^(1/14)-1</f>
        <v>3.0780324560019112E-2</v>
      </c>
      <c r="BX466" s="231">
        <f t="shared" si="101"/>
        <v>3.242192485221973E-2</v>
      </c>
      <c r="BZ466" s="7">
        <f t="shared" ref="BZ466:BZ529" si="126">PRODUCT(Z466:AB466)-1</f>
        <v>-4.2179881131481523E-2</v>
      </c>
      <c r="CA466" s="7">
        <f t="shared" ref="CA466:CA529" si="127">PRODUCT(AI466:AK466)-1</f>
        <v>1.4596413817848708E-2</v>
      </c>
      <c r="CB466" s="7">
        <f t="shared" ref="CB466:CB529" si="128">PRODUCT(BG466:BI466)-1</f>
        <v>7.9053720429254959E-2</v>
      </c>
    </row>
    <row r="467" spans="1:80" ht="15">
      <c r="A467" s="226" t="s">
        <v>454</v>
      </c>
      <c r="E467" s="10">
        <v>1</v>
      </c>
      <c r="F467" s="10">
        <f t="shared" si="111"/>
        <v>1</v>
      </c>
      <c r="G467" s="10">
        <f t="shared" si="111"/>
        <v>1</v>
      </c>
      <c r="H467" s="10">
        <f t="shared" si="111"/>
        <v>1</v>
      </c>
      <c r="I467" s="10">
        <f t="shared" si="111"/>
        <v>1</v>
      </c>
      <c r="J467" s="10">
        <f t="shared" si="111"/>
        <v>1</v>
      </c>
      <c r="K467" s="10">
        <f t="shared" si="111"/>
        <v>1</v>
      </c>
      <c r="L467" s="10">
        <f t="shared" si="111"/>
        <v>1</v>
      </c>
      <c r="M467" s="10">
        <f t="shared" si="111"/>
        <v>1</v>
      </c>
      <c r="N467" s="10">
        <f t="shared" si="111"/>
        <v>1</v>
      </c>
      <c r="O467" s="10">
        <f t="shared" si="111"/>
        <v>1</v>
      </c>
      <c r="P467" s="10">
        <f t="shared" si="111"/>
        <v>1</v>
      </c>
      <c r="Q467" s="10">
        <f t="shared" si="111"/>
        <v>1</v>
      </c>
      <c r="R467" s="10">
        <f t="shared" si="111"/>
        <v>1</v>
      </c>
      <c r="S467" s="10">
        <v>1</v>
      </c>
      <c r="T467" s="10">
        <f t="shared" ref="T467:BI473" si="129">1+T199/100</f>
        <v>1</v>
      </c>
      <c r="U467" s="10">
        <f t="shared" si="129"/>
        <v>1</v>
      </c>
      <c r="V467" s="10">
        <f t="shared" si="129"/>
        <v>1</v>
      </c>
      <c r="W467" s="10">
        <f t="shared" si="129"/>
        <v>1</v>
      </c>
      <c r="X467" s="10">
        <f t="shared" si="129"/>
        <v>1</v>
      </c>
      <c r="Y467" s="10">
        <f t="shared" si="129"/>
        <v>1</v>
      </c>
      <c r="Z467" s="10">
        <f t="shared" si="129"/>
        <v>1</v>
      </c>
      <c r="AA467" s="10">
        <f t="shared" si="129"/>
        <v>1</v>
      </c>
      <c r="AB467" s="10">
        <f t="shared" si="129"/>
        <v>1</v>
      </c>
      <c r="AC467" s="10">
        <f t="shared" si="129"/>
        <v>1</v>
      </c>
      <c r="AD467" s="10">
        <f t="shared" si="129"/>
        <v>1</v>
      </c>
      <c r="AE467" s="10">
        <f t="shared" si="129"/>
        <v>1</v>
      </c>
      <c r="AF467" s="10">
        <f t="shared" si="129"/>
        <v>1</v>
      </c>
      <c r="AG467" s="10">
        <f t="shared" si="129"/>
        <v>1</v>
      </c>
      <c r="AH467" s="10">
        <f t="shared" si="129"/>
        <v>1</v>
      </c>
      <c r="AI467" s="10">
        <f t="shared" si="129"/>
        <v>1</v>
      </c>
      <c r="AJ467" s="10">
        <f t="shared" si="129"/>
        <v>1</v>
      </c>
      <c r="AK467" s="10">
        <f t="shared" si="129"/>
        <v>1</v>
      </c>
      <c r="AL467" s="10">
        <f t="shared" si="129"/>
        <v>1</v>
      </c>
      <c r="AM467" s="10">
        <f t="shared" si="129"/>
        <v>1</v>
      </c>
      <c r="AN467" s="10">
        <f t="shared" si="129"/>
        <v>1.0242768954325685</v>
      </c>
      <c r="AO467" s="10">
        <f t="shared" si="129"/>
        <v>0.96782837901046226</v>
      </c>
      <c r="AP467" s="10">
        <f t="shared" si="129"/>
        <v>1.096458385555088</v>
      </c>
      <c r="AQ467" s="10">
        <f t="shared" si="129"/>
        <v>1.114496674343568</v>
      </c>
      <c r="AR467" s="10">
        <f t="shared" si="129"/>
        <v>1.0554862486789001</v>
      </c>
      <c r="AS467" s="10">
        <f t="shared" si="129"/>
        <v>0.89136811620349699</v>
      </c>
      <c r="AT467" s="10">
        <f t="shared" si="129"/>
        <v>0.88401361829831904</v>
      </c>
      <c r="AU467" s="10">
        <f t="shared" si="129"/>
        <v>0.85302986221817301</v>
      </c>
      <c r="AV467" s="10">
        <f t="shared" si="129"/>
        <v>1.111393864734153</v>
      </c>
      <c r="AW467" s="10">
        <f t="shared" si="129"/>
        <v>1.0755921893384017</v>
      </c>
      <c r="AX467" s="10">
        <f t="shared" si="129"/>
        <v>1.0800342896458162</v>
      </c>
      <c r="AY467" s="10">
        <f t="shared" si="129"/>
        <v>0.93674921165700464</v>
      </c>
      <c r="AZ467" s="10">
        <f t="shared" si="129"/>
        <v>1.0390143896825048</v>
      </c>
      <c r="BA467" s="10">
        <f t="shared" si="129"/>
        <v>1.0306528293054213</v>
      </c>
      <c r="BB467" s="10">
        <f t="shared" si="129"/>
        <v>1.0556516029025067</v>
      </c>
      <c r="BC467" s="10">
        <f t="shared" si="129"/>
        <v>1.0501067480703608</v>
      </c>
      <c r="BD467" s="10">
        <f t="shared" si="129"/>
        <v>1.0909454211171354</v>
      </c>
      <c r="BE467" s="10">
        <f t="shared" si="129"/>
        <v>1.031366017450366</v>
      </c>
      <c r="BF467" s="10">
        <f t="shared" si="129"/>
        <v>0.99211702338164542</v>
      </c>
      <c r="BG467" s="10">
        <f t="shared" si="129"/>
        <v>0.96908735927459422</v>
      </c>
      <c r="BH467" s="10">
        <f t="shared" si="129"/>
        <v>1.004475690901113</v>
      </c>
      <c r="BI467" s="10">
        <f t="shared" si="129"/>
        <v>1.0115514724006636</v>
      </c>
      <c r="BK467" s="7">
        <f t="shared" si="115"/>
        <v>0</v>
      </c>
      <c r="BL467" s="7">
        <f t="shared" si="116"/>
        <v>0</v>
      </c>
      <c r="BM467" s="7">
        <f t="shared" si="117"/>
        <v>0</v>
      </c>
      <c r="BN467" s="7">
        <f t="shared" si="118"/>
        <v>0</v>
      </c>
      <c r="BO467" s="7">
        <f t="shared" si="119"/>
        <v>0</v>
      </c>
      <c r="BP467" s="7">
        <f t="shared" si="120"/>
        <v>-1.8755036646623258E-2</v>
      </c>
      <c r="BQ467" s="7">
        <f t="shared" si="121"/>
        <v>4.6244209177149331E-2</v>
      </c>
      <c r="BR467" s="7">
        <f t="shared" si="122"/>
        <v>1.984792816660752E-2</v>
      </c>
      <c r="BS467" s="7">
        <f t="shared" si="123"/>
        <v>4.4043064810937338E-2</v>
      </c>
      <c r="BT467" s="7">
        <f t="shared" si="124"/>
        <v>2.5009507606685188E-2</v>
      </c>
      <c r="BV467" s="7">
        <f t="shared" si="125"/>
        <v>3.3123884399538062E-2</v>
      </c>
      <c r="BX467" s="231">
        <f t="shared" si="101"/>
        <v>0</v>
      </c>
      <c r="BZ467" s="7">
        <f t="shared" si="126"/>
        <v>0</v>
      </c>
      <c r="CA467" s="7">
        <f t="shared" si="127"/>
        <v>0</v>
      </c>
      <c r="CB467" s="7">
        <f t="shared" si="128"/>
        <v>-1.5330816753577725E-2</v>
      </c>
    </row>
    <row r="468" spans="1:80" ht="15">
      <c r="A468" s="226" t="s">
        <v>456</v>
      </c>
      <c r="E468" s="10">
        <v>1</v>
      </c>
      <c r="F468" s="10">
        <f t="shared" si="111"/>
        <v>1</v>
      </c>
      <c r="G468" s="10">
        <f t="shared" si="111"/>
        <v>1</v>
      </c>
      <c r="H468" s="10">
        <f t="shared" si="111"/>
        <v>1</v>
      </c>
      <c r="I468" s="10">
        <f t="shared" si="111"/>
        <v>1</v>
      </c>
      <c r="J468" s="10">
        <f t="shared" si="111"/>
        <v>1</v>
      </c>
      <c r="K468" s="10">
        <f t="shared" si="111"/>
        <v>1</v>
      </c>
      <c r="L468" s="10">
        <f t="shared" si="111"/>
        <v>1</v>
      </c>
      <c r="M468" s="10">
        <f t="shared" si="111"/>
        <v>1</v>
      </c>
      <c r="N468" s="10">
        <f t="shared" si="111"/>
        <v>1</v>
      </c>
      <c r="O468" s="10">
        <f t="shared" si="111"/>
        <v>1</v>
      </c>
      <c r="P468" s="10">
        <f t="shared" si="111"/>
        <v>1</v>
      </c>
      <c r="Q468" s="10">
        <f t="shared" si="111"/>
        <v>1</v>
      </c>
      <c r="R468" s="10">
        <f t="shared" si="111"/>
        <v>1</v>
      </c>
      <c r="S468" s="10">
        <v>1</v>
      </c>
      <c r="T468" s="10">
        <f t="shared" si="129"/>
        <v>1</v>
      </c>
      <c r="U468" s="10">
        <f t="shared" si="129"/>
        <v>1</v>
      </c>
      <c r="V468" s="10">
        <f t="shared" si="129"/>
        <v>1</v>
      </c>
      <c r="W468" s="10">
        <f t="shared" si="129"/>
        <v>1</v>
      </c>
      <c r="X468" s="10">
        <f t="shared" si="129"/>
        <v>1</v>
      </c>
      <c r="Y468" s="10">
        <f t="shared" si="129"/>
        <v>1</v>
      </c>
      <c r="Z468" s="10">
        <f t="shared" si="129"/>
        <v>1</v>
      </c>
      <c r="AA468" s="10">
        <f t="shared" si="129"/>
        <v>0.95080262098872514</v>
      </c>
      <c r="AB468" s="10">
        <f t="shared" si="129"/>
        <v>0.97068660420203912</v>
      </c>
      <c r="AC468" s="10">
        <f t="shared" si="129"/>
        <v>1.0460940118626587</v>
      </c>
      <c r="AD468" s="10">
        <f t="shared" si="129"/>
        <v>0.95843997598757757</v>
      </c>
      <c r="AE468" s="10">
        <f t="shared" si="129"/>
        <v>1.0457524333057278</v>
      </c>
      <c r="AF468" s="10">
        <f t="shared" si="129"/>
        <v>0.9486748950077003</v>
      </c>
      <c r="AG468" s="10">
        <f t="shared" si="129"/>
        <v>0.9962066414458115</v>
      </c>
      <c r="AH468" s="10">
        <f t="shared" si="129"/>
        <v>1.035934581522213</v>
      </c>
      <c r="AI468" s="10">
        <f t="shared" si="129"/>
        <v>1.0272783851700344</v>
      </c>
      <c r="AJ468" s="10">
        <f t="shared" si="129"/>
        <v>0.98505118927111379</v>
      </c>
      <c r="AK468" s="10">
        <f t="shared" si="129"/>
        <v>1.0295787051113228</v>
      </c>
      <c r="AL468" s="10">
        <f t="shared" si="129"/>
        <v>1.0056069496591697</v>
      </c>
      <c r="AM468" s="10">
        <f t="shared" si="129"/>
        <v>1.0314402438435886</v>
      </c>
      <c r="AN468" s="10">
        <f t="shared" si="129"/>
        <v>1.023963885366032</v>
      </c>
      <c r="AO468" s="10">
        <f t="shared" si="129"/>
        <v>1.0171334961249849</v>
      </c>
      <c r="AP468" s="10">
        <f t="shared" si="129"/>
        <v>0.97538831555453998</v>
      </c>
      <c r="AQ468" s="10">
        <f t="shared" si="129"/>
        <v>1.0072630447213795</v>
      </c>
      <c r="AR468" s="10">
        <f t="shared" si="129"/>
        <v>1.0321432067896974</v>
      </c>
      <c r="AS468" s="10">
        <f t="shared" si="129"/>
        <v>0.98230731168211127</v>
      </c>
      <c r="AT468" s="10">
        <f t="shared" si="129"/>
        <v>1.0001080180999431</v>
      </c>
      <c r="AU468" s="10">
        <f t="shared" si="129"/>
        <v>1.0097067194819698</v>
      </c>
      <c r="AV468" s="10">
        <f t="shared" si="129"/>
        <v>1.0085988782411941</v>
      </c>
      <c r="AW468" s="10">
        <f t="shared" si="129"/>
        <v>1.0284792780784773</v>
      </c>
      <c r="AX468" s="10">
        <f t="shared" si="129"/>
        <v>1.009965685845521</v>
      </c>
      <c r="AY468" s="10">
        <f t="shared" si="129"/>
        <v>1.0116132038523833</v>
      </c>
      <c r="AZ468" s="10">
        <f t="shared" si="129"/>
        <v>0.99926845210787307</v>
      </c>
      <c r="BA468" s="10">
        <f t="shared" si="129"/>
        <v>1.0057913481513936</v>
      </c>
      <c r="BB468" s="10">
        <f t="shared" si="129"/>
        <v>0.97218474384974352</v>
      </c>
      <c r="BC468" s="10">
        <f t="shared" si="129"/>
        <v>1.0163579230181854</v>
      </c>
      <c r="BD468" s="10">
        <f t="shared" si="129"/>
        <v>1.0265477739080304</v>
      </c>
      <c r="BE468" s="10">
        <f t="shared" si="129"/>
        <v>1.0085463364770464</v>
      </c>
      <c r="BF468" s="10">
        <f t="shared" si="129"/>
        <v>1.0211649168494077</v>
      </c>
      <c r="BG468" s="10">
        <f t="shared" si="129"/>
        <v>1.024766676691202</v>
      </c>
      <c r="BH468" s="10">
        <f t="shared" si="129"/>
        <v>1.0274790929613389</v>
      </c>
      <c r="BI468" s="10">
        <f t="shared" si="129"/>
        <v>1.0160960951221194</v>
      </c>
      <c r="BK468" s="7">
        <f t="shared" si="115"/>
        <v>0</v>
      </c>
      <c r="BL468" s="7">
        <f t="shared" si="116"/>
        <v>0</v>
      </c>
      <c r="BM468" s="7">
        <f t="shared" si="117"/>
        <v>0</v>
      </c>
      <c r="BN468" s="7">
        <f t="shared" si="118"/>
        <v>-5.3888815872193963E-3</v>
      </c>
      <c r="BO468" s="7">
        <f t="shared" si="119"/>
        <v>1.1716171382007978E-2</v>
      </c>
      <c r="BP468" s="7">
        <f t="shared" si="120"/>
        <v>5.83459090652938E-3</v>
      </c>
      <c r="BQ468" s="7">
        <f t="shared" si="121"/>
        <v>6.4161230101349442E-3</v>
      </c>
      <c r="BR468" s="7">
        <f t="shared" si="122"/>
        <v>2.0232080538191255E-2</v>
      </c>
      <c r="BS468" s="7">
        <f t="shared" si="123"/>
        <v>1.0580392630721747E-2</v>
      </c>
      <c r="BT468" s="7">
        <f t="shared" si="124"/>
        <v>1.3998691550694442E-2</v>
      </c>
      <c r="BV468" s="7">
        <f t="shared" si="125"/>
        <v>1.2532292767021724E-2</v>
      </c>
      <c r="BX468" s="231">
        <f t="shared" si="101"/>
        <v>-1.6717993784907126E-3</v>
      </c>
      <c r="BZ468" s="7">
        <f t="shared" si="126"/>
        <v>-7.7068632566055895E-2</v>
      </c>
      <c r="CA468" s="7">
        <f t="shared" si="127"/>
        <v>4.185313139499458E-2</v>
      </c>
      <c r="CB468" s="7">
        <f t="shared" si="128"/>
        <v>6.9874337915889928E-2</v>
      </c>
    </row>
    <row r="469" spans="1:80" ht="15">
      <c r="A469" s="226" t="s">
        <v>458</v>
      </c>
      <c r="E469" s="10">
        <v>1</v>
      </c>
      <c r="F469" s="10">
        <f t="shared" si="111"/>
        <v>1.0326362486820113</v>
      </c>
      <c r="G469" s="10">
        <f t="shared" si="111"/>
        <v>1.0459519531731651</v>
      </c>
      <c r="H469" s="10">
        <f t="shared" si="111"/>
        <v>1.0403367308657696</v>
      </c>
      <c r="I469" s="10">
        <f t="shared" si="111"/>
        <v>1.0526799486053209</v>
      </c>
      <c r="J469" s="10">
        <f t="shared" si="111"/>
        <v>1.0439212292936095</v>
      </c>
      <c r="K469" s="10">
        <f t="shared" si="111"/>
        <v>1.0499150685592598</v>
      </c>
      <c r="L469" s="10">
        <f t="shared" si="111"/>
        <v>1.0358203191975457</v>
      </c>
      <c r="M469" s="10">
        <f t="shared" si="111"/>
        <v>1.0522090807722093</v>
      </c>
      <c r="N469" s="10">
        <f t="shared" si="111"/>
        <v>1.0472075410310886</v>
      </c>
      <c r="O469" s="10">
        <f t="shared" si="111"/>
        <v>1.0263440004607001</v>
      </c>
      <c r="P469" s="10">
        <f t="shared" si="111"/>
        <v>1.0276894368881386</v>
      </c>
      <c r="Q469" s="10">
        <f t="shared" si="111"/>
        <v>1.0445671857384515</v>
      </c>
      <c r="R469" s="10">
        <f t="shared" si="111"/>
        <v>1.0534638155348119</v>
      </c>
      <c r="S469" s="10">
        <v>1</v>
      </c>
      <c r="T469" s="10">
        <f t="shared" si="129"/>
        <v>0.99362491652612051</v>
      </c>
      <c r="U469" s="10">
        <f t="shared" si="129"/>
        <v>1.0414121298640038</v>
      </c>
      <c r="V469" s="10">
        <f t="shared" si="129"/>
        <v>1.0305951949659891</v>
      </c>
      <c r="W469" s="10">
        <f t="shared" si="129"/>
        <v>1.036210422457142</v>
      </c>
      <c r="X469" s="10">
        <f t="shared" si="129"/>
        <v>1.031795518554969</v>
      </c>
      <c r="Y469" s="10">
        <f t="shared" si="129"/>
        <v>1.0050680554145366</v>
      </c>
      <c r="Z469" s="10">
        <f t="shared" si="129"/>
        <v>1.0129189717708229</v>
      </c>
      <c r="AA469" s="10">
        <f t="shared" si="129"/>
        <v>0.99721628675485829</v>
      </c>
      <c r="AB469" s="10">
        <f t="shared" si="129"/>
        <v>1.0242039881560605</v>
      </c>
      <c r="AC469" s="10">
        <f t="shared" si="129"/>
        <v>1.0411874240641306</v>
      </c>
      <c r="AD469" s="10">
        <f t="shared" si="129"/>
        <v>1.0340182310220345</v>
      </c>
      <c r="AE469" s="10">
        <f t="shared" si="129"/>
        <v>1.0252271669158728</v>
      </c>
      <c r="AF469" s="10">
        <f t="shared" si="129"/>
        <v>1.0284761733060444</v>
      </c>
      <c r="AG469" s="10">
        <f t="shared" si="129"/>
        <v>1.0420482881706095</v>
      </c>
      <c r="AH469" s="10">
        <f t="shared" si="129"/>
        <v>1.0328905198274181</v>
      </c>
      <c r="AI469" s="10">
        <f t="shared" si="129"/>
        <v>1.0229571166777298</v>
      </c>
      <c r="AJ469" s="10">
        <f t="shared" si="129"/>
        <v>1.0058483868166308</v>
      </c>
      <c r="AK469" s="10">
        <f t="shared" si="129"/>
        <v>1.0111158489497556</v>
      </c>
      <c r="AL469" s="10">
        <f t="shared" si="129"/>
        <v>1.0040355409257491</v>
      </c>
      <c r="AM469" s="10">
        <f t="shared" si="129"/>
        <v>1.0235436768905528</v>
      </c>
      <c r="AN469" s="10">
        <f t="shared" si="129"/>
        <v>1.0214617480324224</v>
      </c>
      <c r="AO469" s="10">
        <f t="shared" si="129"/>
        <v>1.02309637809474</v>
      </c>
      <c r="AP469" s="10">
        <f t="shared" si="129"/>
        <v>1.0266789889843719</v>
      </c>
      <c r="AQ469" s="10">
        <f t="shared" si="129"/>
        <v>1.0213367382328316</v>
      </c>
      <c r="AR469" s="10">
        <f t="shared" si="129"/>
        <v>1.0281428746143255</v>
      </c>
      <c r="AS469" s="10">
        <f t="shared" si="129"/>
        <v>1.0343061004733585</v>
      </c>
      <c r="AT469" s="10">
        <f t="shared" si="129"/>
        <v>1.0101481123441531</v>
      </c>
      <c r="AU469" s="10">
        <f t="shared" si="129"/>
        <v>1.010334768953572</v>
      </c>
      <c r="AV469" s="10">
        <f t="shared" si="129"/>
        <v>1.0144068625061313</v>
      </c>
      <c r="AW469" s="10">
        <f t="shared" si="129"/>
        <v>1.0257637661974599</v>
      </c>
      <c r="AX469" s="10">
        <f t="shared" si="129"/>
        <v>1.0209321186865585</v>
      </c>
      <c r="AY469" s="10">
        <f t="shared" si="129"/>
        <v>1.0229176533932389</v>
      </c>
      <c r="AZ469" s="10">
        <f t="shared" si="129"/>
        <v>1.0189100924377006</v>
      </c>
      <c r="BA469" s="10">
        <f t="shared" si="129"/>
        <v>0.99541982490055114</v>
      </c>
      <c r="BB469" s="10">
        <f t="shared" si="129"/>
        <v>0.95909822158344293</v>
      </c>
      <c r="BC469" s="10">
        <f t="shared" si="129"/>
        <v>1.0231790655844875</v>
      </c>
      <c r="BD469" s="10">
        <f t="shared" si="129"/>
        <v>1.0129141797080479</v>
      </c>
      <c r="BE469" s="10">
        <f t="shared" si="129"/>
        <v>1.0066235595392956</v>
      </c>
      <c r="BF469" s="10">
        <f t="shared" si="129"/>
        <v>1.0081567892056571</v>
      </c>
      <c r="BG469" s="10">
        <f t="shared" si="129"/>
        <v>1.0132064484420722</v>
      </c>
      <c r="BH469" s="10">
        <f t="shared" si="129"/>
        <v>1.0148038316308372</v>
      </c>
      <c r="BI469" s="10">
        <f t="shared" si="129"/>
        <v>1.0116365040821163</v>
      </c>
      <c r="BK469" s="7">
        <f t="shared" si="115"/>
        <v>3.9627306117786087E-2</v>
      </c>
      <c r="BL469" s="7">
        <f t="shared" si="116"/>
        <v>4.6942701305757728E-2</v>
      </c>
      <c r="BM469" s="7">
        <f t="shared" si="117"/>
        <v>2.8415385983588726E-2</v>
      </c>
      <c r="BN469" s="7">
        <f t="shared" si="118"/>
        <v>2.4226383222532899E-2</v>
      </c>
      <c r="BO469" s="7">
        <f t="shared" si="119"/>
        <v>1.0962366242639243E-2</v>
      </c>
      <c r="BP469" s="7">
        <f t="shared" si="120"/>
        <v>2.1908236065049769E-2</v>
      </c>
      <c r="BQ469" s="7">
        <f t="shared" si="121"/>
        <v>9.8497082760165E-3</v>
      </c>
      <c r="BR469" s="7">
        <f t="shared" si="122"/>
        <v>1.0221114570920564E-2</v>
      </c>
      <c r="BS469" s="7">
        <f t="shared" si="123"/>
        <v>1.6341994207720978E-2</v>
      </c>
      <c r="BT469" s="7">
        <f t="shared" si="124"/>
        <v>6.0298941588901034E-3</v>
      </c>
      <c r="BV469" s="7">
        <f t="shared" si="125"/>
        <v>1.043649154155224E-2</v>
      </c>
      <c r="BX469" s="231">
        <f t="shared" si="101"/>
        <v>3.0690987654046431E-2</v>
      </c>
      <c r="BZ469" s="7">
        <f t="shared" si="126"/>
        <v>3.4547727205148426E-2</v>
      </c>
      <c r="CA469" s="7">
        <f t="shared" si="127"/>
        <v>4.0377304605613951E-2</v>
      </c>
      <c r="CB469" s="7">
        <f t="shared" si="128"/>
        <v>4.0170506939436024E-2</v>
      </c>
    </row>
    <row r="470" spans="1:80" ht="15">
      <c r="A470" s="226" t="s">
        <v>460</v>
      </c>
      <c r="E470" s="10">
        <v>1</v>
      </c>
      <c r="F470" s="10">
        <f t="shared" ref="F470:R485" si="130">1+F202/100</f>
        <v>1</v>
      </c>
      <c r="G470" s="10">
        <f t="shared" si="130"/>
        <v>1</v>
      </c>
      <c r="H470" s="10">
        <f t="shared" si="130"/>
        <v>1</v>
      </c>
      <c r="I470" s="10">
        <f t="shared" si="130"/>
        <v>1</v>
      </c>
      <c r="J470" s="10">
        <f t="shared" si="130"/>
        <v>1</v>
      </c>
      <c r="K470" s="10">
        <f t="shared" si="130"/>
        <v>1.0584518377532821</v>
      </c>
      <c r="L470" s="10">
        <f t="shared" si="130"/>
        <v>0.92120994261564326</v>
      </c>
      <c r="M470" s="10">
        <f t="shared" si="130"/>
        <v>1.1119893609456346</v>
      </c>
      <c r="N470" s="10">
        <f t="shared" si="130"/>
        <v>0.94153039131209648</v>
      </c>
      <c r="O470" s="10">
        <f t="shared" si="130"/>
        <v>0.98280695905803728</v>
      </c>
      <c r="P470" s="10">
        <f t="shared" si="130"/>
        <v>1.0826158129931271</v>
      </c>
      <c r="Q470" s="10">
        <f t="shared" si="130"/>
        <v>0.92109262550876614</v>
      </c>
      <c r="R470" s="10">
        <f t="shared" si="130"/>
        <v>1.0421049336830264</v>
      </c>
      <c r="S470" s="10">
        <v>1</v>
      </c>
      <c r="T470" s="10">
        <f t="shared" si="129"/>
        <v>0.92088262694194423</v>
      </c>
      <c r="U470" s="10">
        <f t="shared" si="129"/>
        <v>1.0488799952845511</v>
      </c>
      <c r="V470" s="10">
        <f t="shared" si="129"/>
        <v>0.99053319142819485</v>
      </c>
      <c r="W470" s="10">
        <f t="shared" si="129"/>
        <v>1.0669025361081901</v>
      </c>
      <c r="X470" s="10">
        <f t="shared" si="129"/>
        <v>1.0091742332745612</v>
      </c>
      <c r="Y470" s="10">
        <f t="shared" si="129"/>
        <v>0.97562580857348735</v>
      </c>
      <c r="Z470" s="10">
        <f t="shared" si="129"/>
        <v>1.0535534701966331</v>
      </c>
      <c r="AA470" s="10">
        <f t="shared" si="129"/>
        <v>1.0679664554539341</v>
      </c>
      <c r="AB470" s="10">
        <f t="shared" si="129"/>
        <v>1.0239903874748424</v>
      </c>
      <c r="AC470" s="10">
        <f t="shared" si="129"/>
        <v>1.0244695819873628</v>
      </c>
      <c r="AD470" s="10">
        <f t="shared" si="129"/>
        <v>1.0251394550453266</v>
      </c>
      <c r="AE470" s="10">
        <f t="shared" si="129"/>
        <v>1.0546780034654737</v>
      </c>
      <c r="AF470" s="10">
        <f t="shared" si="129"/>
        <v>1.042770115379529</v>
      </c>
      <c r="AG470" s="10">
        <f t="shared" si="129"/>
        <v>0.99815955516147226</v>
      </c>
      <c r="AH470" s="10">
        <f t="shared" si="129"/>
        <v>1.0060650275925624</v>
      </c>
      <c r="AI470" s="10">
        <f t="shared" si="129"/>
        <v>1.0007588871976021</v>
      </c>
      <c r="AJ470" s="10">
        <f t="shared" si="129"/>
        <v>1.0300934949099423</v>
      </c>
      <c r="AK470" s="10">
        <f t="shared" si="129"/>
        <v>0.99302436405361438</v>
      </c>
      <c r="AL470" s="10">
        <f t="shared" si="129"/>
        <v>0.98620688107377996</v>
      </c>
      <c r="AM470" s="10">
        <f t="shared" si="129"/>
        <v>0.99259267103955662</v>
      </c>
      <c r="AN470" s="10">
        <f t="shared" si="129"/>
        <v>0.98810796724547034</v>
      </c>
      <c r="AO470" s="10">
        <f t="shared" si="129"/>
        <v>0.9843060732816773</v>
      </c>
      <c r="AP470" s="10">
        <f t="shared" si="129"/>
        <v>0.9987412834624757</v>
      </c>
      <c r="AQ470" s="10">
        <f t="shared" si="129"/>
        <v>1.040399659060159</v>
      </c>
      <c r="AR470" s="10">
        <f t="shared" si="129"/>
        <v>1.0195707725371888</v>
      </c>
      <c r="AS470" s="10">
        <f t="shared" si="129"/>
        <v>1.0211250233924305</v>
      </c>
      <c r="AT470" s="10">
        <f t="shared" si="129"/>
        <v>1</v>
      </c>
      <c r="AU470" s="10">
        <f t="shared" si="129"/>
        <v>1</v>
      </c>
      <c r="AV470" s="10">
        <f t="shared" si="129"/>
        <v>1</v>
      </c>
      <c r="AW470" s="10">
        <f t="shared" si="129"/>
        <v>1</v>
      </c>
      <c r="AX470" s="10">
        <f t="shared" si="129"/>
        <v>1</v>
      </c>
      <c r="AY470" s="10">
        <f t="shared" si="129"/>
        <v>1</v>
      </c>
      <c r="AZ470" s="10">
        <f t="shared" si="129"/>
        <v>1</v>
      </c>
      <c r="BA470" s="10">
        <f t="shared" si="129"/>
        <v>1</v>
      </c>
      <c r="BB470" s="10">
        <f t="shared" si="129"/>
        <v>1</v>
      </c>
      <c r="BC470" s="10">
        <f t="shared" si="129"/>
        <v>1</v>
      </c>
      <c r="BD470" s="10">
        <f t="shared" si="129"/>
        <v>1</v>
      </c>
      <c r="BE470" s="10">
        <f t="shared" si="129"/>
        <v>1</v>
      </c>
      <c r="BF470" s="10">
        <f t="shared" si="129"/>
        <v>1</v>
      </c>
      <c r="BG470" s="10">
        <f t="shared" si="129"/>
        <v>1</v>
      </c>
      <c r="BH470" s="10">
        <f t="shared" si="129"/>
        <v>1</v>
      </c>
      <c r="BI470" s="10">
        <f t="shared" si="129"/>
        <v>1</v>
      </c>
      <c r="BK470" s="7">
        <f t="shared" si="115"/>
        <v>0</v>
      </c>
      <c r="BL470" s="7">
        <f t="shared" si="116"/>
        <v>3.4462528314962437E-3</v>
      </c>
      <c r="BM470" s="7">
        <f t="shared" si="117"/>
        <v>5.0895004997308924E-3</v>
      </c>
      <c r="BN470" s="7">
        <f t="shared" si="118"/>
        <v>2.6883050717734669E-2</v>
      </c>
      <c r="BO470" s="7">
        <f t="shared" si="119"/>
        <v>2.3825743245848852E-3</v>
      </c>
      <c r="BP470" s="7">
        <f t="shared" si="120"/>
        <v>6.3765491459844004E-3</v>
      </c>
      <c r="BQ470" s="7">
        <f t="shared" si="121"/>
        <v>0</v>
      </c>
      <c r="BR470" s="7">
        <f t="shared" si="122"/>
        <v>0</v>
      </c>
      <c r="BS470" s="7">
        <f t="shared" si="123"/>
        <v>0</v>
      </c>
      <c r="BT470" s="7">
        <f t="shared" si="124"/>
        <v>0</v>
      </c>
      <c r="BV470" s="7">
        <f t="shared" si="125"/>
        <v>0</v>
      </c>
      <c r="BX470" s="231">
        <f t="shared" si="101"/>
        <v>1.0172290181183374E-2</v>
      </c>
      <c r="BZ470" s="7">
        <f t="shared" si="126"/>
        <v>0.15215278393527121</v>
      </c>
      <c r="CA470" s="7">
        <f t="shared" si="127"/>
        <v>2.3684209436955594E-2</v>
      </c>
      <c r="CB470" s="7">
        <f t="shared" si="128"/>
        <v>0</v>
      </c>
    </row>
    <row r="471" spans="1:80" ht="15">
      <c r="A471" s="226" t="s">
        <v>462</v>
      </c>
      <c r="E471" s="10">
        <v>1</v>
      </c>
      <c r="F471" s="10">
        <f t="shared" si="130"/>
        <v>1</v>
      </c>
      <c r="G471" s="10">
        <f t="shared" si="130"/>
        <v>1</v>
      </c>
      <c r="H471" s="10">
        <f t="shared" si="130"/>
        <v>1</v>
      </c>
      <c r="I471" s="10">
        <f t="shared" si="130"/>
        <v>1</v>
      </c>
      <c r="J471" s="10">
        <f t="shared" si="130"/>
        <v>1</v>
      </c>
      <c r="K471" s="10">
        <f t="shared" si="130"/>
        <v>1</v>
      </c>
      <c r="L471" s="10">
        <f t="shared" si="130"/>
        <v>1</v>
      </c>
      <c r="M471" s="10">
        <f t="shared" si="130"/>
        <v>1</v>
      </c>
      <c r="N471" s="10">
        <f t="shared" si="130"/>
        <v>1</v>
      </c>
      <c r="O471" s="10">
        <f t="shared" si="130"/>
        <v>1</v>
      </c>
      <c r="P471" s="10">
        <f t="shared" si="130"/>
        <v>1</v>
      </c>
      <c r="Q471" s="10">
        <f t="shared" si="130"/>
        <v>1</v>
      </c>
      <c r="R471" s="10">
        <f t="shared" si="130"/>
        <v>1</v>
      </c>
      <c r="S471" s="10">
        <v>1</v>
      </c>
      <c r="T471" s="10">
        <f t="shared" si="129"/>
        <v>1</v>
      </c>
      <c r="U471" s="10">
        <f t="shared" si="129"/>
        <v>1</v>
      </c>
      <c r="V471" s="10">
        <f t="shared" si="129"/>
        <v>1</v>
      </c>
      <c r="W471" s="10">
        <f t="shared" si="129"/>
        <v>1</v>
      </c>
      <c r="X471" s="10">
        <f t="shared" si="129"/>
        <v>1</v>
      </c>
      <c r="Y471" s="10">
        <f t="shared" si="129"/>
        <v>1</v>
      </c>
      <c r="Z471" s="10">
        <f t="shared" si="129"/>
        <v>1</v>
      </c>
      <c r="AA471" s="10">
        <f t="shared" si="129"/>
        <v>1</v>
      </c>
      <c r="AB471" s="10">
        <f t="shared" si="129"/>
        <v>1</v>
      </c>
      <c r="AC471" s="10">
        <f t="shared" si="129"/>
        <v>1</v>
      </c>
      <c r="AD471" s="10">
        <f t="shared" si="129"/>
        <v>1</v>
      </c>
      <c r="AE471" s="10">
        <f t="shared" si="129"/>
        <v>1</v>
      </c>
      <c r="AF471" s="10">
        <f t="shared" si="129"/>
        <v>1</v>
      </c>
      <c r="AG471" s="10">
        <f t="shared" si="129"/>
        <v>1</v>
      </c>
      <c r="AH471" s="10">
        <f t="shared" si="129"/>
        <v>1</v>
      </c>
      <c r="AI471" s="10">
        <f t="shared" si="129"/>
        <v>1</v>
      </c>
      <c r="AJ471" s="10">
        <f t="shared" si="129"/>
        <v>1</v>
      </c>
      <c r="AK471" s="10">
        <f t="shared" si="129"/>
        <v>1</v>
      </c>
      <c r="AL471" s="10">
        <f t="shared" si="129"/>
        <v>1</v>
      </c>
      <c r="AM471" s="10">
        <f t="shared" si="129"/>
        <v>1</v>
      </c>
      <c r="AN471" s="10">
        <f t="shared" si="129"/>
        <v>1</v>
      </c>
      <c r="AO471" s="10">
        <f t="shared" si="129"/>
        <v>1</v>
      </c>
      <c r="AP471" s="10">
        <f t="shared" si="129"/>
        <v>1</v>
      </c>
      <c r="AQ471" s="10">
        <f t="shared" si="129"/>
        <v>1</v>
      </c>
      <c r="AR471" s="10">
        <f t="shared" si="129"/>
        <v>1</v>
      </c>
      <c r="AS471" s="10">
        <f t="shared" si="129"/>
        <v>1</v>
      </c>
      <c r="AT471" s="10">
        <f t="shared" si="129"/>
        <v>0.99751764982490643</v>
      </c>
      <c r="AU471" s="10">
        <f t="shared" si="129"/>
        <v>1.0240571084537342</v>
      </c>
      <c r="AV471" s="10">
        <f t="shared" si="129"/>
        <v>0.97253973756557466</v>
      </c>
      <c r="AW471" s="10">
        <f t="shared" si="129"/>
        <v>1.0817939662676346</v>
      </c>
      <c r="AX471" s="10">
        <f t="shared" si="129"/>
        <v>0.9431715457394293</v>
      </c>
      <c r="AY471" s="10">
        <f t="shared" si="129"/>
        <v>1.0799873432582319</v>
      </c>
      <c r="AZ471" s="10">
        <f t="shared" si="129"/>
        <v>1.0020786568648055</v>
      </c>
      <c r="BA471" s="10">
        <f t="shared" si="129"/>
        <v>1.0075017495096643</v>
      </c>
      <c r="BB471" s="10">
        <f t="shared" si="129"/>
        <v>0.97779675736643623</v>
      </c>
      <c r="BC471" s="10">
        <f t="shared" si="129"/>
        <v>1.0689872154085034</v>
      </c>
      <c r="BD471" s="10">
        <f t="shared" si="129"/>
        <v>1.0336347275529534</v>
      </c>
      <c r="BE471" s="10">
        <f t="shared" si="129"/>
        <v>0.96870630871409735</v>
      </c>
      <c r="BF471" s="10">
        <f t="shared" si="129"/>
        <v>0.97873013454414259</v>
      </c>
      <c r="BG471" s="10">
        <f t="shared" si="129"/>
        <v>0.9855112633559987</v>
      </c>
      <c r="BH471" s="10">
        <f t="shared" si="129"/>
        <v>0.99081053780147643</v>
      </c>
      <c r="BI471" s="10">
        <f t="shared" si="129"/>
        <v>0.98718884800483442</v>
      </c>
      <c r="BK471" s="7">
        <f t="shared" si="115"/>
        <v>0</v>
      </c>
      <c r="BL471" s="7">
        <f t="shared" si="116"/>
        <v>0</v>
      </c>
      <c r="BM471" s="7">
        <f t="shared" si="117"/>
        <v>0</v>
      </c>
      <c r="BN471" s="7">
        <f t="shared" si="118"/>
        <v>0</v>
      </c>
      <c r="BO471" s="7">
        <f t="shared" si="119"/>
        <v>0</v>
      </c>
      <c r="BP471" s="7">
        <f t="shared" si="120"/>
        <v>2.6644005631131229E-3</v>
      </c>
      <c r="BQ471" s="7">
        <f t="shared" si="121"/>
        <v>1.5497243641350744E-2</v>
      </c>
      <c r="BR471" s="7">
        <f t="shared" si="122"/>
        <v>-8.6638506303988727E-3</v>
      </c>
      <c r="BS471" s="7">
        <f t="shared" si="123"/>
        <v>1.3214698198210639E-2</v>
      </c>
      <c r="BT471" s="7">
        <f t="shared" si="124"/>
        <v>-1.5830008172912358E-3</v>
      </c>
      <c r="BV471" s="7">
        <f t="shared" si="125"/>
        <v>4.7322213172540373E-3</v>
      </c>
      <c r="BX471" s="231">
        <f t="shared" si="101"/>
        <v>0</v>
      </c>
      <c r="BZ471" s="7">
        <f t="shared" si="126"/>
        <v>0</v>
      </c>
      <c r="CA471" s="7">
        <f t="shared" si="127"/>
        <v>0</v>
      </c>
      <c r="CB471" s="7">
        <f t="shared" si="128"/>
        <v>-3.605456785980099E-2</v>
      </c>
    </row>
    <row r="472" spans="1:80" ht="15">
      <c r="A472" s="226" t="s">
        <v>464</v>
      </c>
      <c r="E472" s="10">
        <v>1</v>
      </c>
      <c r="F472" s="10">
        <f t="shared" si="130"/>
        <v>1</v>
      </c>
      <c r="G472" s="10">
        <f t="shared" si="130"/>
        <v>1</v>
      </c>
      <c r="H472" s="10">
        <f t="shared" si="130"/>
        <v>1</v>
      </c>
      <c r="I472" s="10">
        <f t="shared" si="130"/>
        <v>1</v>
      </c>
      <c r="J472" s="10">
        <f t="shared" si="130"/>
        <v>1</v>
      </c>
      <c r="K472" s="10">
        <f t="shared" si="130"/>
        <v>1</v>
      </c>
      <c r="L472" s="10">
        <f t="shared" si="130"/>
        <v>1</v>
      </c>
      <c r="M472" s="10">
        <f t="shared" si="130"/>
        <v>1</v>
      </c>
      <c r="N472" s="10">
        <f t="shared" si="130"/>
        <v>1</v>
      </c>
      <c r="O472" s="10">
        <f t="shared" si="130"/>
        <v>1</v>
      </c>
      <c r="P472" s="10">
        <f t="shared" si="130"/>
        <v>1</v>
      </c>
      <c r="Q472" s="10">
        <f t="shared" si="130"/>
        <v>1</v>
      </c>
      <c r="R472" s="10">
        <f t="shared" si="130"/>
        <v>1</v>
      </c>
      <c r="S472" s="10">
        <v>1</v>
      </c>
      <c r="T472" s="10">
        <f t="shared" si="129"/>
        <v>1</v>
      </c>
      <c r="U472" s="10">
        <f t="shared" si="129"/>
        <v>1</v>
      </c>
      <c r="V472" s="10">
        <f t="shared" si="129"/>
        <v>1</v>
      </c>
      <c r="W472" s="10">
        <f t="shared" si="129"/>
        <v>1</v>
      </c>
      <c r="X472" s="10">
        <f t="shared" si="129"/>
        <v>1</v>
      </c>
      <c r="Y472" s="10">
        <f t="shared" si="129"/>
        <v>1</v>
      </c>
      <c r="Z472" s="10">
        <f t="shared" si="129"/>
        <v>1</v>
      </c>
      <c r="AA472" s="10">
        <f t="shared" si="129"/>
        <v>1</v>
      </c>
      <c r="AB472" s="10">
        <f t="shared" si="129"/>
        <v>1</v>
      </c>
      <c r="AC472" s="10">
        <f t="shared" si="129"/>
        <v>1</v>
      </c>
      <c r="AD472" s="10">
        <f t="shared" si="129"/>
        <v>1</v>
      </c>
      <c r="AE472" s="10">
        <f t="shared" si="129"/>
        <v>1</v>
      </c>
      <c r="AF472" s="10">
        <f t="shared" si="129"/>
        <v>1</v>
      </c>
      <c r="AG472" s="10">
        <f t="shared" si="129"/>
        <v>1</v>
      </c>
      <c r="AH472" s="10">
        <f t="shared" si="129"/>
        <v>1</v>
      </c>
      <c r="AI472" s="10">
        <f t="shared" si="129"/>
        <v>1</v>
      </c>
      <c r="AJ472" s="10">
        <f t="shared" si="129"/>
        <v>0.87841558641011508</v>
      </c>
      <c r="AK472" s="10">
        <f t="shared" si="129"/>
        <v>0.92060760471732417</v>
      </c>
      <c r="AL472" s="10">
        <f t="shared" si="129"/>
        <v>1.0166711860968309</v>
      </c>
      <c r="AM472" s="10">
        <f t="shared" si="129"/>
        <v>1.0408314789943742</v>
      </c>
      <c r="AN472" s="10">
        <f t="shared" si="129"/>
        <v>1.0735519309728068</v>
      </c>
      <c r="AO472" s="10">
        <f t="shared" si="129"/>
        <v>1.0416951477210741</v>
      </c>
      <c r="AP472" s="10">
        <f t="shared" si="129"/>
        <v>0.95458280290851394</v>
      </c>
      <c r="AQ472" s="10">
        <f t="shared" si="129"/>
        <v>0.98115622752995146</v>
      </c>
      <c r="AR472" s="10">
        <f t="shared" si="129"/>
        <v>0.99754943561517873</v>
      </c>
      <c r="AS472" s="10">
        <f t="shared" si="129"/>
        <v>1.0252772060124284</v>
      </c>
      <c r="AT472" s="10">
        <f t="shared" si="129"/>
        <v>1.0707579336179671</v>
      </c>
      <c r="AU472" s="10">
        <f t="shared" si="129"/>
        <v>1.0712748510905989</v>
      </c>
      <c r="AV472" s="10">
        <f t="shared" si="129"/>
        <v>1.0628813607008112</v>
      </c>
      <c r="AW472" s="10">
        <f t="shared" si="129"/>
        <v>1.0897776596443705</v>
      </c>
      <c r="AX472" s="10">
        <f t="shared" si="129"/>
        <v>1.0481719849564963</v>
      </c>
      <c r="AY472" s="10">
        <f t="shared" si="129"/>
        <v>1.0869758385491981</v>
      </c>
      <c r="AZ472" s="10">
        <f t="shared" si="129"/>
        <v>1.0845409083108648</v>
      </c>
      <c r="BA472" s="10">
        <f t="shared" si="129"/>
        <v>1.1028146831336116</v>
      </c>
      <c r="BB472" s="10">
        <f t="shared" si="129"/>
        <v>0.93710621661068427</v>
      </c>
      <c r="BC472" s="10">
        <f t="shared" si="129"/>
        <v>0.99792504411026073</v>
      </c>
      <c r="BD472" s="10">
        <f t="shared" si="129"/>
        <v>1.0155458067471319</v>
      </c>
      <c r="BE472" s="10">
        <f t="shared" si="129"/>
        <v>1.0108999581215399</v>
      </c>
      <c r="BF472" s="10">
        <f t="shared" si="129"/>
        <v>1.0391675455457245</v>
      </c>
      <c r="BG472" s="10">
        <f t="shared" si="129"/>
        <v>1.0346312490120484</v>
      </c>
      <c r="BH472" s="10">
        <f t="shared" si="129"/>
        <v>1.0442839228413501</v>
      </c>
      <c r="BI472" s="10">
        <f t="shared" si="129"/>
        <v>1.054042884529464</v>
      </c>
      <c r="BK472" s="7">
        <f t="shared" si="115"/>
        <v>0</v>
      </c>
      <c r="BL472" s="7">
        <f t="shared" si="116"/>
        <v>0</v>
      </c>
      <c r="BM472" s="7">
        <f t="shared" si="117"/>
        <v>0</v>
      </c>
      <c r="BN472" s="7">
        <f t="shared" si="118"/>
        <v>0</v>
      </c>
      <c r="BO472" s="7">
        <f t="shared" si="119"/>
        <v>-4.7776760120065265E-2</v>
      </c>
      <c r="BP472" s="7">
        <f t="shared" si="120"/>
        <v>2.6089931683577872E-2</v>
      </c>
      <c r="BQ472" s="7">
        <f t="shared" si="121"/>
        <v>4.9877899328366615E-2</v>
      </c>
      <c r="BR472" s="7">
        <f t="shared" si="122"/>
        <v>2.499020559106957E-2</v>
      </c>
      <c r="BS472" s="7">
        <f t="shared" si="123"/>
        <v>7.9039313606323658E-2</v>
      </c>
      <c r="BT472" s="7">
        <f t="shared" si="124"/>
        <v>1.6085630080637792E-2</v>
      </c>
      <c r="BV472" s="7">
        <f t="shared" si="125"/>
        <v>4.2603085767761506E-2</v>
      </c>
      <c r="BX472" s="231">
        <f t="shared" si="101"/>
        <v>0</v>
      </c>
      <c r="BZ472" s="7">
        <f t="shared" si="126"/>
        <v>0</v>
      </c>
      <c r="CA472" s="7">
        <f t="shared" si="127"/>
        <v>-0.19132393104862022</v>
      </c>
      <c r="CB472" s="7">
        <f t="shared" si="128"/>
        <v>0.1388393480383403</v>
      </c>
    </row>
    <row r="473" spans="1:80" ht="15">
      <c r="A473" s="226" t="s">
        <v>466</v>
      </c>
      <c r="E473" s="10">
        <v>1</v>
      </c>
      <c r="F473" s="10">
        <f t="shared" si="130"/>
        <v>1</v>
      </c>
      <c r="G473" s="10">
        <f t="shared" si="130"/>
        <v>1</v>
      </c>
      <c r="H473" s="10">
        <f t="shared" si="130"/>
        <v>1</v>
      </c>
      <c r="I473" s="10">
        <f t="shared" si="130"/>
        <v>1</v>
      </c>
      <c r="J473" s="10">
        <f t="shared" si="130"/>
        <v>1</v>
      </c>
      <c r="K473" s="10">
        <f t="shared" si="130"/>
        <v>1</v>
      </c>
      <c r="L473" s="10">
        <f t="shared" si="130"/>
        <v>1</v>
      </c>
      <c r="M473" s="10">
        <f t="shared" si="130"/>
        <v>1</v>
      </c>
      <c r="N473" s="10">
        <f t="shared" si="130"/>
        <v>1</v>
      </c>
      <c r="O473" s="10">
        <f t="shared" si="130"/>
        <v>1</v>
      </c>
      <c r="P473" s="10">
        <f t="shared" si="130"/>
        <v>1</v>
      </c>
      <c r="Q473" s="10">
        <f t="shared" si="130"/>
        <v>1</v>
      </c>
      <c r="R473" s="10">
        <f t="shared" si="130"/>
        <v>1</v>
      </c>
      <c r="S473" s="10">
        <v>1</v>
      </c>
      <c r="T473" s="10">
        <f t="shared" si="129"/>
        <v>1</v>
      </c>
      <c r="U473" s="10">
        <f t="shared" si="129"/>
        <v>1</v>
      </c>
      <c r="V473" s="10">
        <f t="shared" si="129"/>
        <v>1</v>
      </c>
      <c r="W473" s="10">
        <f t="shared" ref="W473:BI473" si="131">1+W205/100</f>
        <v>1</v>
      </c>
      <c r="X473" s="10">
        <f t="shared" si="131"/>
        <v>1</v>
      </c>
      <c r="Y473" s="10">
        <f t="shared" si="131"/>
        <v>1</v>
      </c>
      <c r="Z473" s="10">
        <f t="shared" si="131"/>
        <v>1</v>
      </c>
      <c r="AA473" s="10">
        <f t="shared" si="131"/>
        <v>1</v>
      </c>
      <c r="AB473" s="10">
        <f t="shared" si="131"/>
        <v>1</v>
      </c>
      <c r="AC473" s="10">
        <f t="shared" si="131"/>
        <v>1</v>
      </c>
      <c r="AD473" s="10">
        <f t="shared" si="131"/>
        <v>1</v>
      </c>
      <c r="AE473" s="10">
        <f t="shared" si="131"/>
        <v>1</v>
      </c>
      <c r="AF473" s="10">
        <f t="shared" si="131"/>
        <v>1</v>
      </c>
      <c r="AG473" s="10">
        <f t="shared" si="131"/>
        <v>1</v>
      </c>
      <c r="AH473" s="10">
        <f t="shared" si="131"/>
        <v>1</v>
      </c>
      <c r="AI473" s="10">
        <f t="shared" si="131"/>
        <v>0.96626504759078324</v>
      </c>
      <c r="AJ473" s="10">
        <f t="shared" si="131"/>
        <v>0.94740952032510672</v>
      </c>
      <c r="AK473" s="10">
        <f t="shared" si="131"/>
        <v>0.85431563138126587</v>
      </c>
      <c r="AL473" s="10">
        <f t="shared" si="131"/>
        <v>0.91435385168134953</v>
      </c>
      <c r="AM473" s="10">
        <f t="shared" si="131"/>
        <v>0.87538694867776656</v>
      </c>
      <c r="AN473" s="10">
        <f t="shared" si="131"/>
        <v>0.95830807058069756</v>
      </c>
      <c r="AO473" s="10">
        <f t="shared" si="131"/>
        <v>0.96540334312014797</v>
      </c>
      <c r="AP473" s="10">
        <f t="shared" si="131"/>
        <v>1.0156777255450096</v>
      </c>
      <c r="AQ473" s="10">
        <f t="shared" si="131"/>
        <v>0.9485686958845011</v>
      </c>
      <c r="AR473" s="10">
        <f t="shared" si="131"/>
        <v>1.0672979329902701</v>
      </c>
      <c r="AS473" s="10">
        <f t="shared" si="131"/>
        <v>1.1046359785850313</v>
      </c>
      <c r="AT473" s="10">
        <f t="shared" si="131"/>
        <v>1.0553867962468302</v>
      </c>
      <c r="AU473" s="10">
        <f t="shared" si="131"/>
        <v>1.0522666517665853</v>
      </c>
      <c r="AV473" s="10">
        <f t="shared" si="131"/>
        <v>1.0778378300850848</v>
      </c>
      <c r="AW473" s="10">
        <f t="shared" si="131"/>
        <v>1.0760832412787051</v>
      </c>
      <c r="AX473" s="10">
        <f t="shared" si="131"/>
        <v>1.0678275918948235</v>
      </c>
      <c r="AY473" s="10">
        <f t="shared" si="131"/>
        <v>1.0850801838457824</v>
      </c>
      <c r="AZ473" s="10">
        <f t="shared" si="131"/>
        <v>1.0872086010964994</v>
      </c>
      <c r="BA473" s="10">
        <f t="shared" si="131"/>
        <v>1.0529421202600748</v>
      </c>
      <c r="BB473" s="10">
        <f t="shared" si="131"/>
        <v>0.92151360271806748</v>
      </c>
      <c r="BC473" s="10">
        <f t="shared" si="131"/>
        <v>1.0445682715759113</v>
      </c>
      <c r="BD473" s="10">
        <f t="shared" si="131"/>
        <v>1.0418291649379514</v>
      </c>
      <c r="BE473" s="10">
        <f t="shared" si="131"/>
        <v>1.033438660498964</v>
      </c>
      <c r="BF473" s="10">
        <f t="shared" si="131"/>
        <v>1.0106403547640874</v>
      </c>
      <c r="BG473" s="10">
        <f t="shared" si="131"/>
        <v>0.98949960655667968</v>
      </c>
      <c r="BH473" s="10">
        <f t="shared" si="131"/>
        <v>0.96962432979665725</v>
      </c>
      <c r="BI473" s="10">
        <f t="shared" si="131"/>
        <v>0.99592413809926716</v>
      </c>
      <c r="BK473" s="7">
        <f t="shared" si="115"/>
        <v>0</v>
      </c>
      <c r="BL473" s="7">
        <f t="shared" si="116"/>
        <v>0</v>
      </c>
      <c r="BM473" s="7">
        <f t="shared" si="117"/>
        <v>0</v>
      </c>
      <c r="BN473" s="7">
        <f t="shared" si="118"/>
        <v>0</v>
      </c>
      <c r="BO473" s="7">
        <f t="shared" si="119"/>
        <v>-8.0415448960315716E-2</v>
      </c>
      <c r="BP473" s="7">
        <f t="shared" si="120"/>
        <v>1.949505144753938E-2</v>
      </c>
      <c r="BQ473" s="7">
        <f t="shared" si="121"/>
        <v>5.0303414824895309E-2</v>
      </c>
      <c r="BR473" s="7">
        <f t="shared" si="122"/>
        <v>1.8646199389710905E-2</v>
      </c>
      <c r="BS473" s="7">
        <f t="shared" si="123"/>
        <v>7.4434487313097319E-2</v>
      </c>
      <c r="BT473" s="7">
        <f t="shared" si="124"/>
        <v>1.0414553925452985E-4</v>
      </c>
      <c r="BV473" s="7">
        <f t="shared" si="125"/>
        <v>3.1308686327865765E-2</v>
      </c>
      <c r="BX473" s="231">
        <f t="shared" si="101"/>
        <v>0</v>
      </c>
      <c r="BZ473" s="7">
        <f t="shared" si="126"/>
        <v>0</v>
      </c>
      <c r="CA473" s="7">
        <f t="shared" si="127"/>
        <v>-0.21791786138154057</v>
      </c>
      <c r="CB473" s="7">
        <f t="shared" si="128"/>
        <v>-4.4467663891285314E-2</v>
      </c>
    </row>
    <row r="474" spans="1:80" ht="15">
      <c r="A474" s="226" t="s">
        <v>468</v>
      </c>
      <c r="E474" s="10">
        <v>1</v>
      </c>
      <c r="F474" s="10">
        <f t="shared" si="130"/>
        <v>0.93700708108376674</v>
      </c>
      <c r="G474" s="10">
        <f t="shared" si="130"/>
        <v>1.0934449307721588</v>
      </c>
      <c r="H474" s="10">
        <f t="shared" si="130"/>
        <v>0.88657620175084761</v>
      </c>
      <c r="I474" s="10">
        <f t="shared" si="130"/>
        <v>0.85908408426661054</v>
      </c>
      <c r="J474" s="10">
        <f t="shared" si="130"/>
        <v>1.0465249116557962</v>
      </c>
      <c r="K474" s="10">
        <f t="shared" si="130"/>
        <v>1.0423145499367277</v>
      </c>
      <c r="L474" s="10">
        <f t="shared" si="130"/>
        <v>1.0381220619058511</v>
      </c>
      <c r="M474" s="10">
        <f t="shared" si="130"/>
        <v>1.037084636387259</v>
      </c>
      <c r="N474" s="10">
        <f t="shared" si="130"/>
        <v>1.075518204203634</v>
      </c>
      <c r="O474" s="10">
        <f t="shared" si="130"/>
        <v>1.027842910049747</v>
      </c>
      <c r="P474" s="10">
        <f t="shared" si="130"/>
        <v>0.98229415376384954</v>
      </c>
      <c r="Q474" s="10">
        <f t="shared" si="130"/>
        <v>0.97359574447989117</v>
      </c>
      <c r="R474" s="10">
        <f t="shared" si="130"/>
        <v>1.0044711559793404</v>
      </c>
      <c r="S474" s="10">
        <v>1</v>
      </c>
      <c r="T474" s="10">
        <f t="shared" ref="T474:BI480" si="132">1+T206/100</f>
        <v>0.94915451386612504</v>
      </c>
      <c r="U474" s="10">
        <f t="shared" si="132"/>
        <v>1.157751759825757</v>
      </c>
      <c r="V474" s="10">
        <f t="shared" si="132"/>
        <v>0.98743853256663139</v>
      </c>
      <c r="W474" s="10">
        <f t="shared" si="132"/>
        <v>1.0560368985445479</v>
      </c>
      <c r="X474" s="10">
        <f t="shared" si="132"/>
        <v>1.0816913636799041</v>
      </c>
      <c r="Y474" s="10">
        <f t="shared" si="132"/>
        <v>1.0529266204912417</v>
      </c>
      <c r="Z474" s="10">
        <f t="shared" si="132"/>
        <v>1.019782303564398</v>
      </c>
      <c r="AA474" s="10">
        <f t="shared" si="132"/>
        <v>0.98578277391474378</v>
      </c>
      <c r="AB474" s="10">
        <f t="shared" si="132"/>
        <v>1.0253786501410287</v>
      </c>
      <c r="AC474" s="10">
        <f t="shared" si="132"/>
        <v>0.92368169321932503</v>
      </c>
      <c r="AD474" s="10">
        <f t="shared" si="132"/>
        <v>1.0033928358709512</v>
      </c>
      <c r="AE474" s="10">
        <f t="shared" si="132"/>
        <v>1.0073873427543583</v>
      </c>
      <c r="AF474" s="10">
        <f t="shared" si="132"/>
        <v>0.95157563705605308</v>
      </c>
      <c r="AG474" s="10">
        <f t="shared" si="132"/>
        <v>1.0006854437145913</v>
      </c>
      <c r="AH474" s="10">
        <f t="shared" si="132"/>
        <v>0.97388903911759994</v>
      </c>
      <c r="AI474" s="10">
        <f t="shared" si="132"/>
        <v>0.97334039488739887</v>
      </c>
      <c r="AJ474" s="10">
        <f t="shared" si="132"/>
        <v>1.0002983039145721</v>
      </c>
      <c r="AK474" s="10">
        <f t="shared" si="132"/>
        <v>1.1140040908498636</v>
      </c>
      <c r="AL474" s="10">
        <f t="shared" si="132"/>
        <v>0.97754087441380733</v>
      </c>
      <c r="AM474" s="10">
        <f t="shared" si="132"/>
        <v>0.52194453178944822</v>
      </c>
      <c r="AN474" s="10">
        <f t="shared" si="132"/>
        <v>1.3698089608909345</v>
      </c>
      <c r="AO474" s="10">
        <f t="shared" si="132"/>
        <v>1.0929630692278038</v>
      </c>
      <c r="AP474" s="10">
        <f t="shared" si="132"/>
        <v>1.0674173380377281</v>
      </c>
      <c r="AQ474" s="10">
        <f t="shared" si="132"/>
        <v>1.0057176110222681</v>
      </c>
      <c r="AR474" s="10">
        <f t="shared" si="132"/>
        <v>0.96945161504417277</v>
      </c>
      <c r="AS474" s="10">
        <f t="shared" si="132"/>
        <v>1.0251852655269078</v>
      </c>
      <c r="AT474" s="10">
        <f t="shared" si="132"/>
        <v>1.0455417292891582</v>
      </c>
      <c r="AU474" s="10">
        <f t="shared" si="132"/>
        <v>1.1044421192082521</v>
      </c>
      <c r="AV474" s="10">
        <f t="shared" si="132"/>
        <v>1.0051152672143171</v>
      </c>
      <c r="AW474" s="10">
        <f t="shared" si="132"/>
        <v>1.0573318908151617</v>
      </c>
      <c r="AX474" s="10">
        <f t="shared" si="132"/>
        <v>1.0728032305898134</v>
      </c>
      <c r="AY474" s="10">
        <f t="shared" si="132"/>
        <v>1.06682840751481</v>
      </c>
      <c r="AZ474" s="10">
        <f t="shared" si="132"/>
        <v>1.0494714273340398</v>
      </c>
      <c r="BA474" s="10">
        <f t="shared" si="132"/>
        <v>1.0817300906266507</v>
      </c>
      <c r="BB474" s="10">
        <f t="shared" si="132"/>
        <v>1.0341936158686544</v>
      </c>
      <c r="BC474" s="10">
        <f t="shared" si="132"/>
        <v>1.0447037408885416</v>
      </c>
      <c r="BD474" s="10">
        <f t="shared" si="132"/>
        <v>1.0502765049807739</v>
      </c>
      <c r="BE474" s="10">
        <f t="shared" si="132"/>
        <v>1.0608814957197612</v>
      </c>
      <c r="BF474" s="10">
        <f t="shared" si="132"/>
        <v>1.0208569013781754</v>
      </c>
      <c r="BG474" s="10">
        <f t="shared" si="132"/>
        <v>1.0496163646289693</v>
      </c>
      <c r="BH474" s="10">
        <f t="shared" si="132"/>
        <v>1.062124597931186</v>
      </c>
      <c r="BI474" s="10">
        <f t="shared" si="132"/>
        <v>1.0337221551495894</v>
      </c>
      <c r="BK474" s="7">
        <f t="shared" si="115"/>
        <v>-3.1531976440972165E-2</v>
      </c>
      <c r="BL474" s="7">
        <f t="shared" si="116"/>
        <v>1.3703015762706938E-2</v>
      </c>
      <c r="BM474" s="7">
        <f t="shared" si="117"/>
        <v>2.0405835069420508E-2</v>
      </c>
      <c r="BN474" s="7">
        <f t="shared" si="118"/>
        <v>-6.1951155329678098E-3</v>
      </c>
      <c r="BO474" s="7">
        <f t="shared" si="119"/>
        <v>1.4738172159699747E-2</v>
      </c>
      <c r="BP474" s="7">
        <f t="shared" si="120"/>
        <v>7.9533385972099246E-2</v>
      </c>
      <c r="BQ474" s="7">
        <f t="shared" si="121"/>
        <v>5.1273693964361655E-2</v>
      </c>
      <c r="BR474" s="7">
        <f t="shared" si="122"/>
        <v>4.5301314991408992E-2</v>
      </c>
      <c r="BS474" s="7">
        <f t="shared" si="123"/>
        <v>5.5249680168758974E-2</v>
      </c>
      <c r="BT474" s="7">
        <f t="shared" si="124"/>
        <v>4.4461738154389918E-2</v>
      </c>
      <c r="BV474" s="7">
        <f t="shared" si="125"/>
        <v>4.9071571264480474E-2</v>
      </c>
      <c r="BX474" s="231">
        <f t="shared" si="101"/>
        <v>1.3720984892095389E-2</v>
      </c>
      <c r="BZ474" s="7">
        <f t="shared" si="126"/>
        <v>3.0796574560046475E-2</v>
      </c>
      <c r="CA474" s="7">
        <f t="shared" si="127"/>
        <v>8.4628634174274131E-2</v>
      </c>
      <c r="CB474" s="7">
        <f t="shared" si="128"/>
        <v>0.15241760554900852</v>
      </c>
    </row>
    <row r="475" spans="1:80" ht="15">
      <c r="A475" s="226" t="s">
        <v>470</v>
      </c>
      <c r="E475" s="10">
        <v>1</v>
      </c>
      <c r="F475" s="10">
        <f t="shared" si="130"/>
        <v>1.0196319690644704</v>
      </c>
      <c r="G475" s="10">
        <f t="shared" si="130"/>
        <v>1.0115191073105341</v>
      </c>
      <c r="H475" s="10">
        <f t="shared" si="130"/>
        <v>1.0313303261928619</v>
      </c>
      <c r="I475" s="10">
        <f t="shared" si="130"/>
        <v>1.0536544403749493</v>
      </c>
      <c r="J475" s="10">
        <f t="shared" si="130"/>
        <v>0.96889177646771529</v>
      </c>
      <c r="K475" s="10">
        <f t="shared" si="130"/>
        <v>0.98790515108030907</v>
      </c>
      <c r="L475" s="10">
        <f t="shared" si="130"/>
        <v>1.0401262479404234</v>
      </c>
      <c r="M475" s="10">
        <f t="shared" si="130"/>
        <v>1.0205901632664518</v>
      </c>
      <c r="N475" s="10">
        <f t="shared" si="130"/>
        <v>1.0352693704067566</v>
      </c>
      <c r="O475" s="10">
        <f t="shared" si="130"/>
        <v>1.0334864530861669</v>
      </c>
      <c r="P475" s="10">
        <f t="shared" si="130"/>
        <v>0.98514717736603108</v>
      </c>
      <c r="Q475" s="10">
        <f t="shared" si="130"/>
        <v>0.96187549165943931</v>
      </c>
      <c r="R475" s="10">
        <f t="shared" si="130"/>
        <v>1.0142000542734388</v>
      </c>
      <c r="S475" s="10">
        <v>1</v>
      </c>
      <c r="T475" s="10">
        <f t="shared" si="132"/>
        <v>1.0479699324129672</v>
      </c>
      <c r="U475" s="10">
        <f t="shared" si="132"/>
        <v>1.0005942834369381</v>
      </c>
      <c r="V475" s="10">
        <f t="shared" si="132"/>
        <v>1.039184807302967</v>
      </c>
      <c r="W475" s="10">
        <f t="shared" si="132"/>
        <v>1.0356016913451449</v>
      </c>
      <c r="X475" s="10">
        <f t="shared" si="132"/>
        <v>0.94726815092265026</v>
      </c>
      <c r="Y475" s="10">
        <f t="shared" si="132"/>
        <v>1.0399014890299645</v>
      </c>
      <c r="Z475" s="10">
        <f t="shared" si="132"/>
        <v>1.0387240229210961</v>
      </c>
      <c r="AA475" s="10">
        <f t="shared" si="132"/>
        <v>1.0133876251904008</v>
      </c>
      <c r="AB475" s="10">
        <f t="shared" si="132"/>
        <v>1.042542855799347</v>
      </c>
      <c r="AC475" s="10">
        <f t="shared" si="132"/>
        <v>1.0174857892391045</v>
      </c>
      <c r="AD475" s="10">
        <f t="shared" si="132"/>
        <v>1.0297990807143438</v>
      </c>
      <c r="AE475" s="10">
        <f t="shared" si="132"/>
        <v>1.0242439001735664</v>
      </c>
      <c r="AF475" s="10">
        <f t="shared" si="132"/>
        <v>1.0183096617516394</v>
      </c>
      <c r="AG475" s="10">
        <f t="shared" si="132"/>
        <v>1.0612163015874561</v>
      </c>
      <c r="AH475" s="10">
        <f t="shared" si="132"/>
        <v>1.0313090095818842</v>
      </c>
      <c r="AI475" s="10">
        <f t="shared" si="132"/>
        <v>1.0312133057887731</v>
      </c>
      <c r="AJ475" s="10">
        <f t="shared" si="132"/>
        <v>0.99718174627000133</v>
      </c>
      <c r="AK475" s="10">
        <f t="shared" si="132"/>
        <v>1.0347004718673307</v>
      </c>
      <c r="AL475" s="10">
        <f t="shared" si="132"/>
        <v>1.0220927813138765</v>
      </c>
      <c r="AM475" s="10">
        <f t="shared" si="132"/>
        <v>1.0386926638276774</v>
      </c>
      <c r="AN475" s="10">
        <f t="shared" si="132"/>
        <v>1.047846553820629</v>
      </c>
      <c r="AO475" s="10">
        <f t="shared" si="132"/>
        <v>1.0473110297722219</v>
      </c>
      <c r="AP475" s="10">
        <f t="shared" si="132"/>
        <v>1.0177597803699832</v>
      </c>
      <c r="AQ475" s="10">
        <f t="shared" si="132"/>
        <v>1.0358259459910659</v>
      </c>
      <c r="AR475" s="10">
        <f t="shared" si="132"/>
        <v>1.0574453426163883</v>
      </c>
      <c r="AS475" s="10">
        <f t="shared" si="132"/>
        <v>1.0216794500343394</v>
      </c>
      <c r="AT475" s="10">
        <f t="shared" si="132"/>
        <v>1.0242488783840011</v>
      </c>
      <c r="AU475" s="10">
        <f t="shared" si="132"/>
        <v>1.0187731340968649</v>
      </c>
      <c r="AV475" s="10">
        <f t="shared" si="132"/>
        <v>1.0538246304496612</v>
      </c>
      <c r="AW475" s="10">
        <f t="shared" si="132"/>
        <v>1.057298150184915</v>
      </c>
      <c r="AX475" s="10">
        <f t="shared" si="132"/>
        <v>1.0700678131558727</v>
      </c>
      <c r="AY475" s="10">
        <f t="shared" si="132"/>
        <v>1.0694602110396472</v>
      </c>
      <c r="AZ475" s="10">
        <f t="shared" si="132"/>
        <v>1.0734366857207769</v>
      </c>
      <c r="BA475" s="10">
        <f t="shared" si="132"/>
        <v>1.0233861926820402</v>
      </c>
      <c r="BB475" s="10">
        <f t="shared" si="132"/>
        <v>1.0605340266996448</v>
      </c>
      <c r="BC475" s="10">
        <f t="shared" si="132"/>
        <v>1.075061243979295</v>
      </c>
      <c r="BD475" s="10">
        <f t="shared" si="132"/>
        <v>1.048333740414749</v>
      </c>
      <c r="BE475" s="10">
        <f t="shared" si="132"/>
        <v>1.0407987440298767</v>
      </c>
      <c r="BF475" s="10">
        <f t="shared" si="132"/>
        <v>1.046374181059756</v>
      </c>
      <c r="BG475" s="10">
        <f t="shared" si="132"/>
        <v>1.0565496180491727</v>
      </c>
      <c r="BH475" s="10">
        <f t="shared" si="132"/>
        <v>1.0610142610189703</v>
      </c>
      <c r="BI475" s="10">
        <f t="shared" si="132"/>
        <v>1.0549983649585915</v>
      </c>
      <c r="BK475" s="7">
        <f t="shared" si="115"/>
        <v>2.079478098283527E-2</v>
      </c>
      <c r="BL475" s="7">
        <f t="shared" si="116"/>
        <v>1.7294243064742032E-2</v>
      </c>
      <c r="BM475" s="7">
        <f t="shared" si="117"/>
        <v>6.0078531637592913E-3</v>
      </c>
      <c r="BN475" s="7">
        <f t="shared" si="118"/>
        <v>3.1601278329761895E-2</v>
      </c>
      <c r="BO475" s="7">
        <f t="shared" si="119"/>
        <v>2.1190930543497188E-2</v>
      </c>
      <c r="BP475" s="7">
        <f t="shared" si="120"/>
        <v>3.3760956479952808E-2</v>
      </c>
      <c r="BQ475" s="7">
        <f t="shared" si="121"/>
        <v>6.0265044867690465E-2</v>
      </c>
      <c r="BR475" s="7">
        <f t="shared" si="122"/>
        <v>4.7998856778751486E-2</v>
      </c>
      <c r="BS475" s="7">
        <f t="shared" si="123"/>
        <v>5.7774166114018755E-2</v>
      </c>
      <c r="BT475" s="7">
        <f t="shared" si="124"/>
        <v>5.5411342068565572E-2</v>
      </c>
      <c r="BV475" s="7">
        <f t="shared" si="125"/>
        <v>5.6423333970458067E-2</v>
      </c>
      <c r="BX475" s="231">
        <f t="shared" si="101"/>
        <v>1.4977361819161983E-2</v>
      </c>
      <c r="BZ475" s="7">
        <f t="shared" si="126"/>
        <v>9.7411960129020425E-2</v>
      </c>
      <c r="CA475" s="7">
        <f t="shared" si="127"/>
        <v>6.3989826118831861E-2</v>
      </c>
      <c r="CB475" s="7">
        <f t="shared" si="128"/>
        <v>0.18266816099199934</v>
      </c>
    </row>
    <row r="476" spans="1:80" ht="15">
      <c r="A476" s="226" t="s">
        <v>472</v>
      </c>
      <c r="E476" s="10">
        <v>1</v>
      </c>
      <c r="F476" s="10">
        <f t="shared" si="130"/>
        <v>1</v>
      </c>
      <c r="G476" s="10">
        <f t="shared" si="130"/>
        <v>1</v>
      </c>
      <c r="H476" s="10">
        <f t="shared" si="130"/>
        <v>1</v>
      </c>
      <c r="I476" s="10">
        <f t="shared" si="130"/>
        <v>1</v>
      </c>
      <c r="J476" s="10">
        <f t="shared" si="130"/>
        <v>1</v>
      </c>
      <c r="K476" s="10">
        <f t="shared" si="130"/>
        <v>1</v>
      </c>
      <c r="L476" s="10">
        <f t="shared" si="130"/>
        <v>1</v>
      </c>
      <c r="M476" s="10">
        <f t="shared" si="130"/>
        <v>1</v>
      </c>
      <c r="N476" s="10">
        <f t="shared" si="130"/>
        <v>1.0202063945154518</v>
      </c>
      <c r="O476" s="10">
        <f t="shared" si="130"/>
        <v>1.5221158747846835</v>
      </c>
      <c r="P476" s="10">
        <f t="shared" si="130"/>
        <v>1.1528550531118531</v>
      </c>
      <c r="Q476" s="10">
        <f t="shared" si="130"/>
        <v>1.1729926998718132</v>
      </c>
      <c r="R476" s="10">
        <f t="shared" si="130"/>
        <v>1.1824872859145663</v>
      </c>
      <c r="S476" s="10">
        <v>1</v>
      </c>
      <c r="T476" s="10">
        <f t="shared" si="132"/>
        <v>0.86543146145237226</v>
      </c>
      <c r="U476" s="10">
        <f t="shared" si="132"/>
        <v>1.1194530596179111</v>
      </c>
      <c r="V476" s="10">
        <f t="shared" si="132"/>
        <v>1.0172033736357953</v>
      </c>
      <c r="W476" s="10">
        <f t="shared" si="132"/>
        <v>0.89885721629833859</v>
      </c>
      <c r="X476" s="10">
        <f t="shared" si="132"/>
        <v>1.0582602035562998</v>
      </c>
      <c r="Y476" s="10">
        <f t="shared" si="132"/>
        <v>0.99567749221526991</v>
      </c>
      <c r="Z476" s="10">
        <f t="shared" si="132"/>
        <v>0.95786476212731098</v>
      </c>
      <c r="AA476" s="10">
        <f t="shared" si="132"/>
        <v>0.7438092187212888</v>
      </c>
      <c r="AB476" s="10">
        <f t="shared" si="132"/>
        <v>0.78840857876769799</v>
      </c>
      <c r="AC476" s="10">
        <f t="shared" si="132"/>
        <v>0.89831806472916687</v>
      </c>
      <c r="AD476" s="10">
        <f t="shared" si="132"/>
        <v>0.85389555132670314</v>
      </c>
      <c r="AE476" s="10">
        <f t="shared" si="132"/>
        <v>1.1127646056387634</v>
      </c>
      <c r="AF476" s="10">
        <f t="shared" si="132"/>
        <v>0.89146726081880123</v>
      </c>
      <c r="AG476" s="10">
        <f t="shared" si="132"/>
        <v>1.0841063985606143</v>
      </c>
      <c r="AH476" s="10">
        <f t="shared" si="132"/>
        <v>0.95703499716994544</v>
      </c>
      <c r="AI476" s="10">
        <f t="shared" si="132"/>
        <v>1.1116566014208609</v>
      </c>
      <c r="AJ476" s="10">
        <f t="shared" si="132"/>
        <v>1.1131914986904778</v>
      </c>
      <c r="AK476" s="10">
        <f t="shared" si="132"/>
        <v>1.0092990971350697</v>
      </c>
      <c r="AL476" s="10">
        <f t="shared" si="132"/>
        <v>0.95980238547444374</v>
      </c>
      <c r="AM476" s="10">
        <f t="shared" si="132"/>
        <v>0.98080103528072404</v>
      </c>
      <c r="AN476" s="10">
        <f t="shared" si="132"/>
        <v>0.97940232504402658</v>
      </c>
      <c r="AO476" s="10">
        <f t="shared" si="132"/>
        <v>1.0051436743734667</v>
      </c>
      <c r="AP476" s="10">
        <f t="shared" si="132"/>
        <v>0.99165228057256205</v>
      </c>
      <c r="AQ476" s="10">
        <f t="shared" si="132"/>
        <v>1.0094296703890957</v>
      </c>
      <c r="AR476" s="10">
        <f t="shared" si="132"/>
        <v>0.94283244343748607</v>
      </c>
      <c r="AS476" s="10">
        <f t="shared" si="132"/>
        <v>1.0323506404567886</v>
      </c>
      <c r="AT476" s="10">
        <f t="shared" si="132"/>
        <v>0.96288500857691117</v>
      </c>
      <c r="AU476" s="10">
        <f t="shared" si="132"/>
        <v>0.94507055171026078</v>
      </c>
      <c r="AV476" s="10">
        <f t="shared" si="132"/>
        <v>1.0803586380659806</v>
      </c>
      <c r="AW476" s="10">
        <f t="shared" si="132"/>
        <v>1.04833097601765</v>
      </c>
      <c r="AX476" s="10">
        <f t="shared" si="132"/>
        <v>1.0258507679201567</v>
      </c>
      <c r="AY476" s="10">
        <f t="shared" si="132"/>
        <v>0.99975339173481825</v>
      </c>
      <c r="AZ476" s="10">
        <f t="shared" si="132"/>
        <v>0.99127713437455833</v>
      </c>
      <c r="BA476" s="10">
        <f t="shared" si="132"/>
        <v>1.0343099752467488</v>
      </c>
      <c r="BB476" s="10">
        <f t="shared" si="132"/>
        <v>0.95293166543932495</v>
      </c>
      <c r="BC476" s="10">
        <f t="shared" si="132"/>
        <v>1.0211269251112571</v>
      </c>
      <c r="BD476" s="10">
        <f t="shared" si="132"/>
        <v>1.0683249685595615</v>
      </c>
      <c r="BE476" s="10">
        <f t="shared" si="132"/>
        <v>1.023369990740286</v>
      </c>
      <c r="BF476" s="10">
        <f t="shared" si="132"/>
        <v>0.9975620165960154</v>
      </c>
      <c r="BG476" s="10">
        <f t="shared" si="132"/>
        <v>1.0084957230477543</v>
      </c>
      <c r="BH476" s="10">
        <f t="shared" si="132"/>
        <v>1.0153181175639761</v>
      </c>
      <c r="BI476" s="10">
        <f t="shared" si="132"/>
        <v>0.9947649179142678</v>
      </c>
      <c r="BK476" s="7">
        <f t="shared" si="115"/>
        <v>0</v>
      </c>
      <c r="BL476" s="7">
        <f t="shared" si="116"/>
        <v>3.3397235560566063E-3</v>
      </c>
      <c r="BM476" s="7">
        <f t="shared" si="117"/>
        <v>8.5986369862850465E-2</v>
      </c>
      <c r="BN476" s="7">
        <f t="shared" si="118"/>
        <v>-7.8494546465600834E-2</v>
      </c>
      <c r="BO476" s="7">
        <f t="shared" si="119"/>
        <v>4.6370676605511862E-2</v>
      </c>
      <c r="BP476" s="7">
        <f t="shared" si="120"/>
        <v>-1.6859368370711669E-2</v>
      </c>
      <c r="BQ476" s="7">
        <f t="shared" si="121"/>
        <v>1.8600397150845716E-2</v>
      </c>
      <c r="BR476" s="7">
        <f t="shared" si="122"/>
        <v>2.4088538021797889E-2</v>
      </c>
      <c r="BS476" s="7">
        <f t="shared" si="123"/>
        <v>2.9551811687142049E-2</v>
      </c>
      <c r="BT476" s="7">
        <f t="shared" si="124"/>
        <v>9.779996258981738E-3</v>
      </c>
      <c r="BV476" s="7">
        <f t="shared" si="125"/>
        <v>1.8206706895620206E-2</v>
      </c>
      <c r="BX476" s="231">
        <f t="shared" si="101"/>
        <v>7.4836012796304363E-3</v>
      </c>
      <c r="BZ476" s="7">
        <f t="shared" si="126"/>
        <v>-0.43828361183834708</v>
      </c>
      <c r="CA476" s="7">
        <f t="shared" si="127"/>
        <v>0.24899418698846087</v>
      </c>
      <c r="CB476" s="7">
        <f t="shared" si="128"/>
        <v>1.8583548314407228E-2</v>
      </c>
    </row>
    <row r="477" spans="1:80" ht="15">
      <c r="A477" s="226" t="s">
        <v>474</v>
      </c>
      <c r="E477" s="10">
        <v>1</v>
      </c>
      <c r="F477" s="10">
        <f t="shared" si="130"/>
        <v>0.97415744980762553</v>
      </c>
      <c r="G477" s="10">
        <f t="shared" si="130"/>
        <v>1.0408276447414297</v>
      </c>
      <c r="H477" s="10">
        <f t="shared" si="130"/>
        <v>0.94537878237480166</v>
      </c>
      <c r="I477" s="10">
        <f t="shared" si="130"/>
        <v>0.96177391846726734</v>
      </c>
      <c r="J477" s="10">
        <f t="shared" si="130"/>
        <v>1.0381674449357436</v>
      </c>
      <c r="K477" s="10">
        <f t="shared" si="130"/>
        <v>0.93712821306002048</v>
      </c>
      <c r="L477" s="10">
        <f t="shared" si="130"/>
        <v>0.98531724580281577</v>
      </c>
      <c r="M477" s="10">
        <f t="shared" si="130"/>
        <v>0.9901939319402111</v>
      </c>
      <c r="N477" s="10">
        <f t="shared" si="130"/>
        <v>0.98430680041123797</v>
      </c>
      <c r="O477" s="10">
        <f t="shared" si="130"/>
        <v>1.0280320180350913</v>
      </c>
      <c r="P477" s="10">
        <f t="shared" si="130"/>
        <v>0.9920977781658471</v>
      </c>
      <c r="Q477" s="10">
        <f t="shared" si="130"/>
        <v>0.92084270257275391</v>
      </c>
      <c r="R477" s="10">
        <f t="shared" si="130"/>
        <v>0.97576448397982585</v>
      </c>
      <c r="S477" s="10">
        <v>1</v>
      </c>
      <c r="T477" s="10">
        <f t="shared" si="132"/>
        <v>1.120596879373148</v>
      </c>
      <c r="U477" s="10">
        <f t="shared" si="132"/>
        <v>1.1292034426316047</v>
      </c>
      <c r="V477" s="10">
        <f t="shared" si="132"/>
        <v>1.0277432261822947</v>
      </c>
      <c r="W477" s="10">
        <f t="shared" si="132"/>
        <v>0.90981610774302479</v>
      </c>
      <c r="X477" s="10">
        <f t="shared" si="132"/>
        <v>0.91833655679254267</v>
      </c>
      <c r="Y477" s="10">
        <f t="shared" si="132"/>
        <v>0.9813729749128316</v>
      </c>
      <c r="Z477" s="10">
        <f t="shared" si="132"/>
        <v>1.0382497692334716</v>
      </c>
      <c r="AA477" s="10">
        <f t="shared" si="132"/>
        <v>1.0239104269980643</v>
      </c>
      <c r="AB477" s="10">
        <f t="shared" si="132"/>
        <v>0.98683961080504101</v>
      </c>
      <c r="AC477" s="10">
        <f t="shared" si="132"/>
        <v>0.91968278847788332</v>
      </c>
      <c r="AD477" s="10">
        <f t="shared" si="132"/>
        <v>0.9089444414889547</v>
      </c>
      <c r="AE477" s="10">
        <f t="shared" si="132"/>
        <v>1.0242124331527471</v>
      </c>
      <c r="AF477" s="10">
        <f t="shared" si="132"/>
        <v>1.1114265330593371</v>
      </c>
      <c r="AG477" s="10">
        <f t="shared" si="132"/>
        <v>0.97081191861728111</v>
      </c>
      <c r="AH477" s="10">
        <f t="shared" si="132"/>
        <v>1.0614674671307325</v>
      </c>
      <c r="AI477" s="10">
        <f t="shared" si="132"/>
        <v>0.92111757476471046</v>
      </c>
      <c r="AJ477" s="10">
        <f t="shared" si="132"/>
        <v>1.0475055749477575</v>
      </c>
      <c r="AK477" s="10">
        <f t="shared" si="132"/>
        <v>1.038362969190501</v>
      </c>
      <c r="AL477" s="10">
        <f t="shared" si="132"/>
        <v>1.0186166275688391</v>
      </c>
      <c r="AM477" s="10">
        <f t="shared" si="132"/>
        <v>0.98364270095976825</v>
      </c>
      <c r="AN477" s="10">
        <f t="shared" si="132"/>
        <v>1.0319004956013085</v>
      </c>
      <c r="AO477" s="10">
        <f t="shared" si="132"/>
        <v>1.0307809591170163</v>
      </c>
      <c r="AP477" s="10">
        <f t="shared" si="132"/>
        <v>1.0756694219418832</v>
      </c>
      <c r="AQ477" s="10">
        <f t="shared" si="132"/>
        <v>1.0145248810738092</v>
      </c>
      <c r="AR477" s="10">
        <f t="shared" si="132"/>
        <v>1.0026377947516534</v>
      </c>
      <c r="AS477" s="10">
        <f t="shared" si="132"/>
        <v>1.0340686240245642</v>
      </c>
      <c r="AT477" s="10">
        <f t="shared" si="132"/>
        <v>1.0354728922860492</v>
      </c>
      <c r="AU477" s="10">
        <f t="shared" si="132"/>
        <v>1.0347183791451573</v>
      </c>
      <c r="AV477" s="10">
        <f t="shared" si="132"/>
        <v>1.0475741974315751</v>
      </c>
      <c r="AW477" s="10">
        <f t="shared" si="132"/>
        <v>1.0104805923060258</v>
      </c>
      <c r="AX477" s="10">
        <f t="shared" si="132"/>
        <v>1.0460615435118714</v>
      </c>
      <c r="AY477" s="10">
        <f t="shared" si="132"/>
        <v>1.071683895376857</v>
      </c>
      <c r="AZ477" s="10">
        <f t="shared" si="132"/>
        <v>1.0863728378340285</v>
      </c>
      <c r="BA477" s="10">
        <f t="shared" si="132"/>
        <v>1.0504604017140271</v>
      </c>
      <c r="BB477" s="10">
        <f t="shared" si="132"/>
        <v>1.0061403924280139</v>
      </c>
      <c r="BC477" s="10">
        <f t="shared" si="132"/>
        <v>1.0083479244113296</v>
      </c>
      <c r="BD477" s="10">
        <f t="shared" si="132"/>
        <v>1.0788947118851984</v>
      </c>
      <c r="BE477" s="10">
        <f t="shared" si="132"/>
        <v>1.1281520636501963</v>
      </c>
      <c r="BF477" s="10">
        <f t="shared" si="132"/>
        <v>1.0195913319079666</v>
      </c>
      <c r="BG477" s="10">
        <f t="shared" si="132"/>
        <v>1.0026330564674268</v>
      </c>
      <c r="BH477" s="10">
        <f t="shared" si="132"/>
        <v>1.0243622919446196</v>
      </c>
      <c r="BI477" s="10">
        <f t="shared" si="132"/>
        <v>1.0220667736486422</v>
      </c>
      <c r="BK477" s="7">
        <f t="shared" si="115"/>
        <v>-1.4012803935453455E-2</v>
      </c>
      <c r="BL477" s="7">
        <f t="shared" si="116"/>
        <v>-1.7661781619751182E-2</v>
      </c>
      <c r="BM477" s="7">
        <f t="shared" si="117"/>
        <v>-4.2512915516623728E-4</v>
      </c>
      <c r="BN477" s="7">
        <f t="shared" si="118"/>
        <v>9.5198808786300937E-4</v>
      </c>
      <c r="BO477" s="7">
        <f t="shared" si="119"/>
        <v>5.0966861838765976E-3</v>
      </c>
      <c r="BP477" s="7">
        <f t="shared" si="120"/>
        <v>3.2285929994513074E-2</v>
      </c>
      <c r="BQ477" s="7">
        <f t="shared" si="121"/>
        <v>4.0508269149617915E-2</v>
      </c>
      <c r="BR477" s="7">
        <f t="shared" si="122"/>
        <v>5.6157567294884192E-2</v>
      </c>
      <c r="BS477" s="7">
        <f t="shared" si="123"/>
        <v>5.183886990994635E-2</v>
      </c>
      <c r="BT477" s="7">
        <f t="shared" si="124"/>
        <v>3.5474929360906682E-2</v>
      </c>
      <c r="BV477" s="7">
        <f t="shared" si="125"/>
        <v>4.2456640367644738E-2</v>
      </c>
      <c r="BX477" s="231">
        <f t="shared" si="101"/>
        <v>-7.8632713687520894E-3</v>
      </c>
      <c r="BZ477" s="7">
        <f t="shared" si="126"/>
        <v>4.9084286901714291E-2</v>
      </c>
      <c r="CA477" s="7">
        <f t="shared" si="127"/>
        <v>1.8912951349847607E-3</v>
      </c>
      <c r="CB477" s="7">
        <f t="shared" si="128"/>
        <v>4.9723385117766306E-2</v>
      </c>
    </row>
    <row r="478" spans="1:80" ht="15">
      <c r="A478" s="226" t="s">
        <v>476</v>
      </c>
      <c r="E478" s="10">
        <v>1</v>
      </c>
      <c r="F478" s="10">
        <f t="shared" si="130"/>
        <v>1.0022603064379112</v>
      </c>
      <c r="G478" s="10">
        <f t="shared" si="130"/>
        <v>0.97163766165838139</v>
      </c>
      <c r="H478" s="10">
        <f t="shared" si="130"/>
        <v>0.9908854137087324</v>
      </c>
      <c r="I478" s="10">
        <f t="shared" si="130"/>
        <v>1.0102397326676567</v>
      </c>
      <c r="J478" s="10">
        <f t="shared" si="130"/>
        <v>0.98510200728673458</v>
      </c>
      <c r="K478" s="10">
        <f t="shared" si="130"/>
        <v>0.99989774639673545</v>
      </c>
      <c r="L478" s="10">
        <f t="shared" si="130"/>
        <v>0.95992894881073965</v>
      </c>
      <c r="M478" s="10">
        <f t="shared" si="130"/>
        <v>1.0326370739596191</v>
      </c>
      <c r="N478" s="10">
        <f t="shared" si="130"/>
        <v>0.90748305954570285</v>
      </c>
      <c r="O478" s="10">
        <f t="shared" si="130"/>
        <v>1.0538331685245252</v>
      </c>
      <c r="P478" s="10">
        <f t="shared" si="130"/>
        <v>0.96879709413225412</v>
      </c>
      <c r="Q478" s="10">
        <f t="shared" si="130"/>
        <v>1.0317049343604534</v>
      </c>
      <c r="R478" s="10">
        <f t="shared" si="130"/>
        <v>0.9159646938024707</v>
      </c>
      <c r="S478" s="10">
        <v>1</v>
      </c>
      <c r="T478" s="10">
        <f t="shared" si="132"/>
        <v>1.046194912353736</v>
      </c>
      <c r="U478" s="10">
        <f t="shared" si="132"/>
        <v>1.0615774493471122</v>
      </c>
      <c r="V478" s="10">
        <f t="shared" si="132"/>
        <v>0.94975557415986023</v>
      </c>
      <c r="W478" s="10">
        <f t="shared" si="132"/>
        <v>0.93774218127396258</v>
      </c>
      <c r="X478" s="10">
        <f t="shared" si="132"/>
        <v>1.0439259018103431</v>
      </c>
      <c r="Y478" s="10">
        <f t="shared" si="132"/>
        <v>0.94190518570235637</v>
      </c>
      <c r="Z478" s="10">
        <f t="shared" si="132"/>
        <v>1.0218818632168978</v>
      </c>
      <c r="AA478" s="10">
        <f t="shared" si="132"/>
        <v>1.0475133312748803</v>
      </c>
      <c r="AB478" s="10">
        <f t="shared" si="132"/>
        <v>0.91873420250280347</v>
      </c>
      <c r="AC478" s="10">
        <f t="shared" si="132"/>
        <v>1.0063088097061206</v>
      </c>
      <c r="AD478" s="10">
        <f t="shared" si="132"/>
        <v>1.0017112811158206</v>
      </c>
      <c r="AE478" s="10">
        <f t="shared" si="132"/>
        <v>1.0000704326235683</v>
      </c>
      <c r="AF478" s="10">
        <f t="shared" si="132"/>
        <v>1.0289738306222804</v>
      </c>
      <c r="AG478" s="10">
        <f t="shared" si="132"/>
        <v>0.96413584156667598</v>
      </c>
      <c r="AH478" s="10">
        <f t="shared" si="132"/>
        <v>1.0084765242889051</v>
      </c>
      <c r="AI478" s="10">
        <f t="shared" si="132"/>
        <v>0.96340049831349328</v>
      </c>
      <c r="AJ478" s="10">
        <f t="shared" si="132"/>
        <v>0.99474589953382164</v>
      </c>
      <c r="AK478" s="10">
        <f t="shared" si="132"/>
        <v>0.98215703621750061</v>
      </c>
      <c r="AL478" s="10">
        <f t="shared" si="132"/>
        <v>0.98331805195131483</v>
      </c>
      <c r="AM478" s="10">
        <f t="shared" si="132"/>
        <v>0.97163633120610016</v>
      </c>
      <c r="AN478" s="10">
        <f t="shared" si="132"/>
        <v>1.0253944319368187</v>
      </c>
      <c r="AO478" s="10">
        <f t="shared" si="132"/>
        <v>0.99426366117720832</v>
      </c>
      <c r="AP478" s="10">
        <f t="shared" si="132"/>
        <v>1.0062960886499026</v>
      </c>
      <c r="AQ478" s="10">
        <f t="shared" si="132"/>
        <v>1.0340406340573427</v>
      </c>
      <c r="AR478" s="10">
        <f t="shared" si="132"/>
        <v>1.0385063926944051</v>
      </c>
      <c r="AS478" s="10">
        <f t="shared" si="132"/>
        <v>1.0070099628652334</v>
      </c>
      <c r="AT478" s="10">
        <f t="shared" si="132"/>
        <v>1.0199649929300982</v>
      </c>
      <c r="AU478" s="10">
        <f t="shared" si="132"/>
        <v>0.98114787343571597</v>
      </c>
      <c r="AV478" s="10">
        <f t="shared" si="132"/>
        <v>1.0394262331213779</v>
      </c>
      <c r="AW478" s="10">
        <f t="shared" si="132"/>
        <v>1.0311717106135532</v>
      </c>
      <c r="AX478" s="10">
        <f t="shared" si="132"/>
        <v>1.028502362188807</v>
      </c>
      <c r="AY478" s="10">
        <f t="shared" si="132"/>
        <v>0.99753052104623419</v>
      </c>
      <c r="AZ478" s="10">
        <f t="shared" si="132"/>
        <v>1.0213866002285727</v>
      </c>
      <c r="BA478" s="10">
        <f t="shared" si="132"/>
        <v>1.0087550811600985</v>
      </c>
      <c r="BB478" s="10">
        <f t="shared" si="132"/>
        <v>0.99591769644868511</v>
      </c>
      <c r="BC478" s="10">
        <f t="shared" si="132"/>
        <v>1.012328396245481</v>
      </c>
      <c r="BD478" s="10">
        <f t="shared" si="132"/>
        <v>0.98818043577815562</v>
      </c>
      <c r="BE478" s="10">
        <f t="shared" si="132"/>
        <v>1.0134362713837832</v>
      </c>
      <c r="BF478" s="10">
        <f t="shared" si="132"/>
        <v>1.0043051582437379</v>
      </c>
      <c r="BG478" s="10">
        <f t="shared" si="132"/>
        <v>1.0125767773741985</v>
      </c>
      <c r="BH478" s="10">
        <f t="shared" si="132"/>
        <v>1.034216520846112</v>
      </c>
      <c r="BI478" s="10">
        <f t="shared" si="132"/>
        <v>1.0364192490359168</v>
      </c>
      <c r="BK478" s="7">
        <f t="shared" si="115"/>
        <v>-1.1819903749480276E-2</v>
      </c>
      <c r="BL478" s="7">
        <f t="shared" si="116"/>
        <v>-1.829479282273605E-2</v>
      </c>
      <c r="BM478" s="7">
        <f t="shared" si="117"/>
        <v>-3.7566593664328796E-4</v>
      </c>
      <c r="BN478" s="7">
        <f t="shared" si="118"/>
        <v>-6.7764463889206095E-3</v>
      </c>
      <c r="BO478" s="7">
        <f t="shared" si="119"/>
        <v>-1.9159269396215262E-2</v>
      </c>
      <c r="BP478" s="7">
        <f t="shared" si="120"/>
        <v>1.3158338909539324E-2</v>
      </c>
      <c r="BQ478" s="7">
        <f t="shared" si="121"/>
        <v>1.6768571538867683E-2</v>
      </c>
      <c r="BR478" s="7">
        <f t="shared" si="122"/>
        <v>4.5732000019489405E-3</v>
      </c>
      <c r="BS478" s="7">
        <f t="shared" si="123"/>
        <v>2.1030401270208721E-2</v>
      </c>
      <c r="BT478" s="7">
        <f t="shared" si="124"/>
        <v>1.2050701367880112E-2</v>
      </c>
      <c r="BV478" s="7">
        <f t="shared" si="125"/>
        <v>1.5889433162274313E-2</v>
      </c>
      <c r="BX478" s="231">
        <f t="shared" si="101"/>
        <v>-8.7612866010053914E-3</v>
      </c>
      <c r="BZ478" s="7">
        <f t="shared" si="126"/>
        <v>-1.6554869054219878E-2</v>
      </c>
      <c r="CA478" s="7">
        <f t="shared" si="127"/>
        <v>-5.8760907325528189E-2</v>
      </c>
      <c r="CB478" s="7">
        <f t="shared" si="128"/>
        <v>8.5362730027805478E-2</v>
      </c>
    </row>
    <row r="479" spans="1:80" ht="15">
      <c r="A479" s="226" t="s">
        <v>478</v>
      </c>
      <c r="E479" s="10">
        <v>1</v>
      </c>
      <c r="F479" s="10">
        <f t="shared" si="130"/>
        <v>1.0458046597944706</v>
      </c>
      <c r="G479" s="10">
        <f t="shared" si="130"/>
        <v>1.0419614262108883</v>
      </c>
      <c r="H479" s="10">
        <f t="shared" si="130"/>
        <v>1.0723988358117857</v>
      </c>
      <c r="I479" s="10">
        <f t="shared" si="130"/>
        <v>0.93882247388086071</v>
      </c>
      <c r="J479" s="10">
        <f t="shared" si="130"/>
        <v>1.0501408633552987</v>
      </c>
      <c r="K479" s="10">
        <f t="shared" si="130"/>
        <v>1.0814939619396773</v>
      </c>
      <c r="L479" s="10">
        <f t="shared" si="130"/>
        <v>1.0983074096357348</v>
      </c>
      <c r="M479" s="10">
        <f t="shared" si="130"/>
        <v>1.1167554397304174</v>
      </c>
      <c r="N479" s="10">
        <f t="shared" si="130"/>
        <v>1.1202646187090359</v>
      </c>
      <c r="O479" s="10">
        <f t="shared" si="130"/>
        <v>1.121289084078879</v>
      </c>
      <c r="P479" s="10">
        <f t="shared" si="130"/>
        <v>1.100442643831381</v>
      </c>
      <c r="Q479" s="10">
        <f t="shared" si="130"/>
        <v>1.1144319338372937</v>
      </c>
      <c r="R479" s="10">
        <f t="shared" si="130"/>
        <v>1.0907059172213951</v>
      </c>
      <c r="S479" s="10">
        <v>1</v>
      </c>
      <c r="T479" s="10">
        <f t="shared" si="132"/>
        <v>1.030925305093902</v>
      </c>
      <c r="U479" s="10">
        <f t="shared" si="132"/>
        <v>1.0599848294394598</v>
      </c>
      <c r="V479" s="10">
        <f t="shared" si="132"/>
        <v>1.0600696348725227</v>
      </c>
      <c r="W479" s="10">
        <f t="shared" si="132"/>
        <v>1.0739612427950875</v>
      </c>
      <c r="X479" s="10">
        <f t="shared" si="132"/>
        <v>1.0804693488163895</v>
      </c>
      <c r="Y479" s="10">
        <f t="shared" si="132"/>
        <v>1.0863910237636079</v>
      </c>
      <c r="Z479" s="10">
        <f t="shared" si="132"/>
        <v>1.0548839877076484</v>
      </c>
      <c r="AA479" s="10">
        <f t="shared" si="132"/>
        <v>1.0257080255896125</v>
      </c>
      <c r="AB479" s="10">
        <f t="shared" si="132"/>
        <v>1.0713993426486017</v>
      </c>
      <c r="AC479" s="10">
        <f t="shared" si="132"/>
        <v>1.0676329620255145</v>
      </c>
      <c r="AD479" s="10">
        <f t="shared" si="132"/>
        <v>0.99177345250841964</v>
      </c>
      <c r="AE479" s="10">
        <f t="shared" si="132"/>
        <v>1.01423424313779</v>
      </c>
      <c r="AF479" s="10">
        <f t="shared" si="132"/>
        <v>1.0910374391679103</v>
      </c>
      <c r="AG479" s="10">
        <f t="shared" si="132"/>
        <v>1.0833081649622536</v>
      </c>
      <c r="AH479" s="10">
        <f t="shared" si="132"/>
        <v>1.0699550270162197</v>
      </c>
      <c r="AI479" s="10">
        <f t="shared" si="132"/>
        <v>1.0584664088826843</v>
      </c>
      <c r="AJ479" s="10">
        <f t="shared" si="132"/>
        <v>1.0369409802861151</v>
      </c>
      <c r="AK479" s="10">
        <f t="shared" si="132"/>
        <v>1.0391826077028814</v>
      </c>
      <c r="AL479" s="10">
        <f t="shared" si="132"/>
        <v>1.087510995338538</v>
      </c>
      <c r="AM479" s="10">
        <f t="shared" si="132"/>
        <v>1.0750018191767068</v>
      </c>
      <c r="AN479" s="10">
        <f t="shared" si="132"/>
        <v>1.0382562155012125</v>
      </c>
      <c r="AO479" s="10">
        <f t="shared" si="132"/>
        <v>1.0324911686137002</v>
      </c>
      <c r="AP479" s="10">
        <f t="shared" si="132"/>
        <v>1.0471566378808432</v>
      </c>
      <c r="AQ479" s="10">
        <f t="shared" si="132"/>
        <v>0.94508941414206338</v>
      </c>
      <c r="AR479" s="10">
        <f t="shared" si="132"/>
        <v>1.0525072512629929</v>
      </c>
      <c r="AS479" s="10">
        <f t="shared" si="132"/>
        <v>1.0702763352836591</v>
      </c>
      <c r="AT479" s="10">
        <f t="shared" si="132"/>
        <v>0.96411751155679437</v>
      </c>
      <c r="AU479" s="10">
        <f t="shared" si="132"/>
        <v>1.0326493600080555</v>
      </c>
      <c r="AV479" s="10">
        <f t="shared" si="132"/>
        <v>1.0598667077922759</v>
      </c>
      <c r="AW479" s="10">
        <f t="shared" si="132"/>
        <v>1.0818626016618766</v>
      </c>
      <c r="AX479" s="10">
        <f t="shared" si="132"/>
        <v>1.0499207475100376</v>
      </c>
      <c r="AY479" s="10">
        <f t="shared" si="132"/>
        <v>1.0550628904820147</v>
      </c>
      <c r="AZ479" s="10">
        <f t="shared" si="132"/>
        <v>1.0465932121848758</v>
      </c>
      <c r="BA479" s="10">
        <f t="shared" si="132"/>
        <v>0.96512575617074847</v>
      </c>
      <c r="BB479" s="10">
        <f t="shared" si="132"/>
        <v>0.96443613974659281</v>
      </c>
      <c r="BC479" s="10">
        <f t="shared" si="132"/>
        <v>1.1321649301445926</v>
      </c>
      <c r="BD479" s="10">
        <f t="shared" si="132"/>
        <v>1.0403266908949842</v>
      </c>
      <c r="BE479" s="10">
        <f t="shared" si="132"/>
        <v>1.0135409620714091</v>
      </c>
      <c r="BF479" s="10">
        <f t="shared" si="132"/>
        <v>1.0331459313081559</v>
      </c>
      <c r="BG479" s="10">
        <f t="shared" si="132"/>
        <v>1.0223613649804921</v>
      </c>
      <c r="BH479" s="10">
        <f t="shared" si="132"/>
        <v>1.0073047963070427</v>
      </c>
      <c r="BI479" s="10">
        <f t="shared" si="132"/>
        <v>1.0068151507697523</v>
      </c>
      <c r="BK479" s="7">
        <f t="shared" si="115"/>
        <v>5.3301855686418653E-2</v>
      </c>
      <c r="BL479" s="7">
        <f t="shared" si="116"/>
        <v>6.571961064351628E-2</v>
      </c>
      <c r="BM479" s="7">
        <f t="shared" si="117"/>
        <v>7.2632255746452934E-2</v>
      </c>
      <c r="BN479" s="7">
        <f t="shared" si="118"/>
        <v>5.5138795132425589E-2</v>
      </c>
      <c r="BO479" s="7">
        <f t="shared" si="119"/>
        <v>5.5332131203017498E-2</v>
      </c>
      <c r="BP479" s="7">
        <f t="shared" si="120"/>
        <v>2.1962389573402907E-2</v>
      </c>
      <c r="BQ479" s="7">
        <f t="shared" si="121"/>
        <v>4.3038651608125367E-2</v>
      </c>
      <c r="BR479" s="7">
        <f t="shared" si="122"/>
        <v>2.7292899382780789E-2</v>
      </c>
      <c r="BS479" s="7">
        <f t="shared" si="123"/>
        <v>4.2405451583415132E-2</v>
      </c>
      <c r="BT479" s="7">
        <f t="shared" si="124"/>
        <v>2.6558894956539181E-2</v>
      </c>
      <c r="BV479" s="7">
        <f t="shared" si="125"/>
        <v>3.332056313173215E-2</v>
      </c>
      <c r="BX479" s="231">
        <f t="shared" si="101"/>
        <v>6.787797839930354E-2</v>
      </c>
      <c r="BZ479" s="7">
        <f t="shared" si="126"/>
        <v>0.1592572732207429</v>
      </c>
      <c r="CA479" s="7">
        <f t="shared" si="127"/>
        <v>0.14057274048052859</v>
      </c>
      <c r="CB479" s="7">
        <f t="shared" si="128"/>
        <v>3.6847949857828022E-2</v>
      </c>
    </row>
    <row r="480" spans="1:80" ht="15">
      <c r="A480" s="226" t="s">
        <v>480</v>
      </c>
      <c r="E480" s="10">
        <v>1</v>
      </c>
      <c r="F480" s="10">
        <f t="shared" si="130"/>
        <v>1</v>
      </c>
      <c r="G480" s="10">
        <f t="shared" si="130"/>
        <v>1</v>
      </c>
      <c r="H480" s="10">
        <f t="shared" si="130"/>
        <v>1</v>
      </c>
      <c r="I480" s="10">
        <f t="shared" si="130"/>
        <v>1</v>
      </c>
      <c r="J480" s="10">
        <f t="shared" si="130"/>
        <v>1</v>
      </c>
      <c r="K480" s="10">
        <f t="shared" si="130"/>
        <v>1</v>
      </c>
      <c r="L480" s="10">
        <f t="shared" si="130"/>
        <v>1</v>
      </c>
      <c r="M480" s="10">
        <f t="shared" si="130"/>
        <v>1</v>
      </c>
      <c r="N480" s="10">
        <f t="shared" si="130"/>
        <v>1</v>
      </c>
      <c r="O480" s="10">
        <f t="shared" si="130"/>
        <v>1</v>
      </c>
      <c r="P480" s="10">
        <f t="shared" si="130"/>
        <v>1</v>
      </c>
      <c r="Q480" s="10">
        <f t="shared" si="130"/>
        <v>1</v>
      </c>
      <c r="R480" s="10">
        <f t="shared" si="130"/>
        <v>1</v>
      </c>
      <c r="S480" s="10">
        <v>1</v>
      </c>
      <c r="T480" s="10">
        <f t="shared" si="132"/>
        <v>1</v>
      </c>
      <c r="U480" s="10">
        <f t="shared" si="132"/>
        <v>1</v>
      </c>
      <c r="V480" s="10">
        <f t="shared" si="132"/>
        <v>1</v>
      </c>
      <c r="W480" s="10">
        <f t="shared" ref="W480:BI480" si="133">1+W212/100</f>
        <v>1</v>
      </c>
      <c r="X480" s="10">
        <f t="shared" si="133"/>
        <v>1</v>
      </c>
      <c r="Y480" s="10">
        <f t="shared" si="133"/>
        <v>1</v>
      </c>
      <c r="Z480" s="10">
        <f t="shared" si="133"/>
        <v>1</v>
      </c>
      <c r="AA480" s="10">
        <f t="shared" si="133"/>
        <v>1</v>
      </c>
      <c r="AB480" s="10">
        <f t="shared" si="133"/>
        <v>1</v>
      </c>
      <c r="AC480" s="10">
        <f t="shared" si="133"/>
        <v>1</v>
      </c>
      <c r="AD480" s="10">
        <f t="shared" si="133"/>
        <v>1</v>
      </c>
      <c r="AE480" s="10">
        <f t="shared" si="133"/>
        <v>1</v>
      </c>
      <c r="AF480" s="10">
        <f t="shared" si="133"/>
        <v>1</v>
      </c>
      <c r="AG480" s="10">
        <f t="shared" si="133"/>
        <v>1</v>
      </c>
      <c r="AH480" s="10">
        <f t="shared" si="133"/>
        <v>1</v>
      </c>
      <c r="AI480" s="10">
        <f t="shared" si="133"/>
        <v>1</v>
      </c>
      <c r="AJ480" s="10">
        <f t="shared" si="133"/>
        <v>1.030585624937695</v>
      </c>
      <c r="AK480" s="10">
        <f t="shared" si="133"/>
        <v>1.0954832674307822</v>
      </c>
      <c r="AL480" s="10">
        <f t="shared" si="133"/>
        <v>1.0106565913761987</v>
      </c>
      <c r="AM480" s="10">
        <f t="shared" si="133"/>
        <v>1.0613930079372194</v>
      </c>
      <c r="AN480" s="10">
        <f t="shared" si="133"/>
        <v>1.0521089549088178</v>
      </c>
      <c r="AO480" s="10">
        <f t="shared" si="133"/>
        <v>0.98788046429069032</v>
      </c>
      <c r="AP480" s="10">
        <f t="shared" si="133"/>
        <v>0.95842275961929713</v>
      </c>
      <c r="AQ480" s="10">
        <f t="shared" si="133"/>
        <v>0.9899697341962308</v>
      </c>
      <c r="AR480" s="10">
        <f t="shared" si="133"/>
        <v>0.96817176510644753</v>
      </c>
      <c r="AS480" s="10">
        <f t="shared" si="133"/>
        <v>0.8343216798191776</v>
      </c>
      <c r="AT480" s="10">
        <f t="shared" si="133"/>
        <v>0.89580284929205911</v>
      </c>
      <c r="AU480" s="10">
        <f t="shared" si="133"/>
        <v>0.94652210694071781</v>
      </c>
      <c r="AV480" s="10">
        <f t="shared" si="133"/>
        <v>1.037569835792606</v>
      </c>
      <c r="AW480" s="10">
        <f t="shared" si="133"/>
        <v>1.0225373379791247</v>
      </c>
      <c r="AX480" s="10">
        <f t="shared" si="133"/>
        <v>1.028274215330401</v>
      </c>
      <c r="AY480" s="10">
        <f t="shared" si="133"/>
        <v>1.0438373533917478</v>
      </c>
      <c r="AZ480" s="10">
        <f t="shared" si="133"/>
        <v>1.0481236996059269</v>
      </c>
      <c r="BA480" s="10">
        <f t="shared" si="133"/>
        <v>1.0464532661682997</v>
      </c>
      <c r="BB480" s="10">
        <f t="shared" si="133"/>
        <v>0.93130309674121914</v>
      </c>
      <c r="BC480" s="10">
        <f t="shared" si="133"/>
        <v>1.0452367812448617</v>
      </c>
      <c r="BD480" s="10">
        <f t="shared" si="133"/>
        <v>1.1045399088618284</v>
      </c>
      <c r="BE480" s="10">
        <f t="shared" si="133"/>
        <v>1.0239919679103031</v>
      </c>
      <c r="BF480" s="10">
        <f t="shared" si="133"/>
        <v>1.0082398771941956</v>
      </c>
      <c r="BG480" s="10">
        <f t="shared" si="133"/>
        <v>0.99392453070148179</v>
      </c>
      <c r="BH480" s="10">
        <f t="shared" si="133"/>
        <v>1.0161942844587692</v>
      </c>
      <c r="BI480" s="10">
        <f t="shared" si="133"/>
        <v>1.0093851209078686</v>
      </c>
      <c r="BK480" s="7">
        <f t="shared" si="115"/>
        <v>0</v>
      </c>
      <c r="BL480" s="7">
        <f t="shared" si="116"/>
        <v>0</v>
      </c>
      <c r="BM480" s="7">
        <f t="shared" si="117"/>
        <v>0</v>
      </c>
      <c r="BN480" s="7">
        <f t="shared" si="118"/>
        <v>0</v>
      </c>
      <c r="BO480" s="7">
        <f t="shared" si="119"/>
        <v>3.3530649967516313E-2</v>
      </c>
      <c r="BP480" s="7">
        <f t="shared" si="120"/>
        <v>-4.7869095887711821E-2</v>
      </c>
      <c r="BQ480" s="7">
        <f t="shared" si="121"/>
        <v>2.47302347181797E-2</v>
      </c>
      <c r="BR480" s="7">
        <f t="shared" si="122"/>
        <v>3.1807809289543965E-2</v>
      </c>
      <c r="BS480" s="7">
        <f t="shared" si="123"/>
        <v>3.7755662737083862E-2</v>
      </c>
      <c r="BT480" s="7">
        <f t="shared" si="124"/>
        <v>1.5586285336049777E-2</v>
      </c>
      <c r="BV480" s="7">
        <f t="shared" si="125"/>
        <v>2.502885751431605E-2</v>
      </c>
      <c r="BX480" s="231">
        <f t="shared" si="101"/>
        <v>0</v>
      </c>
      <c r="BZ480" s="7">
        <f t="shared" si="126"/>
        <v>0</v>
      </c>
      <c r="CA480" s="7">
        <f t="shared" si="127"/>
        <v>0.1289893077739408</v>
      </c>
      <c r="CB480" s="7">
        <f t="shared" si="128"/>
        <v>1.94995911116711E-2</v>
      </c>
    </row>
    <row r="481" spans="1:80" ht="15">
      <c r="A481" s="226" t="s">
        <v>482</v>
      </c>
      <c r="E481" s="10">
        <v>1</v>
      </c>
      <c r="F481" s="10">
        <f t="shared" si="130"/>
        <v>1.0040622119370908</v>
      </c>
      <c r="G481" s="10">
        <f t="shared" si="130"/>
        <v>1.0304523870583062</v>
      </c>
      <c r="H481" s="10">
        <f t="shared" si="130"/>
        <v>1.0019861001891823</v>
      </c>
      <c r="I481" s="10">
        <f t="shared" si="130"/>
        <v>1.0507348473004301</v>
      </c>
      <c r="J481" s="10">
        <f t="shared" si="130"/>
        <v>1.0552952625290191</v>
      </c>
      <c r="K481" s="10">
        <f t="shared" si="130"/>
        <v>1.0010697852112977</v>
      </c>
      <c r="L481" s="10">
        <f t="shared" si="130"/>
        <v>0.98434896536328664</v>
      </c>
      <c r="M481" s="10">
        <f t="shared" si="130"/>
        <v>1.0032890880782859</v>
      </c>
      <c r="N481" s="10">
        <f t="shared" si="130"/>
        <v>1.0663469661447722</v>
      </c>
      <c r="O481" s="10">
        <f t="shared" si="130"/>
        <v>1.066172995983008</v>
      </c>
      <c r="P481" s="10">
        <f t="shared" si="130"/>
        <v>1.0144918613973695</v>
      </c>
      <c r="Q481" s="10">
        <f t="shared" si="130"/>
        <v>0.98839344052130818</v>
      </c>
      <c r="R481" s="10">
        <f t="shared" si="130"/>
        <v>1.0008889459184604</v>
      </c>
      <c r="S481" s="10">
        <v>1</v>
      </c>
      <c r="T481" s="10">
        <f t="shared" ref="T481:BI487" si="134">1+T213/100</f>
        <v>0.99414063227298077</v>
      </c>
      <c r="U481" s="10">
        <f t="shared" si="134"/>
        <v>0.97305616447418342</v>
      </c>
      <c r="V481" s="10">
        <f t="shared" si="134"/>
        <v>0.97753785234084034</v>
      </c>
      <c r="W481" s="10">
        <f t="shared" si="134"/>
        <v>1.0003024684315416</v>
      </c>
      <c r="X481" s="10">
        <f t="shared" si="134"/>
        <v>1.0206508464610735</v>
      </c>
      <c r="Y481" s="10">
        <f t="shared" si="134"/>
        <v>1.02374256547759</v>
      </c>
      <c r="Z481" s="10">
        <f t="shared" si="134"/>
        <v>1.0049739914418487</v>
      </c>
      <c r="AA481" s="10">
        <f t="shared" si="134"/>
        <v>1.0240037294024553</v>
      </c>
      <c r="AB481" s="10">
        <f t="shared" si="134"/>
        <v>0.95636048394782658</v>
      </c>
      <c r="AC481" s="10">
        <f t="shared" si="134"/>
        <v>1.0154053043424858</v>
      </c>
      <c r="AD481" s="10">
        <f t="shared" si="134"/>
        <v>0.92194489110584787</v>
      </c>
      <c r="AE481" s="10">
        <f t="shared" si="134"/>
        <v>0.98315020465376346</v>
      </c>
      <c r="AF481" s="10">
        <f t="shared" si="134"/>
        <v>1.0398270454290266</v>
      </c>
      <c r="AG481" s="10">
        <f t="shared" si="134"/>
        <v>0.90272765452967785</v>
      </c>
      <c r="AH481" s="10">
        <f t="shared" si="134"/>
        <v>0.98442929400711687</v>
      </c>
      <c r="AI481" s="10">
        <f t="shared" si="134"/>
        <v>1.0184542097842999</v>
      </c>
      <c r="AJ481" s="10">
        <f t="shared" si="134"/>
        <v>1.0176216548874553</v>
      </c>
      <c r="AK481" s="10">
        <f t="shared" si="134"/>
        <v>0.81097539240424421</v>
      </c>
      <c r="AL481" s="10">
        <f t="shared" si="134"/>
        <v>1.0194017868496841</v>
      </c>
      <c r="AM481" s="10">
        <f t="shared" si="134"/>
        <v>0.98594608020433994</v>
      </c>
      <c r="AN481" s="10">
        <f t="shared" si="134"/>
        <v>0.9218967840058363</v>
      </c>
      <c r="AO481" s="10">
        <f t="shared" si="134"/>
        <v>1.0157487572005619</v>
      </c>
      <c r="AP481" s="10">
        <f t="shared" si="134"/>
        <v>0.93617812248336507</v>
      </c>
      <c r="AQ481" s="10">
        <f t="shared" si="134"/>
        <v>1.0065834444566293</v>
      </c>
      <c r="AR481" s="10">
        <f t="shared" si="134"/>
        <v>0.96161882628764106</v>
      </c>
      <c r="AS481" s="10">
        <f t="shared" si="134"/>
        <v>1.0369697584642859</v>
      </c>
      <c r="AT481" s="10">
        <f t="shared" si="134"/>
        <v>0.89433638616149413</v>
      </c>
      <c r="AU481" s="10">
        <f t="shared" si="134"/>
        <v>1.2071399471284943</v>
      </c>
      <c r="AV481" s="10">
        <f t="shared" si="134"/>
        <v>1.0428445022345307</v>
      </c>
      <c r="AW481" s="10">
        <f t="shared" si="134"/>
        <v>1.0171952590408386</v>
      </c>
      <c r="AX481" s="10">
        <f t="shared" si="134"/>
        <v>1.00300261559138</v>
      </c>
      <c r="AY481" s="10">
        <f t="shared" si="134"/>
        <v>1.0209208452252605</v>
      </c>
      <c r="AZ481" s="10">
        <f t="shared" si="134"/>
        <v>1.0506334654180871</v>
      </c>
      <c r="BA481" s="10">
        <f t="shared" si="134"/>
        <v>1.0283613174779818</v>
      </c>
      <c r="BB481" s="10">
        <f t="shared" si="134"/>
        <v>1.0224668662303757</v>
      </c>
      <c r="BC481" s="10">
        <f t="shared" si="134"/>
        <v>1.0294322227456381</v>
      </c>
      <c r="BD481" s="10">
        <f t="shared" si="134"/>
        <v>1.0238523625417304</v>
      </c>
      <c r="BE481" s="10">
        <f t="shared" si="134"/>
        <v>1.1255317591116591</v>
      </c>
      <c r="BF481" s="10">
        <f t="shared" si="134"/>
        <v>1.1799566603419991</v>
      </c>
      <c r="BG481" s="10">
        <f t="shared" si="134"/>
        <v>1.0223671082870083</v>
      </c>
      <c r="BH481" s="10">
        <f t="shared" si="134"/>
        <v>0.77774799391560001</v>
      </c>
      <c r="BI481" s="10">
        <f t="shared" si="134"/>
        <v>1.0378446585030923</v>
      </c>
      <c r="BK481" s="7">
        <f t="shared" si="115"/>
        <v>1.2084444090319391E-2</v>
      </c>
      <c r="BL481" s="7">
        <f t="shared" si="116"/>
        <v>2.6362711828462837E-2</v>
      </c>
      <c r="BM481" s="7">
        <f t="shared" si="117"/>
        <v>3.2565065117278191E-3</v>
      </c>
      <c r="BN481" s="7">
        <f t="shared" si="118"/>
        <v>-1.5323577020321832E-2</v>
      </c>
      <c r="BO481" s="7">
        <f t="shared" si="119"/>
        <v>-3.7899968844316567E-2</v>
      </c>
      <c r="BP481" s="7">
        <f t="shared" si="120"/>
        <v>-6.3966315028226584E-3</v>
      </c>
      <c r="BQ481" s="7">
        <f t="shared" si="121"/>
        <v>2.6763089225859016E-2</v>
      </c>
      <c r="BR481" s="7">
        <f t="shared" si="122"/>
        <v>8.5842919842918031E-2</v>
      </c>
      <c r="BS481" s="7">
        <f t="shared" si="123"/>
        <v>2.7036386613060293E-2</v>
      </c>
      <c r="BT481" s="7">
        <f t="shared" si="124"/>
        <v>2.1023607955309664E-2</v>
      </c>
      <c r="BV481" s="7">
        <f t="shared" si="125"/>
        <v>2.3596190612798162E-2</v>
      </c>
      <c r="BX481" s="231">
        <f t="shared" si="101"/>
        <v>1.0120093528232399E-2</v>
      </c>
      <c r="BZ481" s="7">
        <f t="shared" si="126"/>
        <v>-1.5812184888608138E-2</v>
      </c>
      <c r="CA481" s="7">
        <f t="shared" si="127"/>
        <v>-0.15950424498578419</v>
      </c>
      <c r="CB481" s="7">
        <f t="shared" si="128"/>
        <v>-0.1747640805730678</v>
      </c>
    </row>
    <row r="482" spans="1:80" ht="15">
      <c r="A482" s="226" t="s">
        <v>484</v>
      </c>
      <c r="E482" s="10">
        <v>1</v>
      </c>
      <c r="F482" s="10">
        <f t="shared" si="130"/>
        <v>1</v>
      </c>
      <c r="G482" s="10">
        <f t="shared" si="130"/>
        <v>1</v>
      </c>
      <c r="H482" s="10">
        <f t="shared" si="130"/>
        <v>1</v>
      </c>
      <c r="I482" s="10">
        <f t="shared" si="130"/>
        <v>1</v>
      </c>
      <c r="J482" s="10">
        <f t="shared" si="130"/>
        <v>1</v>
      </c>
      <c r="K482" s="10">
        <f t="shared" si="130"/>
        <v>1.0414706169392522</v>
      </c>
      <c r="L482" s="10">
        <f t="shared" si="130"/>
        <v>1.0252991244372112</v>
      </c>
      <c r="M482" s="10">
        <f t="shared" si="130"/>
        <v>1.0044508743230429</v>
      </c>
      <c r="N482" s="10">
        <f t="shared" si="130"/>
        <v>1.007347054805819</v>
      </c>
      <c r="O482" s="10">
        <f t="shared" si="130"/>
        <v>1.0028572328463876</v>
      </c>
      <c r="P482" s="10">
        <f t="shared" si="130"/>
        <v>1.0119444513925131</v>
      </c>
      <c r="Q482" s="10">
        <f t="shared" si="130"/>
        <v>1.0345864020844933</v>
      </c>
      <c r="R482" s="10">
        <f t="shared" si="130"/>
        <v>1.0230811068864836</v>
      </c>
      <c r="S482" s="10">
        <v>1</v>
      </c>
      <c r="T482" s="10">
        <f t="shared" si="134"/>
        <v>1.0059552605945858</v>
      </c>
      <c r="U482" s="10">
        <f t="shared" si="134"/>
        <v>1.0276599805754583</v>
      </c>
      <c r="V482" s="10">
        <f t="shared" si="134"/>
        <v>1.045534693164017</v>
      </c>
      <c r="W482" s="10">
        <f t="shared" si="134"/>
        <v>1.0323534412844164</v>
      </c>
      <c r="X482" s="10">
        <f t="shared" si="134"/>
        <v>0.94035879851118731</v>
      </c>
      <c r="Y482" s="10">
        <f t="shared" si="134"/>
        <v>0.86699594537700886</v>
      </c>
      <c r="Z482" s="10">
        <f t="shared" si="134"/>
        <v>0.88112927926072604</v>
      </c>
      <c r="AA482" s="10">
        <f t="shared" si="134"/>
        <v>0.92299297429882876</v>
      </c>
      <c r="AB482" s="10">
        <f t="shared" si="134"/>
        <v>1.0011177883755158</v>
      </c>
      <c r="AC482" s="10">
        <f t="shared" si="134"/>
        <v>0.99968097194305694</v>
      </c>
      <c r="AD482" s="10">
        <f t="shared" si="134"/>
        <v>0.99281650738974703</v>
      </c>
      <c r="AE482" s="10">
        <f t="shared" si="134"/>
        <v>0.98882379370499374</v>
      </c>
      <c r="AF482" s="10">
        <f t="shared" si="134"/>
        <v>1.0119972160179866</v>
      </c>
      <c r="AG482" s="10">
        <f t="shared" si="134"/>
        <v>1.0057745830329925</v>
      </c>
      <c r="AH482" s="10">
        <f t="shared" si="134"/>
        <v>0.99659597807959377</v>
      </c>
      <c r="AI482" s="10">
        <f t="shared" si="134"/>
        <v>1.0345426299286811</v>
      </c>
      <c r="AJ482" s="10">
        <f t="shared" si="134"/>
        <v>1.0218273709192631</v>
      </c>
      <c r="AK482" s="10">
        <f t="shared" si="134"/>
        <v>1.0607617781974836</v>
      </c>
      <c r="AL482" s="10">
        <f t="shared" si="134"/>
        <v>1.0592454610581821</v>
      </c>
      <c r="AM482" s="10">
        <f t="shared" si="134"/>
        <v>1.04693502205829</v>
      </c>
      <c r="AN482" s="10">
        <f t="shared" si="134"/>
        <v>1.0514187184940968</v>
      </c>
      <c r="AO482" s="10">
        <f t="shared" si="134"/>
        <v>1.0061518029493661</v>
      </c>
      <c r="AP482" s="10">
        <f t="shared" si="134"/>
        <v>1.0323022478849946</v>
      </c>
      <c r="AQ482" s="10">
        <f t="shared" si="134"/>
        <v>1.0283397096380649</v>
      </c>
      <c r="AR482" s="10">
        <f t="shared" si="134"/>
        <v>1.026236455281754</v>
      </c>
      <c r="AS482" s="10">
        <f t="shared" si="134"/>
        <v>1.0141380915180538</v>
      </c>
      <c r="AT482" s="10">
        <f t="shared" si="134"/>
        <v>1.0104873679018915</v>
      </c>
      <c r="AU482" s="10">
        <f t="shared" si="134"/>
        <v>1.0174918858452537</v>
      </c>
      <c r="AV482" s="10">
        <f t="shared" si="134"/>
        <v>1.0176499413241482</v>
      </c>
      <c r="AW482" s="10">
        <f t="shared" si="134"/>
        <v>1.0135424807663511</v>
      </c>
      <c r="AX482" s="10">
        <f t="shared" si="134"/>
        <v>1.0307864791087091</v>
      </c>
      <c r="AY482" s="10">
        <f t="shared" si="134"/>
        <v>1.0343983513392447</v>
      </c>
      <c r="AZ482" s="10">
        <f t="shared" si="134"/>
        <v>1.0337894925512681</v>
      </c>
      <c r="BA482" s="10">
        <f t="shared" si="134"/>
        <v>1.0082927671554143</v>
      </c>
      <c r="BB482" s="10">
        <f t="shared" si="134"/>
        <v>0.96441186943416402</v>
      </c>
      <c r="BC482" s="10">
        <f t="shared" si="134"/>
        <v>1.0091562883341778</v>
      </c>
      <c r="BD482" s="10">
        <f t="shared" si="134"/>
        <v>1.0175563145223896</v>
      </c>
      <c r="BE482" s="10">
        <f t="shared" si="134"/>
        <v>1.0141129035802343</v>
      </c>
      <c r="BF482" s="10">
        <f t="shared" si="134"/>
        <v>1.0136548649748709</v>
      </c>
      <c r="BG482" s="10">
        <f t="shared" si="134"/>
        <v>1.0093439807442623</v>
      </c>
      <c r="BH482" s="10">
        <f t="shared" si="134"/>
        <v>1.0179170717203758</v>
      </c>
      <c r="BI482" s="10">
        <f t="shared" si="134"/>
        <v>1.0184623035786111</v>
      </c>
      <c r="BK482" s="7">
        <f t="shared" si="115"/>
        <v>0</v>
      </c>
      <c r="BL482" s="7">
        <f t="shared" si="116"/>
        <v>1.2980079778955655E-2</v>
      </c>
      <c r="BM482" s="7">
        <f t="shared" si="117"/>
        <v>1.2036363960520324E-2</v>
      </c>
      <c r="BN482" s="7">
        <f t="shared" si="118"/>
        <v>-3.4663183080104409E-2</v>
      </c>
      <c r="BO482" s="7">
        <f t="shared" si="119"/>
        <v>4.3962982094112313E-2</v>
      </c>
      <c r="BP482" s="7">
        <f t="shared" si="120"/>
        <v>2.3230869703187329E-2</v>
      </c>
      <c r="BQ482" s="7">
        <f t="shared" si="121"/>
        <v>1.3776174879568392E-2</v>
      </c>
      <c r="BR482" s="7">
        <f t="shared" si="122"/>
        <v>1.3662819701290907E-2</v>
      </c>
      <c r="BS482" s="7">
        <f t="shared" si="123"/>
        <v>2.3024287579071823E-2</v>
      </c>
      <c r="BT482" s="7">
        <f t="shared" si="124"/>
        <v>7.9327356483238631E-3</v>
      </c>
      <c r="BV482" s="7">
        <f t="shared" si="125"/>
        <v>1.4373089685579155E-2</v>
      </c>
      <c r="BX482" s="231">
        <f t="shared" si="101"/>
        <v>-7.1922529410478608E-3</v>
      </c>
      <c r="BZ482" s="7">
        <f t="shared" si="126"/>
        <v>-0.18581479518445865</v>
      </c>
      <c r="CA482" s="7">
        <f t="shared" si="127"/>
        <v>0.1213567081792426</v>
      </c>
      <c r="CB482" s="7">
        <f t="shared" si="128"/>
        <v>4.6397165542162666E-2</v>
      </c>
    </row>
    <row r="483" spans="1:80" ht="15">
      <c r="A483" s="226" t="s">
        <v>486</v>
      </c>
      <c r="E483" s="10">
        <v>1</v>
      </c>
      <c r="F483" s="10">
        <f t="shared" si="130"/>
        <v>1</v>
      </c>
      <c r="G483" s="10">
        <f t="shared" si="130"/>
        <v>1</v>
      </c>
      <c r="H483" s="10">
        <f t="shared" si="130"/>
        <v>1</v>
      </c>
      <c r="I483" s="10">
        <f t="shared" si="130"/>
        <v>1</v>
      </c>
      <c r="J483" s="10">
        <f t="shared" si="130"/>
        <v>1</v>
      </c>
      <c r="K483" s="10">
        <f t="shared" si="130"/>
        <v>1</v>
      </c>
      <c r="L483" s="10">
        <f t="shared" si="130"/>
        <v>1</v>
      </c>
      <c r="M483" s="10">
        <f t="shared" si="130"/>
        <v>1</v>
      </c>
      <c r="N483" s="10">
        <f t="shared" si="130"/>
        <v>1</v>
      </c>
      <c r="O483" s="10">
        <f t="shared" si="130"/>
        <v>1</v>
      </c>
      <c r="P483" s="10">
        <f t="shared" si="130"/>
        <v>1.0094769426658055</v>
      </c>
      <c r="Q483" s="10">
        <f t="shared" si="130"/>
        <v>1.0318278413214199</v>
      </c>
      <c r="R483" s="10">
        <f t="shared" si="130"/>
        <v>1.0675163803211618</v>
      </c>
      <c r="S483" s="10">
        <v>1</v>
      </c>
      <c r="T483" s="10">
        <f t="shared" si="134"/>
        <v>0.97051546984290993</v>
      </c>
      <c r="U483" s="10">
        <f t="shared" si="134"/>
        <v>1.0581189078795827</v>
      </c>
      <c r="V483" s="10">
        <f t="shared" si="134"/>
        <v>1.0096355389643346</v>
      </c>
      <c r="W483" s="10">
        <f t="shared" si="134"/>
        <v>1.0142118781234655</v>
      </c>
      <c r="X483" s="10">
        <f t="shared" si="134"/>
        <v>1.0409503310451602</v>
      </c>
      <c r="Y483" s="10">
        <f t="shared" si="134"/>
        <v>1.0182723146537496</v>
      </c>
      <c r="Z483" s="10">
        <f t="shared" si="134"/>
        <v>0.99424634122561306</v>
      </c>
      <c r="AA483" s="10">
        <f t="shared" si="134"/>
        <v>0.99146004994417058</v>
      </c>
      <c r="AB483" s="10">
        <f t="shared" si="134"/>
        <v>0.99952962042987525</v>
      </c>
      <c r="AC483" s="10">
        <f t="shared" si="134"/>
        <v>1.0209957456066769</v>
      </c>
      <c r="AD483" s="10">
        <f t="shared" si="134"/>
        <v>1.016528526301071</v>
      </c>
      <c r="AE483" s="10">
        <f t="shared" si="134"/>
        <v>1.017265658135081</v>
      </c>
      <c r="AF483" s="10">
        <f t="shared" si="134"/>
        <v>1.0208493950954185</v>
      </c>
      <c r="AG483" s="10">
        <f t="shared" si="134"/>
        <v>1.0305757953476564</v>
      </c>
      <c r="AH483" s="10">
        <f t="shared" si="134"/>
        <v>1.0219515666148422</v>
      </c>
      <c r="AI483" s="10">
        <f t="shared" si="134"/>
        <v>1.007668381265469</v>
      </c>
      <c r="AJ483" s="10">
        <f t="shared" si="134"/>
        <v>1.0010480752848223</v>
      </c>
      <c r="AK483" s="10">
        <f t="shared" si="134"/>
        <v>0.99295205671328968</v>
      </c>
      <c r="AL483" s="10">
        <f t="shared" si="134"/>
        <v>1.0705594686926831</v>
      </c>
      <c r="AM483" s="10">
        <f t="shared" si="134"/>
        <v>1.0540996670536229</v>
      </c>
      <c r="AN483" s="10">
        <f t="shared" si="134"/>
        <v>1.0776734457145216</v>
      </c>
      <c r="AO483" s="10">
        <f t="shared" si="134"/>
        <v>1.035300172188065</v>
      </c>
      <c r="AP483" s="10">
        <f t="shared" si="134"/>
        <v>1.0124945538383336</v>
      </c>
      <c r="AQ483" s="10">
        <f t="shared" si="134"/>
        <v>1.0635248180902073</v>
      </c>
      <c r="AR483" s="10">
        <f t="shared" si="134"/>
        <v>1.0788178078470767</v>
      </c>
      <c r="AS483" s="10">
        <f t="shared" si="134"/>
        <v>1.0098276423302013</v>
      </c>
      <c r="AT483" s="10">
        <f t="shared" si="134"/>
        <v>1.0429889036785711</v>
      </c>
      <c r="AU483" s="10">
        <f t="shared" si="134"/>
        <v>0.98972990612942868</v>
      </c>
      <c r="AV483" s="10">
        <f t="shared" si="134"/>
        <v>1.0254898467154676</v>
      </c>
      <c r="AW483" s="10">
        <f t="shared" si="134"/>
        <v>1.0326350616406577</v>
      </c>
      <c r="AX483" s="10">
        <f t="shared" si="134"/>
        <v>1.0101143905465038</v>
      </c>
      <c r="AY483" s="10">
        <f t="shared" si="134"/>
        <v>1.0254327525117435</v>
      </c>
      <c r="AZ483" s="10">
        <f t="shared" si="134"/>
        <v>1.0224021822843872</v>
      </c>
      <c r="BA483" s="10">
        <f t="shared" si="134"/>
        <v>1.0064308768839663</v>
      </c>
      <c r="BB483" s="10">
        <f t="shared" si="134"/>
        <v>1</v>
      </c>
      <c r="BC483" s="10">
        <f t="shared" si="134"/>
        <v>1</v>
      </c>
      <c r="BD483" s="10">
        <f t="shared" si="134"/>
        <v>1</v>
      </c>
      <c r="BE483" s="10">
        <f t="shared" si="134"/>
        <v>1</v>
      </c>
      <c r="BF483" s="10">
        <f t="shared" si="134"/>
        <v>1</v>
      </c>
      <c r="BG483" s="10">
        <f t="shared" si="134"/>
        <v>1</v>
      </c>
      <c r="BH483" s="10">
        <f t="shared" si="134"/>
        <v>1</v>
      </c>
      <c r="BI483" s="10">
        <f t="shared" si="134"/>
        <v>1</v>
      </c>
      <c r="BK483" s="7">
        <f t="shared" si="115"/>
        <v>0</v>
      </c>
      <c r="BL483" s="7">
        <f t="shared" si="116"/>
        <v>0</v>
      </c>
      <c r="BM483" s="7">
        <f t="shared" si="117"/>
        <v>1.9844236840100171E-2</v>
      </c>
      <c r="BN483" s="7">
        <f t="shared" si="118"/>
        <v>1.3089616082245126E-2</v>
      </c>
      <c r="BO483" s="7">
        <f t="shared" si="119"/>
        <v>1.7601903704676625E-2</v>
      </c>
      <c r="BP483" s="7">
        <f t="shared" si="120"/>
        <v>3.8330692994435811E-2</v>
      </c>
      <c r="BQ483" s="7">
        <f t="shared" si="121"/>
        <v>1.5243486456029132E-2</v>
      </c>
      <c r="BR483" s="7">
        <f t="shared" si="122"/>
        <v>0</v>
      </c>
      <c r="BS483" s="7">
        <f t="shared" si="123"/>
        <v>2.0376111212346171E-2</v>
      </c>
      <c r="BT483" s="7">
        <f t="shared" si="124"/>
        <v>0</v>
      </c>
      <c r="BV483" s="7">
        <f t="shared" si="125"/>
        <v>8.6823156102346921E-3</v>
      </c>
      <c r="BX483" s="231">
        <f t="shared" si="101"/>
        <v>1.0558563362787821E-2</v>
      </c>
      <c r="BZ483" s="7">
        <f t="shared" si="126"/>
        <v>-1.4708152132743457E-2</v>
      </c>
      <c r="CA483" s="7">
        <f t="shared" si="127"/>
        <v>1.6150605684241981E-3</v>
      </c>
      <c r="CB483" s="7">
        <f t="shared" si="128"/>
        <v>0</v>
      </c>
    </row>
    <row r="484" spans="1:80" ht="15">
      <c r="A484" s="226" t="s">
        <v>488</v>
      </c>
      <c r="E484" s="10">
        <v>1</v>
      </c>
      <c r="F484" s="10">
        <f t="shared" si="130"/>
        <v>0.94739075245248217</v>
      </c>
      <c r="G484" s="10">
        <f t="shared" si="130"/>
        <v>1.0483788049873974</v>
      </c>
      <c r="H484" s="10">
        <f t="shared" si="130"/>
        <v>1.0062924165697693</v>
      </c>
      <c r="I484" s="10">
        <f t="shared" si="130"/>
        <v>0.918657873398113</v>
      </c>
      <c r="J484" s="10">
        <f t="shared" si="130"/>
        <v>0.91993044972740934</v>
      </c>
      <c r="K484" s="10">
        <f t="shared" si="130"/>
        <v>1.0648212844289482</v>
      </c>
      <c r="L484" s="10">
        <f t="shared" si="130"/>
        <v>1.0316291411815133</v>
      </c>
      <c r="M484" s="10">
        <f t="shared" si="130"/>
        <v>0.99403905877852961</v>
      </c>
      <c r="N484" s="10">
        <f t="shared" si="130"/>
        <v>0.96157607929279854</v>
      </c>
      <c r="O484" s="10">
        <f t="shared" si="130"/>
        <v>1.0285320739142663</v>
      </c>
      <c r="P484" s="10">
        <f t="shared" si="130"/>
        <v>1.0186688816014613</v>
      </c>
      <c r="Q484" s="10">
        <f t="shared" si="130"/>
        <v>1.0995199698440572</v>
      </c>
      <c r="R484" s="10">
        <f t="shared" si="130"/>
        <v>0.97182149858734423</v>
      </c>
      <c r="S484" s="10">
        <v>1</v>
      </c>
      <c r="T484" s="10">
        <f t="shared" si="134"/>
        <v>1.2159895624876929</v>
      </c>
      <c r="U484" s="10">
        <f t="shared" si="134"/>
        <v>0.8954180898625751</v>
      </c>
      <c r="V484" s="10">
        <f t="shared" si="134"/>
        <v>1.0956784637612513</v>
      </c>
      <c r="W484" s="10">
        <f t="shared" si="134"/>
        <v>0.92424173027129131</v>
      </c>
      <c r="X484" s="10">
        <f t="shared" si="134"/>
        <v>0.88534484717769923</v>
      </c>
      <c r="Y484" s="10">
        <f t="shared" si="134"/>
        <v>0.89970559745362522</v>
      </c>
      <c r="Z484" s="10">
        <f t="shared" si="134"/>
        <v>1.0173133115090776</v>
      </c>
      <c r="AA484" s="10">
        <f t="shared" si="134"/>
        <v>1.0234340896184237</v>
      </c>
      <c r="AB484" s="10">
        <f t="shared" si="134"/>
        <v>0.90924515150146323</v>
      </c>
      <c r="AC484" s="10">
        <f t="shared" si="134"/>
        <v>1.0343659644651675</v>
      </c>
      <c r="AD484" s="10">
        <f t="shared" si="134"/>
        <v>1.0745521287710891</v>
      </c>
      <c r="AE484" s="10">
        <f t="shared" si="134"/>
        <v>1.0191732928688519</v>
      </c>
      <c r="AF484" s="10">
        <f t="shared" si="134"/>
        <v>1.0313910445873866</v>
      </c>
      <c r="AG484" s="10">
        <f t="shared" si="134"/>
        <v>0.97403943778672963</v>
      </c>
      <c r="AH484" s="10">
        <f t="shared" si="134"/>
        <v>0.9800331221582167</v>
      </c>
      <c r="AI484" s="10">
        <f t="shared" si="134"/>
        <v>0.97198400561287679</v>
      </c>
      <c r="AJ484" s="10">
        <f t="shared" si="134"/>
        <v>1</v>
      </c>
      <c r="AK484" s="10">
        <f t="shared" si="134"/>
        <v>1</v>
      </c>
      <c r="AL484" s="10">
        <f t="shared" si="134"/>
        <v>1</v>
      </c>
      <c r="AM484" s="10">
        <f t="shared" si="134"/>
        <v>1</v>
      </c>
      <c r="AN484" s="10">
        <f t="shared" si="134"/>
        <v>1</v>
      </c>
      <c r="AO484" s="10">
        <f t="shared" si="134"/>
        <v>1</v>
      </c>
      <c r="AP484" s="10">
        <f t="shared" si="134"/>
        <v>1</v>
      </c>
      <c r="AQ484" s="10">
        <f t="shared" si="134"/>
        <v>1</v>
      </c>
      <c r="AR484" s="10">
        <f t="shared" si="134"/>
        <v>1</v>
      </c>
      <c r="AS484" s="10">
        <f t="shared" si="134"/>
        <v>1</v>
      </c>
      <c r="AT484" s="10">
        <f t="shared" si="134"/>
        <v>1</v>
      </c>
      <c r="AU484" s="10">
        <f t="shared" si="134"/>
        <v>1</v>
      </c>
      <c r="AV484" s="10">
        <f t="shared" si="134"/>
        <v>1</v>
      </c>
      <c r="AW484" s="10">
        <f t="shared" si="134"/>
        <v>1</v>
      </c>
      <c r="AX484" s="10">
        <f t="shared" si="134"/>
        <v>1</v>
      </c>
      <c r="AY484" s="10">
        <f t="shared" si="134"/>
        <v>1</v>
      </c>
      <c r="AZ484" s="10">
        <f t="shared" si="134"/>
        <v>1</v>
      </c>
      <c r="BA484" s="10">
        <f t="shared" si="134"/>
        <v>1</v>
      </c>
      <c r="BB484" s="10">
        <f t="shared" si="134"/>
        <v>1</v>
      </c>
      <c r="BC484" s="10">
        <f t="shared" si="134"/>
        <v>1</v>
      </c>
      <c r="BD484" s="10">
        <f t="shared" si="134"/>
        <v>1</v>
      </c>
      <c r="BE484" s="10">
        <f t="shared" si="134"/>
        <v>1</v>
      </c>
      <c r="BF484" s="10">
        <f t="shared" si="134"/>
        <v>1</v>
      </c>
      <c r="BG484" s="10">
        <f t="shared" si="134"/>
        <v>1</v>
      </c>
      <c r="BH484" s="10">
        <f t="shared" si="134"/>
        <v>1</v>
      </c>
      <c r="BI484" s="10">
        <f t="shared" si="134"/>
        <v>1</v>
      </c>
      <c r="BK484" s="7">
        <f t="shared" si="115"/>
        <v>-1.7530856817637996E-4</v>
      </c>
      <c r="BL484" s="7">
        <f t="shared" si="116"/>
        <v>-1.9721742287967747E-2</v>
      </c>
      <c r="BM484" s="7">
        <f t="shared" si="117"/>
        <v>8.9223381126168899E-3</v>
      </c>
      <c r="BN484" s="7">
        <f t="shared" si="118"/>
        <v>-5.124715531693802E-3</v>
      </c>
      <c r="BO484" s="7">
        <f t="shared" si="119"/>
        <v>-7.0788088099622559E-3</v>
      </c>
      <c r="BP484" s="7">
        <f t="shared" si="120"/>
        <v>0</v>
      </c>
      <c r="BQ484" s="7">
        <f t="shared" si="121"/>
        <v>0</v>
      </c>
      <c r="BR484" s="7">
        <f t="shared" si="122"/>
        <v>0</v>
      </c>
      <c r="BS484" s="7">
        <f t="shared" si="123"/>
        <v>0</v>
      </c>
      <c r="BT484" s="7">
        <f t="shared" si="124"/>
        <v>0</v>
      </c>
      <c r="BV484" s="7">
        <f t="shared" si="125"/>
        <v>0</v>
      </c>
      <c r="BX484" s="231">
        <f t="shared" si="101"/>
        <v>-7.4670236539916557E-3</v>
      </c>
      <c r="BZ484" s="7">
        <f t="shared" si="126"/>
        <v>-5.3336571104401265E-2</v>
      </c>
      <c r="CA484" s="7">
        <f t="shared" si="127"/>
        <v>-2.8015994387123211E-2</v>
      </c>
      <c r="CB484" s="7">
        <f t="shared" si="128"/>
        <v>0</v>
      </c>
    </row>
    <row r="485" spans="1:80" ht="15">
      <c r="A485" s="226" t="s">
        <v>490</v>
      </c>
      <c r="E485" s="10">
        <v>1</v>
      </c>
      <c r="F485" s="10">
        <f t="shared" si="130"/>
        <v>1</v>
      </c>
      <c r="G485" s="10">
        <f t="shared" si="130"/>
        <v>1</v>
      </c>
      <c r="H485" s="10">
        <f t="shared" si="130"/>
        <v>1</v>
      </c>
      <c r="I485" s="10">
        <f t="shared" si="130"/>
        <v>1</v>
      </c>
      <c r="J485" s="10">
        <f t="shared" si="130"/>
        <v>1</v>
      </c>
      <c r="K485" s="10">
        <f t="shared" si="130"/>
        <v>1</v>
      </c>
      <c r="L485" s="10">
        <f t="shared" si="130"/>
        <v>1</v>
      </c>
      <c r="M485" s="10">
        <f t="shared" si="130"/>
        <v>1</v>
      </c>
      <c r="N485" s="10">
        <f t="shared" si="130"/>
        <v>1</v>
      </c>
      <c r="O485" s="10">
        <f t="shared" si="130"/>
        <v>1</v>
      </c>
      <c r="P485" s="10">
        <f t="shared" si="130"/>
        <v>1</v>
      </c>
      <c r="Q485" s="10">
        <f t="shared" si="130"/>
        <v>1</v>
      </c>
      <c r="R485" s="10">
        <f t="shared" si="130"/>
        <v>1</v>
      </c>
      <c r="S485" s="10">
        <v>1</v>
      </c>
      <c r="T485" s="10">
        <f t="shared" si="134"/>
        <v>1</v>
      </c>
      <c r="U485" s="10">
        <f t="shared" si="134"/>
        <v>1</v>
      </c>
      <c r="V485" s="10">
        <f t="shared" si="134"/>
        <v>1</v>
      </c>
      <c r="W485" s="10">
        <f t="shared" si="134"/>
        <v>1</v>
      </c>
      <c r="X485" s="10">
        <f t="shared" si="134"/>
        <v>1</v>
      </c>
      <c r="Y485" s="10">
        <f t="shared" si="134"/>
        <v>1</v>
      </c>
      <c r="Z485" s="10">
        <f t="shared" si="134"/>
        <v>1</v>
      </c>
      <c r="AA485" s="10">
        <f t="shared" si="134"/>
        <v>1</v>
      </c>
      <c r="AB485" s="10">
        <f t="shared" si="134"/>
        <v>1</v>
      </c>
      <c r="AC485" s="10">
        <f t="shared" si="134"/>
        <v>1</v>
      </c>
      <c r="AD485" s="10">
        <f t="shared" si="134"/>
        <v>1</v>
      </c>
      <c r="AE485" s="10">
        <f t="shared" si="134"/>
        <v>1</v>
      </c>
      <c r="AF485" s="10">
        <f t="shared" si="134"/>
        <v>1</v>
      </c>
      <c r="AG485" s="10">
        <f t="shared" si="134"/>
        <v>1</v>
      </c>
      <c r="AH485" s="10">
        <f t="shared" si="134"/>
        <v>1</v>
      </c>
      <c r="AI485" s="10">
        <f t="shared" si="134"/>
        <v>1</v>
      </c>
      <c r="AJ485" s="10">
        <f t="shared" si="134"/>
        <v>1</v>
      </c>
      <c r="AK485" s="10">
        <f t="shared" si="134"/>
        <v>1</v>
      </c>
      <c r="AL485" s="10">
        <f t="shared" si="134"/>
        <v>1</v>
      </c>
      <c r="AM485" s="10">
        <f t="shared" si="134"/>
        <v>1</v>
      </c>
      <c r="AN485" s="10">
        <f t="shared" si="134"/>
        <v>1</v>
      </c>
      <c r="AO485" s="10">
        <f t="shared" si="134"/>
        <v>1.0252784443542642</v>
      </c>
      <c r="AP485" s="10">
        <f t="shared" si="134"/>
        <v>1.0748527204284903</v>
      </c>
      <c r="AQ485" s="10">
        <f t="shared" si="134"/>
        <v>1.0281967299775416</v>
      </c>
      <c r="AR485" s="10">
        <f t="shared" si="134"/>
        <v>0.88171998268446883</v>
      </c>
      <c r="AS485" s="10">
        <f t="shared" si="134"/>
        <v>1.0810407748124797</v>
      </c>
      <c r="AT485" s="10">
        <f t="shared" si="134"/>
        <v>1.0517340078060826</v>
      </c>
      <c r="AU485" s="10">
        <f t="shared" si="134"/>
        <v>1.07214537508651</v>
      </c>
      <c r="AV485" s="10">
        <f t="shared" si="134"/>
        <v>1.0463778177885357</v>
      </c>
      <c r="AW485" s="10">
        <f t="shared" si="134"/>
        <v>1.0930124666998791</v>
      </c>
      <c r="AX485" s="10">
        <f t="shared" si="134"/>
        <v>1.0585798004923503</v>
      </c>
      <c r="AY485" s="10">
        <f t="shared" si="134"/>
        <v>1.0531764960030148</v>
      </c>
      <c r="AZ485" s="10">
        <f t="shared" si="134"/>
        <v>1.0631896666630185</v>
      </c>
      <c r="BA485" s="10">
        <f t="shared" si="134"/>
        <v>1.0581619135615632</v>
      </c>
      <c r="BB485" s="10">
        <f t="shared" si="134"/>
        <v>0.97273308300589334</v>
      </c>
      <c r="BC485" s="10">
        <f t="shared" si="134"/>
        <v>1.0098964748198165</v>
      </c>
      <c r="BD485" s="10">
        <f t="shared" si="134"/>
        <v>1.0220516718381418</v>
      </c>
      <c r="BE485" s="10">
        <f t="shared" si="134"/>
        <v>0.99466269565423171</v>
      </c>
      <c r="BF485" s="10">
        <f t="shared" si="134"/>
        <v>1.030720556044908</v>
      </c>
      <c r="BG485" s="10">
        <f t="shared" si="134"/>
        <v>0.98630674034894372</v>
      </c>
      <c r="BH485" s="10">
        <f t="shared" si="134"/>
        <v>1.0125747200477337</v>
      </c>
      <c r="BI485" s="10">
        <f t="shared" si="134"/>
        <v>1.0333175446425886</v>
      </c>
      <c r="BK485" s="7">
        <f t="shared" si="115"/>
        <v>0</v>
      </c>
      <c r="BL485" s="7">
        <f t="shared" si="116"/>
        <v>0</v>
      </c>
      <c r="BM485" s="7">
        <f t="shared" si="117"/>
        <v>0</v>
      </c>
      <c r="BN485" s="7">
        <f t="shared" si="118"/>
        <v>0</v>
      </c>
      <c r="BO485" s="7">
        <f t="shared" si="119"/>
        <v>0</v>
      </c>
      <c r="BP485" s="7">
        <f t="shared" si="120"/>
        <v>2.4943486002825477E-2</v>
      </c>
      <c r="BQ485" s="7">
        <f t="shared" si="121"/>
        <v>4.3810057371649558E-2</v>
      </c>
      <c r="BR485" s="7">
        <f t="shared" si="122"/>
        <v>8.2666568986957678E-3</v>
      </c>
      <c r="BS485" s="7">
        <f t="shared" si="123"/>
        <v>6.1981323127740628E-2</v>
      </c>
      <c r="BT485" s="7">
        <f t="shared" si="124"/>
        <v>7.5790550377636823E-3</v>
      </c>
      <c r="BV485" s="7">
        <f t="shared" si="125"/>
        <v>3.0544470306621996E-2</v>
      </c>
      <c r="BX485" s="231">
        <f t="shared" si="101"/>
        <v>0</v>
      </c>
      <c r="BZ485" s="7">
        <f t="shared" si="126"/>
        <v>0</v>
      </c>
      <c r="CA485" s="7">
        <f t="shared" si="127"/>
        <v>0</v>
      </c>
      <c r="CB485" s="7">
        <f t="shared" si="128"/>
        <v>3.198381222786062E-2</v>
      </c>
    </row>
    <row r="486" spans="1:80" ht="15">
      <c r="A486" s="226" t="s">
        <v>492</v>
      </c>
      <c r="E486" s="10">
        <v>1</v>
      </c>
      <c r="F486" s="10">
        <f t="shared" ref="F486:R501" si="135">1+F218/100</f>
        <v>0.99156177669950718</v>
      </c>
      <c r="G486" s="10">
        <f t="shared" si="135"/>
        <v>1.0336236612938561</v>
      </c>
      <c r="H486" s="10">
        <f t="shared" si="135"/>
        <v>1.037782864900838</v>
      </c>
      <c r="I486" s="10">
        <f t="shared" si="135"/>
        <v>1.0286756935922809</v>
      </c>
      <c r="J486" s="10">
        <f t="shared" si="135"/>
        <v>1.0243576369449094</v>
      </c>
      <c r="K486" s="10">
        <f t="shared" si="135"/>
        <v>0.99118707053772137</v>
      </c>
      <c r="L486" s="10">
        <f t="shared" si="135"/>
        <v>0.97169571238273178</v>
      </c>
      <c r="M486" s="10">
        <f t="shared" si="135"/>
        <v>1.0046878031557327</v>
      </c>
      <c r="N486" s="10">
        <f t="shared" si="135"/>
        <v>1.0618569959747248</v>
      </c>
      <c r="O486" s="10">
        <f t="shared" si="135"/>
        <v>1.0704836031117113</v>
      </c>
      <c r="P486" s="10">
        <f t="shared" si="135"/>
        <v>1.0466400911043321</v>
      </c>
      <c r="Q486" s="10">
        <f t="shared" si="135"/>
        <v>0.99977767942085705</v>
      </c>
      <c r="R486" s="10">
        <f t="shared" si="135"/>
        <v>1.0158721999623239</v>
      </c>
      <c r="S486" s="10">
        <v>1</v>
      </c>
      <c r="T486" s="10">
        <f t="shared" si="134"/>
        <v>0.97251699241525846</v>
      </c>
      <c r="U486" s="10">
        <f t="shared" si="134"/>
        <v>1.0238666874473319</v>
      </c>
      <c r="V486" s="10">
        <f t="shared" si="134"/>
        <v>0.99534648303303397</v>
      </c>
      <c r="W486" s="10">
        <f t="shared" si="134"/>
        <v>0.96959920518686327</v>
      </c>
      <c r="X486" s="10">
        <f t="shared" si="134"/>
        <v>1.0111206693663519</v>
      </c>
      <c r="Y486" s="10">
        <f t="shared" si="134"/>
        <v>1.010875408191884</v>
      </c>
      <c r="Z486" s="10">
        <f t="shared" si="134"/>
        <v>0.9705203123736329</v>
      </c>
      <c r="AA486" s="10">
        <f t="shared" si="134"/>
        <v>0.97406176290045599</v>
      </c>
      <c r="AB486" s="10">
        <f t="shared" si="134"/>
        <v>0.95760343545274229</v>
      </c>
      <c r="AC486" s="10">
        <f t="shared" si="134"/>
        <v>0.99259950199900504</v>
      </c>
      <c r="AD486" s="10">
        <f t="shared" si="134"/>
        <v>0.99346055874718986</v>
      </c>
      <c r="AE486" s="10">
        <f t="shared" si="134"/>
        <v>0.96795735820960471</v>
      </c>
      <c r="AF486" s="10">
        <f t="shared" si="134"/>
        <v>0.97276863774481026</v>
      </c>
      <c r="AG486" s="10">
        <f t="shared" si="134"/>
        <v>1.0152855316411089</v>
      </c>
      <c r="AH486" s="10">
        <f t="shared" si="134"/>
        <v>1.004206507976058</v>
      </c>
      <c r="AI486" s="10">
        <f t="shared" si="134"/>
        <v>0.99590621033205484</v>
      </c>
      <c r="AJ486" s="10">
        <f t="shared" si="134"/>
        <v>0.97309328013702301</v>
      </c>
      <c r="AK486" s="10">
        <f t="shared" si="134"/>
        <v>0.95877973261671501</v>
      </c>
      <c r="AL486" s="10">
        <f t="shared" si="134"/>
        <v>0.97235507081080386</v>
      </c>
      <c r="AM486" s="10">
        <f t="shared" si="134"/>
        <v>0.99174567316084239</v>
      </c>
      <c r="AN486" s="10">
        <f t="shared" si="134"/>
        <v>1.0048261544948822</v>
      </c>
      <c r="AO486" s="10">
        <f t="shared" si="134"/>
        <v>1.0249075196651094</v>
      </c>
      <c r="AP486" s="10">
        <f t="shared" si="134"/>
        <v>1.0093332519523901</v>
      </c>
      <c r="AQ486" s="10">
        <f t="shared" si="134"/>
        <v>0.99830065482356345</v>
      </c>
      <c r="AR486" s="10">
        <f t="shared" si="134"/>
        <v>0.99519169587506506</v>
      </c>
      <c r="AS486" s="10">
        <f t="shared" si="134"/>
        <v>1.0090892913293488</v>
      </c>
      <c r="AT486" s="10">
        <f t="shared" si="134"/>
        <v>1.0127210975441356</v>
      </c>
      <c r="AU486" s="10">
        <f t="shared" si="134"/>
        <v>1.0028316371388137</v>
      </c>
      <c r="AV486" s="10">
        <f t="shared" si="134"/>
        <v>1.0213584407996203</v>
      </c>
      <c r="AW486" s="10">
        <f t="shared" si="134"/>
        <v>1.0872042960416342</v>
      </c>
      <c r="AX486" s="10">
        <f t="shared" si="134"/>
        <v>1.0275638479534557</v>
      </c>
      <c r="AY486" s="10">
        <f t="shared" si="134"/>
        <v>1.041920368502457</v>
      </c>
      <c r="AZ486" s="10">
        <f t="shared" si="134"/>
        <v>1.0419718671325195</v>
      </c>
      <c r="BA486" s="10">
        <f t="shared" si="134"/>
        <v>1.0254409761490304</v>
      </c>
      <c r="BB486" s="10">
        <f t="shared" si="134"/>
        <v>1.0008187647827338</v>
      </c>
      <c r="BC486" s="10">
        <f t="shared" si="134"/>
        <v>1.0257089828176769</v>
      </c>
      <c r="BD486" s="10">
        <f t="shared" si="134"/>
        <v>1.0152925626605966</v>
      </c>
      <c r="BE486" s="10">
        <f t="shared" si="134"/>
        <v>1.0094384974982251</v>
      </c>
      <c r="BF486" s="10">
        <f t="shared" si="134"/>
        <v>1.0198674370987841</v>
      </c>
      <c r="BG486" s="10">
        <f t="shared" si="134"/>
        <v>1.0181545873610878</v>
      </c>
      <c r="BH486" s="10">
        <f t="shared" si="134"/>
        <v>1.0026959844556538</v>
      </c>
      <c r="BI486" s="10">
        <f t="shared" si="134"/>
        <v>0.98542940879533802</v>
      </c>
      <c r="BK486" s="7">
        <f t="shared" si="115"/>
        <v>2.0773934289435525E-2</v>
      </c>
      <c r="BL486" s="7">
        <f t="shared" si="116"/>
        <v>1.3333019017018444E-2</v>
      </c>
      <c r="BM486" s="7">
        <f t="shared" si="117"/>
        <v>1.0096819118682987E-2</v>
      </c>
      <c r="BN486" s="7">
        <f t="shared" si="118"/>
        <v>-1.4248117922566528E-2</v>
      </c>
      <c r="BO486" s="7">
        <f t="shared" si="119"/>
        <v>-2.5057145511492629E-2</v>
      </c>
      <c r="BP486" s="7">
        <f t="shared" si="120"/>
        <v>7.1130454012882094E-3</v>
      </c>
      <c r="BQ486" s="7">
        <f t="shared" si="121"/>
        <v>3.3736541204925974E-2</v>
      </c>
      <c r="BR486" s="7">
        <f t="shared" si="122"/>
        <v>1.5680534088071241E-2</v>
      </c>
      <c r="BS486" s="7">
        <f t="shared" si="123"/>
        <v>4.0678441647312269E-2</v>
      </c>
      <c r="BT486" s="7">
        <f t="shared" si="124"/>
        <v>9.6023753929523892E-3</v>
      </c>
      <c r="BV486" s="7">
        <f t="shared" si="125"/>
        <v>2.2805414425643988E-2</v>
      </c>
      <c r="BX486" s="231">
        <f t="shared" si="101"/>
        <v>3.9982095088850755E-3</v>
      </c>
      <c r="BZ486" s="7">
        <f t="shared" si="126"/>
        <v>-9.4732727104052006E-2</v>
      </c>
      <c r="CA486" s="7">
        <f t="shared" si="127"/>
        <v>-7.0837317601625593E-2</v>
      </c>
      <c r="CB486" s="7">
        <f t="shared" si="128"/>
        <v>6.0244067889911879E-3</v>
      </c>
    </row>
    <row r="487" spans="1:80" ht="15">
      <c r="A487" s="226" t="s">
        <v>494</v>
      </c>
      <c r="E487" s="10">
        <v>1</v>
      </c>
      <c r="F487" s="10">
        <f t="shared" si="135"/>
        <v>1</v>
      </c>
      <c r="G487" s="10">
        <f t="shared" si="135"/>
        <v>1</v>
      </c>
      <c r="H487" s="10">
        <f t="shared" si="135"/>
        <v>1</v>
      </c>
      <c r="I487" s="10">
        <f t="shared" si="135"/>
        <v>1</v>
      </c>
      <c r="J487" s="10">
        <f t="shared" si="135"/>
        <v>1</v>
      </c>
      <c r="K487" s="10">
        <f t="shared" si="135"/>
        <v>1</v>
      </c>
      <c r="L487" s="10">
        <f t="shared" si="135"/>
        <v>1</v>
      </c>
      <c r="M487" s="10">
        <f t="shared" si="135"/>
        <v>1</v>
      </c>
      <c r="N487" s="10">
        <f t="shared" si="135"/>
        <v>1</v>
      </c>
      <c r="O487" s="10">
        <f t="shared" si="135"/>
        <v>1</v>
      </c>
      <c r="P487" s="10">
        <f t="shared" si="135"/>
        <v>1</v>
      </c>
      <c r="Q487" s="10">
        <f t="shared" si="135"/>
        <v>1</v>
      </c>
      <c r="R487" s="10">
        <f t="shared" si="135"/>
        <v>1</v>
      </c>
      <c r="S487" s="10">
        <v>1</v>
      </c>
      <c r="T487" s="10">
        <f t="shared" si="134"/>
        <v>1</v>
      </c>
      <c r="U487" s="10">
        <f t="shared" si="134"/>
        <v>1</v>
      </c>
      <c r="V487" s="10">
        <f t="shared" si="134"/>
        <v>1</v>
      </c>
      <c r="W487" s="10">
        <f t="shared" ref="W487:BI487" si="136">1+W219/100</f>
        <v>1</v>
      </c>
      <c r="X487" s="10">
        <f t="shared" si="136"/>
        <v>1</v>
      </c>
      <c r="Y487" s="10">
        <f t="shared" si="136"/>
        <v>1</v>
      </c>
      <c r="Z487" s="10">
        <f t="shared" si="136"/>
        <v>1</v>
      </c>
      <c r="AA487" s="10">
        <f t="shared" si="136"/>
        <v>1</v>
      </c>
      <c r="AB487" s="10">
        <f t="shared" si="136"/>
        <v>1</v>
      </c>
      <c r="AC487" s="10">
        <f t="shared" si="136"/>
        <v>1</v>
      </c>
      <c r="AD487" s="10">
        <f t="shared" si="136"/>
        <v>1</v>
      </c>
      <c r="AE487" s="10">
        <f t="shared" si="136"/>
        <v>1</v>
      </c>
      <c r="AF487" s="10">
        <f t="shared" si="136"/>
        <v>1</v>
      </c>
      <c r="AG487" s="10">
        <f t="shared" si="136"/>
        <v>1</v>
      </c>
      <c r="AH487" s="10">
        <f t="shared" si="136"/>
        <v>1</v>
      </c>
      <c r="AI487" s="10">
        <f t="shared" si="136"/>
        <v>1</v>
      </c>
      <c r="AJ487" s="10">
        <f t="shared" si="136"/>
        <v>1</v>
      </c>
      <c r="AK487" s="10">
        <f t="shared" si="136"/>
        <v>1</v>
      </c>
      <c r="AL487" s="10">
        <f t="shared" si="136"/>
        <v>1</v>
      </c>
      <c r="AM487" s="10">
        <f t="shared" si="136"/>
        <v>1</v>
      </c>
      <c r="AN487" s="10">
        <f t="shared" si="136"/>
        <v>1</v>
      </c>
      <c r="AO487" s="10">
        <f t="shared" si="136"/>
        <v>1</v>
      </c>
      <c r="AP487" s="10">
        <f t="shared" si="136"/>
        <v>1</v>
      </c>
      <c r="AQ487" s="10">
        <f t="shared" si="136"/>
        <v>1</v>
      </c>
      <c r="AR487" s="10">
        <f t="shared" si="136"/>
        <v>1</v>
      </c>
      <c r="AS487" s="10">
        <f t="shared" si="136"/>
        <v>1</v>
      </c>
      <c r="AT487" s="10">
        <f t="shared" si="136"/>
        <v>1</v>
      </c>
      <c r="AU487" s="10">
        <f t="shared" si="136"/>
        <v>1</v>
      </c>
      <c r="AV487" s="10">
        <f t="shared" si="136"/>
        <v>1</v>
      </c>
      <c r="AW487" s="10">
        <f t="shared" si="136"/>
        <v>1</v>
      </c>
      <c r="AX487" s="10">
        <f t="shared" si="136"/>
        <v>1</v>
      </c>
      <c r="AY487" s="10">
        <f t="shared" si="136"/>
        <v>1</v>
      </c>
      <c r="AZ487" s="10">
        <f t="shared" si="136"/>
        <v>1</v>
      </c>
      <c r="BA487" s="10">
        <f t="shared" si="136"/>
        <v>1</v>
      </c>
      <c r="BB487" s="10">
        <f t="shared" si="136"/>
        <v>1.0061508832805355</v>
      </c>
      <c r="BC487" s="10">
        <f t="shared" si="136"/>
        <v>1.0133825804169438</v>
      </c>
      <c r="BD487" s="10">
        <f t="shared" si="136"/>
        <v>0.91876483760643712</v>
      </c>
      <c r="BE487" s="10">
        <f t="shared" si="136"/>
        <v>0.52076793976852065</v>
      </c>
      <c r="BF487" s="10">
        <f t="shared" si="136"/>
        <v>1.0949386838643251</v>
      </c>
      <c r="BG487" s="10">
        <f t="shared" si="136"/>
        <v>1.0020473749495526</v>
      </c>
      <c r="BH487" s="10">
        <f t="shared" si="136"/>
        <v>0.90882480605965843</v>
      </c>
      <c r="BI487" s="10">
        <f t="shared" si="136"/>
        <v>1</v>
      </c>
      <c r="BK487" s="7">
        <f t="shared" si="115"/>
        <v>0</v>
      </c>
      <c r="BL487" s="7">
        <f t="shared" si="116"/>
        <v>0</v>
      </c>
      <c r="BM487" s="7">
        <f t="shared" si="117"/>
        <v>0</v>
      </c>
      <c r="BN487" s="7">
        <f t="shared" si="118"/>
        <v>0</v>
      </c>
      <c r="BO487" s="7">
        <f t="shared" si="119"/>
        <v>0</v>
      </c>
      <c r="BP487" s="7">
        <f t="shared" si="120"/>
        <v>0</v>
      </c>
      <c r="BQ487" s="7">
        <f t="shared" si="121"/>
        <v>2.4311841063582307E-3</v>
      </c>
      <c r="BR487" s="7">
        <f t="shared" si="122"/>
        <v>-0.14879990203415672</v>
      </c>
      <c r="BS487" s="7">
        <f t="shared" si="123"/>
        <v>0</v>
      </c>
      <c r="BT487" s="7">
        <f t="shared" si="124"/>
        <v>-8.6138413504683431E-2</v>
      </c>
      <c r="BV487" s="7">
        <f t="shared" si="125"/>
        <v>-5.0169839883017042E-2</v>
      </c>
      <c r="BX487" s="231">
        <f t="shared" si="101"/>
        <v>0</v>
      </c>
      <c r="BZ487" s="7">
        <f t="shared" si="126"/>
        <v>0</v>
      </c>
      <c r="CA487" s="7">
        <f t="shared" si="127"/>
        <v>0</v>
      </c>
      <c r="CB487" s="7">
        <f t="shared" si="128"/>
        <v>-8.9314488798882929E-2</v>
      </c>
    </row>
    <row r="488" spans="1:80" ht="15">
      <c r="A488" s="226" t="s">
        <v>496</v>
      </c>
      <c r="E488" s="10">
        <v>1</v>
      </c>
      <c r="F488" s="10">
        <f t="shared" si="135"/>
        <v>0.991526702538024</v>
      </c>
      <c r="G488" s="10">
        <f t="shared" si="135"/>
        <v>1.0336359827187909</v>
      </c>
      <c r="H488" s="10">
        <f t="shared" si="135"/>
        <v>1.037802269395727</v>
      </c>
      <c r="I488" s="10">
        <f t="shared" si="135"/>
        <v>1.0286782950658724</v>
      </c>
      <c r="J488" s="10">
        <f t="shared" si="135"/>
        <v>1.0243251979339796</v>
      </c>
      <c r="K488" s="10">
        <f t="shared" si="135"/>
        <v>0.99124893758902322</v>
      </c>
      <c r="L488" s="10">
        <f t="shared" si="135"/>
        <v>0.97170069185110364</v>
      </c>
      <c r="M488" s="10">
        <f t="shared" si="135"/>
        <v>1.0047134663567119</v>
      </c>
      <c r="N488" s="10">
        <f t="shared" si="135"/>
        <v>1.061804648431089</v>
      </c>
      <c r="O488" s="10">
        <f t="shared" si="135"/>
        <v>1.0704787721733566</v>
      </c>
      <c r="P488" s="10">
        <f t="shared" si="135"/>
        <v>1.0466861817222124</v>
      </c>
      <c r="Q488" s="10">
        <f t="shared" si="135"/>
        <v>0.99979913163454515</v>
      </c>
      <c r="R488" s="10">
        <f t="shared" si="135"/>
        <v>1.0159024029892032</v>
      </c>
      <c r="S488" s="10">
        <v>1</v>
      </c>
      <c r="T488" s="10">
        <f t="shared" ref="T488:BI494" si="137">1+T220/100</f>
        <v>0.97253657106977787</v>
      </c>
      <c r="U488" s="10">
        <f t="shared" si="137"/>
        <v>1.0239344884804944</v>
      </c>
      <c r="V488" s="10">
        <f t="shared" si="137"/>
        <v>0.99529096525838368</v>
      </c>
      <c r="W488" s="10">
        <f t="shared" si="137"/>
        <v>0.96973309715083489</v>
      </c>
      <c r="X488" s="10">
        <f t="shared" si="137"/>
        <v>1.0112109133114777</v>
      </c>
      <c r="Y488" s="10">
        <f t="shared" si="137"/>
        <v>1.0108108182175457</v>
      </c>
      <c r="Z488" s="10">
        <f t="shared" si="137"/>
        <v>0.97046269537822272</v>
      </c>
      <c r="AA488" s="10">
        <f t="shared" si="137"/>
        <v>0.97405620120258041</v>
      </c>
      <c r="AB488" s="10">
        <f t="shared" si="137"/>
        <v>0.95760624872097766</v>
      </c>
      <c r="AC488" s="10">
        <f t="shared" si="137"/>
        <v>0.99261854890294487</v>
      </c>
      <c r="AD488" s="10">
        <f t="shared" si="137"/>
        <v>0.9935235739685282</v>
      </c>
      <c r="AE488" s="10">
        <f t="shared" si="137"/>
        <v>0.96796216348202879</v>
      </c>
      <c r="AF488" s="10">
        <f t="shared" si="137"/>
        <v>0.9727968362473437</v>
      </c>
      <c r="AG488" s="10">
        <f t="shared" si="137"/>
        <v>1.0152961516675167</v>
      </c>
      <c r="AH488" s="10">
        <f t="shared" si="137"/>
        <v>1.0042666086454979</v>
      </c>
      <c r="AI488" s="10">
        <f t="shared" si="137"/>
        <v>0.99594486474556476</v>
      </c>
      <c r="AJ488" s="10">
        <f t="shared" si="137"/>
        <v>0.97311705538220095</v>
      </c>
      <c r="AK488" s="10">
        <f t="shared" si="137"/>
        <v>0.9588540159590625</v>
      </c>
      <c r="AL488" s="10">
        <f t="shared" si="137"/>
        <v>0.97241221350773088</v>
      </c>
      <c r="AM488" s="10">
        <f t="shared" si="137"/>
        <v>0.99171968723066872</v>
      </c>
      <c r="AN488" s="10">
        <f t="shared" si="137"/>
        <v>1.004789873410356</v>
      </c>
      <c r="AO488" s="10">
        <f t="shared" si="137"/>
        <v>1.0249059695450202</v>
      </c>
      <c r="AP488" s="10">
        <f t="shared" si="137"/>
        <v>1.0094094870632542</v>
      </c>
      <c r="AQ488" s="10">
        <f t="shared" si="137"/>
        <v>0.99835855080979752</v>
      </c>
      <c r="AR488" s="10">
        <f t="shared" si="137"/>
        <v>0.99518941938727434</v>
      </c>
      <c r="AS488" s="10">
        <f t="shared" si="137"/>
        <v>1.0090701064532994</v>
      </c>
      <c r="AT488" s="10">
        <f t="shared" si="137"/>
        <v>1.0126620612123163</v>
      </c>
      <c r="AU488" s="10">
        <f t="shared" si="137"/>
        <v>1.0028147111454162</v>
      </c>
      <c r="AV488" s="10">
        <f t="shared" si="137"/>
        <v>1.0212636737939358</v>
      </c>
      <c r="AW488" s="10">
        <f t="shared" si="137"/>
        <v>1.0870879719191324</v>
      </c>
      <c r="AX488" s="10">
        <f t="shared" si="137"/>
        <v>1.0275911362539052</v>
      </c>
      <c r="AY488" s="10">
        <f t="shared" si="137"/>
        <v>1.0419385207857588</v>
      </c>
      <c r="AZ488" s="10">
        <f t="shared" si="137"/>
        <v>1.0419996769278064</v>
      </c>
      <c r="BA488" s="10">
        <f t="shared" si="137"/>
        <v>1.0253825099316018</v>
      </c>
      <c r="BB488" s="10">
        <f t="shared" si="137"/>
        <v>1.0007926507449827</v>
      </c>
      <c r="BC488" s="10">
        <f t="shared" si="137"/>
        <v>1.0257125617358036</v>
      </c>
      <c r="BD488" s="10">
        <f t="shared" si="137"/>
        <v>1.0153224916173771</v>
      </c>
      <c r="BE488" s="10">
        <f t="shared" si="137"/>
        <v>1.009460735038993</v>
      </c>
      <c r="BF488" s="10">
        <f t="shared" si="137"/>
        <v>1.0198773883896168</v>
      </c>
      <c r="BG488" s="10">
        <f t="shared" si="137"/>
        <v>1.018145881506938</v>
      </c>
      <c r="BH488" s="10">
        <f t="shared" si="137"/>
        <v>1.0026998866553065</v>
      </c>
      <c r="BI488" s="10">
        <f t="shared" si="137"/>
        <v>0.98545493308622201</v>
      </c>
      <c r="BK488" s="7">
        <f t="shared" si="115"/>
        <v>2.077231640652788E-2</v>
      </c>
      <c r="BL488" s="7">
        <f t="shared" si="116"/>
        <v>1.3335492274826333E-2</v>
      </c>
      <c r="BM488" s="7">
        <f t="shared" si="117"/>
        <v>1.0132032664202262E-2</v>
      </c>
      <c r="BN488" s="7">
        <f t="shared" si="118"/>
        <v>-1.424212081443188E-2</v>
      </c>
      <c r="BO488" s="7">
        <f t="shared" si="119"/>
        <v>-2.5008522813390721E-2</v>
      </c>
      <c r="BP488" s="7">
        <f t="shared" si="120"/>
        <v>7.1129731036945198E-3</v>
      </c>
      <c r="BQ488" s="7">
        <f t="shared" si="121"/>
        <v>3.3709568369276077E-2</v>
      </c>
      <c r="BR488" s="7">
        <f t="shared" si="122"/>
        <v>1.5693919278422008E-2</v>
      </c>
      <c r="BS488" s="7">
        <f t="shared" si="123"/>
        <v>4.0646156934608602E-2</v>
      </c>
      <c r="BT488" s="7">
        <f t="shared" si="124"/>
        <v>9.6099352076954858E-3</v>
      </c>
      <c r="BV488" s="7">
        <f t="shared" si="125"/>
        <v>2.2796191952091593E-2</v>
      </c>
      <c r="BX488" s="231">
        <f t="shared" si="101"/>
        <v>4.0104681371391226E-3</v>
      </c>
      <c r="BZ488" s="7">
        <f t="shared" si="126"/>
        <v>-9.4788979461854495E-2</v>
      </c>
      <c r="CA488" s="7">
        <f t="shared" si="127"/>
        <v>-7.0706557683364646E-2</v>
      </c>
      <c r="CB488" s="7">
        <f t="shared" si="128"/>
        <v>6.04577738965828E-3</v>
      </c>
    </row>
    <row r="489" spans="1:80" ht="15">
      <c r="A489" s="226" t="s">
        <v>498</v>
      </c>
      <c r="E489" s="10">
        <v>1</v>
      </c>
      <c r="F489" s="10">
        <f t="shared" si="135"/>
        <v>1</v>
      </c>
      <c r="G489" s="10">
        <f t="shared" si="135"/>
        <v>1</v>
      </c>
      <c r="H489" s="10">
        <f t="shared" si="135"/>
        <v>1</v>
      </c>
      <c r="I489" s="10">
        <f t="shared" si="135"/>
        <v>1</v>
      </c>
      <c r="J489" s="10">
        <f t="shared" si="135"/>
        <v>1</v>
      </c>
      <c r="K489" s="10">
        <f t="shared" si="135"/>
        <v>1</v>
      </c>
      <c r="L489" s="10">
        <f t="shared" si="135"/>
        <v>1</v>
      </c>
      <c r="M489" s="10">
        <f t="shared" si="135"/>
        <v>1</v>
      </c>
      <c r="N489" s="10">
        <f t="shared" si="135"/>
        <v>1</v>
      </c>
      <c r="O489" s="10">
        <f t="shared" si="135"/>
        <v>1</v>
      </c>
      <c r="P489" s="10">
        <f t="shared" si="135"/>
        <v>1</v>
      </c>
      <c r="Q489" s="10">
        <f t="shared" si="135"/>
        <v>1</v>
      </c>
      <c r="R489" s="10">
        <f t="shared" si="135"/>
        <v>1</v>
      </c>
      <c r="S489" s="10">
        <v>1</v>
      </c>
      <c r="T489" s="10">
        <f t="shared" si="137"/>
        <v>1</v>
      </c>
      <c r="U489" s="10">
        <f t="shared" si="137"/>
        <v>1</v>
      </c>
      <c r="V489" s="10">
        <f t="shared" si="137"/>
        <v>1</v>
      </c>
      <c r="W489" s="10">
        <f t="shared" si="137"/>
        <v>1</v>
      </c>
      <c r="X489" s="10">
        <f t="shared" si="137"/>
        <v>1</v>
      </c>
      <c r="Y489" s="10">
        <f t="shared" si="137"/>
        <v>1</v>
      </c>
      <c r="Z489" s="10">
        <f t="shared" si="137"/>
        <v>1</v>
      </c>
      <c r="AA489" s="10">
        <f t="shared" si="137"/>
        <v>1</v>
      </c>
      <c r="AB489" s="10">
        <f t="shared" si="137"/>
        <v>1</v>
      </c>
      <c r="AC489" s="10">
        <f t="shared" si="137"/>
        <v>1</v>
      </c>
      <c r="AD489" s="10">
        <f t="shared" si="137"/>
        <v>1</v>
      </c>
      <c r="AE489" s="10">
        <f t="shared" si="137"/>
        <v>1</v>
      </c>
      <c r="AF489" s="10">
        <f t="shared" si="137"/>
        <v>1</v>
      </c>
      <c r="AG489" s="10">
        <f t="shared" si="137"/>
        <v>1</v>
      </c>
      <c r="AH489" s="10">
        <f t="shared" si="137"/>
        <v>1</v>
      </c>
      <c r="AI489" s="10">
        <f t="shared" si="137"/>
        <v>1</v>
      </c>
      <c r="AJ489" s="10">
        <f t="shared" si="137"/>
        <v>1</v>
      </c>
      <c r="AK489" s="10">
        <f t="shared" si="137"/>
        <v>1</v>
      </c>
      <c r="AL489" s="10">
        <f t="shared" si="137"/>
        <v>1</v>
      </c>
      <c r="AM489" s="10">
        <f t="shared" si="137"/>
        <v>1</v>
      </c>
      <c r="AN489" s="10">
        <f t="shared" si="137"/>
        <v>1</v>
      </c>
      <c r="AO489" s="10">
        <f t="shared" si="137"/>
        <v>1</v>
      </c>
      <c r="AP489" s="10">
        <f t="shared" si="137"/>
        <v>1</v>
      </c>
      <c r="AQ489" s="10">
        <f t="shared" si="137"/>
        <v>1</v>
      </c>
      <c r="AR489" s="10">
        <f t="shared" si="137"/>
        <v>1</v>
      </c>
      <c r="AS489" s="10">
        <f t="shared" si="137"/>
        <v>1.0288229616567675</v>
      </c>
      <c r="AT489" s="10">
        <f t="shared" si="137"/>
        <v>1.0219855219692506</v>
      </c>
      <c r="AU489" s="10">
        <f t="shared" si="137"/>
        <v>1.0278256076341798</v>
      </c>
      <c r="AV489" s="10">
        <f t="shared" si="137"/>
        <v>1.0294948469530028</v>
      </c>
      <c r="AW489" s="10">
        <f t="shared" si="137"/>
        <v>1.0626958653597383</v>
      </c>
      <c r="AX489" s="10">
        <f t="shared" si="137"/>
        <v>1.034639245349092</v>
      </c>
      <c r="AY489" s="10">
        <f t="shared" si="137"/>
        <v>1.0759518743647745</v>
      </c>
      <c r="AZ489" s="10">
        <f t="shared" si="137"/>
        <v>1.0633364329460531</v>
      </c>
      <c r="BA489" s="10">
        <f t="shared" si="137"/>
        <v>1.0402972270625772</v>
      </c>
      <c r="BB489" s="10">
        <f t="shared" si="137"/>
        <v>0.99008893885184079</v>
      </c>
      <c r="BC489" s="10">
        <f t="shared" si="137"/>
        <v>1.0504747455112722</v>
      </c>
      <c r="BD489" s="10">
        <f t="shared" si="137"/>
        <v>1.0454014520876607</v>
      </c>
      <c r="BE489" s="10">
        <f t="shared" si="137"/>
        <v>1.0134891355509197</v>
      </c>
      <c r="BF489" s="10">
        <f t="shared" si="137"/>
        <v>1.0106023413216239</v>
      </c>
      <c r="BG489" s="10">
        <f t="shared" si="137"/>
        <v>1.0099218965566525</v>
      </c>
      <c r="BH489" s="10">
        <f t="shared" si="137"/>
        <v>1.0036901034701258</v>
      </c>
      <c r="BI489" s="10">
        <f t="shared" si="137"/>
        <v>0.9957352978983518</v>
      </c>
      <c r="BK489" s="7">
        <f t="shared" si="115"/>
        <v>0</v>
      </c>
      <c r="BL489" s="7">
        <f t="shared" si="116"/>
        <v>0</v>
      </c>
      <c r="BM489" s="7">
        <f t="shared" si="117"/>
        <v>0</v>
      </c>
      <c r="BN489" s="7">
        <f t="shared" si="118"/>
        <v>0</v>
      </c>
      <c r="BO489" s="7">
        <f t="shared" si="119"/>
        <v>0</v>
      </c>
      <c r="BP489" s="7">
        <f t="shared" si="120"/>
        <v>9.7482360954863623E-3</v>
      </c>
      <c r="BQ489" s="7">
        <f t="shared" si="121"/>
        <v>4.3068584235013807E-2</v>
      </c>
      <c r="BR489" s="7">
        <f t="shared" si="122"/>
        <v>1.9747316770352574E-2</v>
      </c>
      <c r="BS489" s="7">
        <f t="shared" si="123"/>
        <v>5.0930145006798266E-2</v>
      </c>
      <c r="BT489" s="7">
        <f t="shared" si="124"/>
        <v>1.4721136565613469E-2</v>
      </c>
      <c r="BV489" s="7">
        <f t="shared" si="125"/>
        <v>3.0083961275404025E-2</v>
      </c>
      <c r="BX489" s="231">
        <f t="shared" si="101"/>
        <v>0</v>
      </c>
      <c r="BZ489" s="7">
        <f t="shared" si="126"/>
        <v>0</v>
      </c>
      <c r="CA489" s="7">
        <f t="shared" si="127"/>
        <v>0</v>
      </c>
      <c r="CB489" s="7">
        <f t="shared" si="128"/>
        <v>9.3257034821307982E-3</v>
      </c>
    </row>
    <row r="490" spans="1:80" ht="15">
      <c r="A490" s="226" t="s">
        <v>500</v>
      </c>
      <c r="E490" s="10">
        <v>1</v>
      </c>
      <c r="F490" s="10">
        <f t="shared" si="135"/>
        <v>1</v>
      </c>
      <c r="G490" s="10">
        <f t="shared" si="135"/>
        <v>1</v>
      </c>
      <c r="H490" s="10">
        <f t="shared" si="135"/>
        <v>1</v>
      </c>
      <c r="I490" s="10">
        <f t="shared" si="135"/>
        <v>1</v>
      </c>
      <c r="J490" s="10">
        <f t="shared" si="135"/>
        <v>1</v>
      </c>
      <c r="K490" s="10">
        <f t="shared" si="135"/>
        <v>1</v>
      </c>
      <c r="L490" s="10">
        <f t="shared" si="135"/>
        <v>1</v>
      </c>
      <c r="M490" s="10">
        <f t="shared" si="135"/>
        <v>1</v>
      </c>
      <c r="N490" s="10">
        <f t="shared" si="135"/>
        <v>1</v>
      </c>
      <c r="O490" s="10">
        <f t="shared" si="135"/>
        <v>1</v>
      </c>
      <c r="P490" s="10">
        <f t="shared" si="135"/>
        <v>1</v>
      </c>
      <c r="Q490" s="10">
        <f t="shared" si="135"/>
        <v>1</v>
      </c>
      <c r="R490" s="10">
        <f t="shared" si="135"/>
        <v>1</v>
      </c>
      <c r="S490" s="10">
        <v>1</v>
      </c>
      <c r="T490" s="10">
        <f t="shared" si="137"/>
        <v>1</v>
      </c>
      <c r="U490" s="10">
        <f t="shared" si="137"/>
        <v>1</v>
      </c>
      <c r="V490" s="10">
        <f t="shared" si="137"/>
        <v>1</v>
      </c>
      <c r="W490" s="10">
        <f t="shared" si="137"/>
        <v>1</v>
      </c>
      <c r="X490" s="10">
        <f t="shared" si="137"/>
        <v>1</v>
      </c>
      <c r="Y490" s="10">
        <f t="shared" si="137"/>
        <v>1</v>
      </c>
      <c r="Z490" s="10">
        <f t="shared" si="137"/>
        <v>1</v>
      </c>
      <c r="AA490" s="10">
        <f t="shared" si="137"/>
        <v>1</v>
      </c>
      <c r="AB490" s="10">
        <f t="shared" si="137"/>
        <v>1</v>
      </c>
      <c r="AC490" s="10">
        <f t="shared" si="137"/>
        <v>1</v>
      </c>
      <c r="AD490" s="10">
        <f t="shared" si="137"/>
        <v>1</v>
      </c>
      <c r="AE490" s="10">
        <f t="shared" si="137"/>
        <v>1</v>
      </c>
      <c r="AF490" s="10">
        <f t="shared" si="137"/>
        <v>1</v>
      </c>
      <c r="AG490" s="10">
        <f t="shared" si="137"/>
        <v>1</v>
      </c>
      <c r="AH490" s="10">
        <f t="shared" si="137"/>
        <v>1</v>
      </c>
      <c r="AI490" s="10">
        <f t="shared" si="137"/>
        <v>1</v>
      </c>
      <c r="AJ490" s="10">
        <f t="shared" si="137"/>
        <v>1</v>
      </c>
      <c r="AK490" s="10">
        <f t="shared" si="137"/>
        <v>1</v>
      </c>
      <c r="AL490" s="10">
        <f t="shared" si="137"/>
        <v>1</v>
      </c>
      <c r="AM490" s="10">
        <f t="shared" si="137"/>
        <v>1</v>
      </c>
      <c r="AN490" s="10">
        <f t="shared" si="137"/>
        <v>1</v>
      </c>
      <c r="AO490" s="10">
        <f t="shared" si="137"/>
        <v>1</v>
      </c>
      <c r="AP490" s="10">
        <f t="shared" si="137"/>
        <v>1</v>
      </c>
      <c r="AQ490" s="10">
        <f t="shared" si="137"/>
        <v>1</v>
      </c>
      <c r="AR490" s="10">
        <f t="shared" si="137"/>
        <v>1</v>
      </c>
      <c r="AS490" s="10">
        <f t="shared" si="137"/>
        <v>1</v>
      </c>
      <c r="AT490" s="10">
        <f t="shared" si="137"/>
        <v>1.0099238746309163</v>
      </c>
      <c r="AU490" s="10">
        <f t="shared" si="137"/>
        <v>1.000684533772378</v>
      </c>
      <c r="AV490" s="10">
        <f t="shared" si="137"/>
        <v>1.0407168392005071</v>
      </c>
      <c r="AW490" s="10">
        <f t="shared" si="137"/>
        <v>1.0137459084872629</v>
      </c>
      <c r="AX490" s="10">
        <f t="shared" si="137"/>
        <v>1.0457452420505804</v>
      </c>
      <c r="AY490" s="10">
        <f t="shared" si="137"/>
        <v>1.0658307436264109</v>
      </c>
      <c r="AZ490" s="10">
        <f t="shared" si="137"/>
        <v>1.0086504903955726</v>
      </c>
      <c r="BA490" s="10">
        <f t="shared" si="137"/>
        <v>1.0571538951319071</v>
      </c>
      <c r="BB490" s="10">
        <f t="shared" si="137"/>
        <v>1.0008768593708222</v>
      </c>
      <c r="BC490" s="10">
        <f t="shared" si="137"/>
        <v>1.0425322600615528</v>
      </c>
      <c r="BD490" s="10">
        <f t="shared" si="137"/>
        <v>1.0204865826771994</v>
      </c>
      <c r="BE490" s="10">
        <f t="shared" si="137"/>
        <v>1.0083594574711967</v>
      </c>
      <c r="BF490" s="10">
        <f t="shared" si="137"/>
        <v>1.0248588805176166</v>
      </c>
      <c r="BG490" s="10">
        <f t="shared" si="137"/>
        <v>1.0386381181102085</v>
      </c>
      <c r="BH490" s="10">
        <f t="shared" si="137"/>
        <v>1.0169390708438915</v>
      </c>
      <c r="BI490" s="10">
        <f t="shared" si="137"/>
        <v>1.0173334000300136</v>
      </c>
      <c r="BK490" s="7">
        <f t="shared" si="115"/>
        <v>0</v>
      </c>
      <c r="BL490" s="7">
        <f t="shared" si="116"/>
        <v>0</v>
      </c>
      <c r="BM490" s="7">
        <f t="shared" si="117"/>
        <v>0</v>
      </c>
      <c r="BN490" s="7">
        <f t="shared" si="118"/>
        <v>0</v>
      </c>
      <c r="BO490" s="7">
        <f t="shared" si="119"/>
        <v>0</v>
      </c>
      <c r="BP490" s="7">
        <f t="shared" si="120"/>
        <v>1.320778453862026E-3</v>
      </c>
      <c r="BQ490" s="7">
        <f t="shared" si="121"/>
        <v>3.4166851880294224E-2</v>
      </c>
      <c r="BR490" s="7">
        <f t="shared" si="122"/>
        <v>2.3028541326513663E-2</v>
      </c>
      <c r="BS490" s="7">
        <f t="shared" si="123"/>
        <v>3.8426571630285178E-2</v>
      </c>
      <c r="BT490" s="7">
        <f t="shared" si="124"/>
        <v>2.1168532584702859E-2</v>
      </c>
      <c r="BV490" s="7">
        <f t="shared" si="125"/>
        <v>2.8529433623093681E-2</v>
      </c>
      <c r="BX490" s="231">
        <f t="shared" si="101"/>
        <v>0</v>
      </c>
      <c r="BZ490" s="7">
        <f t="shared" si="126"/>
        <v>0</v>
      </c>
      <c r="CA490" s="7">
        <f t="shared" si="127"/>
        <v>0</v>
      </c>
      <c r="CB490" s="7">
        <f t="shared" si="128"/>
        <v>7.4539769055940397E-2</v>
      </c>
    </row>
    <row r="491" spans="1:80" ht="15">
      <c r="A491" s="226" t="s">
        <v>502</v>
      </c>
      <c r="E491" s="10">
        <v>1</v>
      </c>
      <c r="F491" s="10">
        <f t="shared" si="135"/>
        <v>1</v>
      </c>
      <c r="G491" s="10">
        <f t="shared" si="135"/>
        <v>1</v>
      </c>
      <c r="H491" s="10">
        <f t="shared" si="135"/>
        <v>1</v>
      </c>
      <c r="I491" s="10">
        <f t="shared" si="135"/>
        <v>1</v>
      </c>
      <c r="J491" s="10">
        <f t="shared" si="135"/>
        <v>1</v>
      </c>
      <c r="K491" s="10">
        <f t="shared" si="135"/>
        <v>1</v>
      </c>
      <c r="L491" s="10">
        <f t="shared" si="135"/>
        <v>1</v>
      </c>
      <c r="M491" s="10">
        <f t="shared" si="135"/>
        <v>1</v>
      </c>
      <c r="N491" s="10">
        <f t="shared" si="135"/>
        <v>1</v>
      </c>
      <c r="O491" s="10">
        <f t="shared" si="135"/>
        <v>1</v>
      </c>
      <c r="P491" s="10">
        <f t="shared" si="135"/>
        <v>1</v>
      </c>
      <c r="Q491" s="10">
        <f t="shared" si="135"/>
        <v>1</v>
      </c>
      <c r="R491" s="10">
        <f t="shared" si="135"/>
        <v>1</v>
      </c>
      <c r="S491" s="10">
        <v>1</v>
      </c>
      <c r="T491" s="10">
        <f t="shared" si="137"/>
        <v>1</v>
      </c>
      <c r="U491" s="10">
        <f t="shared" si="137"/>
        <v>0.96772134231561391</v>
      </c>
      <c r="V491" s="10">
        <f t="shared" si="137"/>
        <v>1.1018913209831331</v>
      </c>
      <c r="W491" s="10">
        <f t="shared" si="137"/>
        <v>1.0749024084018479</v>
      </c>
      <c r="X491" s="10">
        <f t="shared" si="137"/>
        <v>0.93799976936434282</v>
      </c>
      <c r="Y491" s="10">
        <f t="shared" si="137"/>
        <v>0.9462763436439906</v>
      </c>
      <c r="Z491" s="10">
        <f t="shared" si="137"/>
        <v>1.0010367030728704</v>
      </c>
      <c r="AA491" s="10">
        <f t="shared" si="137"/>
        <v>0.9779248797931146</v>
      </c>
      <c r="AB491" s="10">
        <f t="shared" si="137"/>
        <v>0.96621030665677055</v>
      </c>
      <c r="AC491" s="10">
        <f t="shared" si="137"/>
        <v>0.9547883581332971</v>
      </c>
      <c r="AD491" s="10">
        <f t="shared" si="137"/>
        <v>0.97135459159132354</v>
      </c>
      <c r="AE491" s="10">
        <f t="shared" si="137"/>
        <v>0.95073254180835187</v>
      </c>
      <c r="AF491" s="10">
        <f t="shared" si="137"/>
        <v>0.84318070196036277</v>
      </c>
      <c r="AG491" s="10">
        <f t="shared" si="137"/>
        <v>1.066221787699734</v>
      </c>
      <c r="AH491" s="10">
        <f t="shared" si="137"/>
        <v>1.0876725093737438</v>
      </c>
      <c r="AI491" s="10">
        <f t="shared" si="137"/>
        <v>0.97562515520063886</v>
      </c>
      <c r="AJ491" s="10">
        <f t="shared" si="137"/>
        <v>1.0086516867621653</v>
      </c>
      <c r="AK491" s="10">
        <f t="shared" si="137"/>
        <v>0.98017006704277387</v>
      </c>
      <c r="AL491" s="10">
        <f t="shared" si="137"/>
        <v>0.91176182894789193</v>
      </c>
      <c r="AM491" s="10">
        <f t="shared" si="137"/>
        <v>1.0159394250139013</v>
      </c>
      <c r="AN491" s="10">
        <f t="shared" si="137"/>
        <v>0.9957294631536826</v>
      </c>
      <c r="AO491" s="10">
        <f t="shared" si="137"/>
        <v>0.99853948975941254</v>
      </c>
      <c r="AP491" s="10">
        <f t="shared" si="137"/>
        <v>1.0436409778121036</v>
      </c>
      <c r="AQ491" s="10">
        <f t="shared" si="137"/>
        <v>1.0033062618161961</v>
      </c>
      <c r="AR491" s="10">
        <f t="shared" si="137"/>
        <v>0.97973577560581215</v>
      </c>
      <c r="AS491" s="10">
        <f t="shared" si="137"/>
        <v>0.98791724768207767</v>
      </c>
      <c r="AT491" s="10">
        <f t="shared" si="137"/>
        <v>1.0338223351663294</v>
      </c>
      <c r="AU491" s="10">
        <f t="shared" si="137"/>
        <v>1.0315469282865302</v>
      </c>
      <c r="AV491" s="10">
        <f t="shared" si="137"/>
        <v>1.0486220254056384</v>
      </c>
      <c r="AW491" s="10">
        <f t="shared" si="137"/>
        <v>1.0808341591589623</v>
      </c>
      <c r="AX491" s="10">
        <f t="shared" si="137"/>
        <v>1.0345657046374979</v>
      </c>
      <c r="AY491" s="10">
        <f t="shared" si="137"/>
        <v>1.0273825090078061</v>
      </c>
      <c r="AZ491" s="10">
        <f t="shared" si="137"/>
        <v>1.0399831094852616</v>
      </c>
      <c r="BA491" s="10">
        <f t="shared" si="137"/>
        <v>1.0304303816175158</v>
      </c>
      <c r="BB491" s="10">
        <f t="shared" si="137"/>
        <v>1.0193116429081113</v>
      </c>
      <c r="BC491" s="10">
        <f t="shared" si="137"/>
        <v>1.0407256485318752</v>
      </c>
      <c r="BD491" s="10">
        <f t="shared" si="137"/>
        <v>1.0475700200630038</v>
      </c>
      <c r="BE491" s="10">
        <f t="shared" si="137"/>
        <v>1.0164103191259393</v>
      </c>
      <c r="BF491" s="10">
        <f t="shared" si="137"/>
        <v>1.0189697315496857</v>
      </c>
      <c r="BG491" s="10">
        <f t="shared" si="137"/>
        <v>0.99376684318414332</v>
      </c>
      <c r="BH491" s="10">
        <f t="shared" si="137"/>
        <v>0.96368921840716437</v>
      </c>
      <c r="BI491" s="10">
        <f t="shared" si="137"/>
        <v>0.88806364877223853</v>
      </c>
      <c r="BK491" s="7">
        <f t="shared" si="115"/>
        <v>0</v>
      </c>
      <c r="BL491" s="7">
        <f t="shared" si="116"/>
        <v>0</v>
      </c>
      <c r="BM491" s="7">
        <f t="shared" si="117"/>
        <v>7.2704303839032924E-3</v>
      </c>
      <c r="BN491" s="7">
        <f t="shared" si="118"/>
        <v>-2.5581595860196593E-2</v>
      </c>
      <c r="BO491" s="7">
        <f t="shared" si="119"/>
        <v>-3.1606729781847864E-2</v>
      </c>
      <c r="BP491" s="7">
        <f t="shared" si="120"/>
        <v>9.0366955569796126E-3</v>
      </c>
      <c r="BQ491" s="7">
        <f t="shared" si="121"/>
        <v>4.00867368392821E-2</v>
      </c>
      <c r="BR491" s="7">
        <f t="shared" si="122"/>
        <v>1.9000690186077307E-2</v>
      </c>
      <c r="BS491" s="7">
        <f t="shared" si="123"/>
        <v>4.3483382438126883E-2</v>
      </c>
      <c r="BT491" s="7">
        <f t="shared" si="124"/>
        <v>-2.6667891927218967E-3</v>
      </c>
      <c r="BV491" s="7">
        <f t="shared" si="125"/>
        <v>1.6856517615534194E-2</v>
      </c>
      <c r="BX491" s="231">
        <f t="shared" si="101"/>
        <v>-4.025444925158661E-3</v>
      </c>
      <c r="BZ491" s="7">
        <f t="shared" si="126"/>
        <v>-5.4139340870023589E-2</v>
      </c>
      <c r="CA491" s="7">
        <f t="shared" si="127"/>
        <v>-3.5448003540644257E-2</v>
      </c>
      <c r="CB491" s="7">
        <f t="shared" si="128"/>
        <v>-0.1495170802518011</v>
      </c>
    </row>
    <row r="492" spans="1:80" ht="15">
      <c r="A492" s="226" t="s">
        <v>504</v>
      </c>
      <c r="E492" s="10">
        <v>1</v>
      </c>
      <c r="F492" s="10">
        <f t="shared" si="135"/>
        <v>1</v>
      </c>
      <c r="G492" s="10">
        <f t="shared" si="135"/>
        <v>1</v>
      </c>
      <c r="H492" s="10">
        <f t="shared" si="135"/>
        <v>1</v>
      </c>
      <c r="I492" s="10">
        <f t="shared" si="135"/>
        <v>1</v>
      </c>
      <c r="J492" s="10">
        <f t="shared" si="135"/>
        <v>1</v>
      </c>
      <c r="K492" s="10">
        <f t="shared" si="135"/>
        <v>1</v>
      </c>
      <c r="L492" s="10">
        <f t="shared" si="135"/>
        <v>1</v>
      </c>
      <c r="M492" s="10">
        <f t="shared" si="135"/>
        <v>1</v>
      </c>
      <c r="N492" s="10">
        <f t="shared" si="135"/>
        <v>1</v>
      </c>
      <c r="O492" s="10">
        <f t="shared" si="135"/>
        <v>1</v>
      </c>
      <c r="P492" s="10">
        <f t="shared" si="135"/>
        <v>1</v>
      </c>
      <c r="Q492" s="10">
        <f t="shared" si="135"/>
        <v>1</v>
      </c>
      <c r="R492" s="10">
        <f t="shared" si="135"/>
        <v>1</v>
      </c>
      <c r="S492" s="10">
        <v>1</v>
      </c>
      <c r="T492" s="10">
        <f t="shared" si="137"/>
        <v>1</v>
      </c>
      <c r="U492" s="10">
        <f t="shared" si="137"/>
        <v>1</v>
      </c>
      <c r="V492" s="10">
        <f t="shared" si="137"/>
        <v>1</v>
      </c>
      <c r="W492" s="10">
        <f t="shared" si="137"/>
        <v>1</v>
      </c>
      <c r="X492" s="10">
        <f t="shared" si="137"/>
        <v>1</v>
      </c>
      <c r="Y492" s="10">
        <f t="shared" si="137"/>
        <v>1</v>
      </c>
      <c r="Z492" s="10">
        <f t="shared" si="137"/>
        <v>1</v>
      </c>
      <c r="AA492" s="10">
        <f t="shared" si="137"/>
        <v>1</v>
      </c>
      <c r="AB492" s="10">
        <f t="shared" si="137"/>
        <v>1</v>
      </c>
      <c r="AC492" s="10">
        <f t="shared" si="137"/>
        <v>1</v>
      </c>
      <c r="AD492" s="10">
        <f t="shared" si="137"/>
        <v>1</v>
      </c>
      <c r="AE492" s="10">
        <f t="shared" si="137"/>
        <v>1</v>
      </c>
      <c r="AF492" s="10">
        <f t="shared" si="137"/>
        <v>1</v>
      </c>
      <c r="AG492" s="10">
        <f t="shared" si="137"/>
        <v>1</v>
      </c>
      <c r="AH492" s="10">
        <f t="shared" si="137"/>
        <v>1</v>
      </c>
      <c r="AI492" s="10">
        <f t="shared" si="137"/>
        <v>1</v>
      </c>
      <c r="AJ492" s="10">
        <f t="shared" si="137"/>
        <v>1</v>
      </c>
      <c r="AK492" s="10">
        <f t="shared" si="137"/>
        <v>1</v>
      </c>
      <c r="AL492" s="10">
        <f t="shared" si="137"/>
        <v>1.0151309088745877</v>
      </c>
      <c r="AM492" s="10">
        <f t="shared" si="137"/>
        <v>1.0578784637065866</v>
      </c>
      <c r="AN492" s="10">
        <f t="shared" si="137"/>
        <v>1.0553421593800345</v>
      </c>
      <c r="AO492" s="10">
        <f t="shared" si="137"/>
        <v>1.0653140867523911</v>
      </c>
      <c r="AP492" s="10">
        <f t="shared" si="137"/>
        <v>1.0587189118603266</v>
      </c>
      <c r="AQ492" s="10">
        <f t="shared" si="137"/>
        <v>1.0387240490648675</v>
      </c>
      <c r="AR492" s="10">
        <f t="shared" si="137"/>
        <v>0.99693138629570144</v>
      </c>
      <c r="AS492" s="10">
        <f t="shared" si="137"/>
        <v>1.0134728093920176</v>
      </c>
      <c r="AT492" s="10">
        <f t="shared" si="137"/>
        <v>1.0350572313656081</v>
      </c>
      <c r="AU492" s="10">
        <f t="shared" si="137"/>
        <v>1.0456079584607807</v>
      </c>
      <c r="AV492" s="10">
        <f t="shared" si="137"/>
        <v>1.0548812696310581</v>
      </c>
      <c r="AW492" s="10">
        <f t="shared" si="137"/>
        <v>1.05280271094636</v>
      </c>
      <c r="AX492" s="10">
        <f t="shared" si="137"/>
        <v>1.0674049000256642</v>
      </c>
      <c r="AY492" s="10">
        <f t="shared" si="137"/>
        <v>1.0844790215420308</v>
      </c>
      <c r="AZ492" s="10">
        <f t="shared" si="137"/>
        <v>1.1076725221974029</v>
      </c>
      <c r="BA492" s="10">
        <f t="shared" si="137"/>
        <v>1.0553923472034563</v>
      </c>
      <c r="BB492" s="10">
        <f t="shared" si="137"/>
        <v>0.94451510235998004</v>
      </c>
      <c r="BC492" s="10">
        <f t="shared" si="137"/>
        <v>1.0494387255006683</v>
      </c>
      <c r="BD492" s="10">
        <f t="shared" si="137"/>
        <v>1.0268661363731333</v>
      </c>
      <c r="BE492" s="10">
        <f t="shared" si="137"/>
        <v>1.0148429176135378</v>
      </c>
      <c r="BF492" s="10">
        <f t="shared" si="137"/>
        <v>1.0138164518511417</v>
      </c>
      <c r="BG492" s="10">
        <f t="shared" si="137"/>
        <v>1.0247136056049821</v>
      </c>
      <c r="BH492" s="10">
        <f t="shared" si="137"/>
        <v>1.0373245694514424</v>
      </c>
      <c r="BI492" s="10">
        <f t="shared" si="137"/>
        <v>1.0319186647758307</v>
      </c>
      <c r="BK492" s="7">
        <f t="shared" si="115"/>
        <v>0</v>
      </c>
      <c r="BL492" s="7">
        <f t="shared" si="116"/>
        <v>0</v>
      </c>
      <c r="BM492" s="7">
        <f t="shared" si="117"/>
        <v>0</v>
      </c>
      <c r="BN492" s="7">
        <f t="shared" si="118"/>
        <v>0</v>
      </c>
      <c r="BO492" s="7">
        <f t="shared" si="119"/>
        <v>3.7614511772157133E-3</v>
      </c>
      <c r="BP492" s="7">
        <f t="shared" si="120"/>
        <v>3.8413447766745046E-2</v>
      </c>
      <c r="BQ492" s="7">
        <f t="shared" si="121"/>
        <v>5.1081833226291673E-2</v>
      </c>
      <c r="BR492" s="7">
        <f t="shared" si="122"/>
        <v>2.0043337582680731E-2</v>
      </c>
      <c r="BS492" s="7">
        <f t="shared" si="123"/>
        <v>7.0256089906216124E-2</v>
      </c>
      <c r="BT492" s="7">
        <f t="shared" si="124"/>
        <v>1.7478116586194581E-2</v>
      </c>
      <c r="BV492" s="7">
        <f t="shared" si="125"/>
        <v>3.9770839080327303E-2</v>
      </c>
      <c r="BX492" s="231">
        <f t="shared" si="101"/>
        <v>0</v>
      </c>
      <c r="BZ492" s="7">
        <f t="shared" si="126"/>
        <v>0</v>
      </c>
      <c r="CA492" s="7">
        <f t="shared" si="127"/>
        <v>0</v>
      </c>
      <c r="CB492" s="7">
        <f t="shared" si="128"/>
        <v>9.6888882798406906E-2</v>
      </c>
    </row>
    <row r="493" spans="1:80" ht="15">
      <c r="A493" s="226" t="s">
        <v>506</v>
      </c>
      <c r="E493" s="10">
        <v>1</v>
      </c>
      <c r="F493" s="10">
        <f t="shared" si="135"/>
        <v>1</v>
      </c>
      <c r="G493" s="10">
        <f t="shared" si="135"/>
        <v>1</v>
      </c>
      <c r="H493" s="10">
        <f t="shared" si="135"/>
        <v>1</v>
      </c>
      <c r="I493" s="10">
        <f t="shared" si="135"/>
        <v>1</v>
      </c>
      <c r="J493" s="10">
        <f t="shared" si="135"/>
        <v>1</v>
      </c>
      <c r="K493" s="10">
        <f t="shared" si="135"/>
        <v>1</v>
      </c>
      <c r="L493" s="10">
        <f t="shared" si="135"/>
        <v>1</v>
      </c>
      <c r="M493" s="10">
        <f t="shared" si="135"/>
        <v>1</v>
      </c>
      <c r="N493" s="10">
        <f t="shared" si="135"/>
        <v>1</v>
      </c>
      <c r="O493" s="10">
        <f t="shared" si="135"/>
        <v>1</v>
      </c>
      <c r="P493" s="10">
        <f t="shared" si="135"/>
        <v>1</v>
      </c>
      <c r="Q493" s="10">
        <f t="shared" si="135"/>
        <v>1</v>
      </c>
      <c r="R493" s="10">
        <f t="shared" si="135"/>
        <v>1</v>
      </c>
      <c r="S493" s="10">
        <v>1</v>
      </c>
      <c r="T493" s="10">
        <f t="shared" si="137"/>
        <v>1</v>
      </c>
      <c r="U493" s="10">
        <f t="shared" si="137"/>
        <v>1</v>
      </c>
      <c r="V493" s="10">
        <f t="shared" si="137"/>
        <v>1</v>
      </c>
      <c r="W493" s="10">
        <f t="shared" si="137"/>
        <v>1</v>
      </c>
      <c r="X493" s="10">
        <f t="shared" si="137"/>
        <v>1</v>
      </c>
      <c r="Y493" s="10">
        <f t="shared" si="137"/>
        <v>1</v>
      </c>
      <c r="Z493" s="10">
        <f t="shared" si="137"/>
        <v>1</v>
      </c>
      <c r="AA493" s="10">
        <f t="shared" si="137"/>
        <v>1</v>
      </c>
      <c r="AB493" s="10">
        <f t="shared" si="137"/>
        <v>1</v>
      </c>
      <c r="AC493" s="10">
        <f t="shared" si="137"/>
        <v>1</v>
      </c>
      <c r="AD493" s="10">
        <f t="shared" si="137"/>
        <v>1</v>
      </c>
      <c r="AE493" s="10">
        <f t="shared" si="137"/>
        <v>1</v>
      </c>
      <c r="AF493" s="10">
        <f t="shared" si="137"/>
        <v>1</v>
      </c>
      <c r="AG493" s="10">
        <f t="shared" si="137"/>
        <v>1</v>
      </c>
      <c r="AH493" s="10">
        <f t="shared" si="137"/>
        <v>1</v>
      </c>
      <c r="AI493" s="10">
        <f t="shared" si="137"/>
        <v>1</v>
      </c>
      <c r="AJ493" s="10">
        <f t="shared" si="137"/>
        <v>1</v>
      </c>
      <c r="AK493" s="10">
        <f t="shared" si="137"/>
        <v>1</v>
      </c>
      <c r="AL493" s="10">
        <f t="shared" si="137"/>
        <v>1</v>
      </c>
      <c r="AM493" s="10">
        <f t="shared" si="137"/>
        <v>1</v>
      </c>
      <c r="AN493" s="10">
        <f t="shared" si="137"/>
        <v>1</v>
      </c>
      <c r="AO493" s="10">
        <f t="shared" si="137"/>
        <v>1.0358103612981009</v>
      </c>
      <c r="AP493" s="10">
        <f t="shared" si="137"/>
        <v>1.0525580630786031</v>
      </c>
      <c r="AQ493" s="10">
        <f t="shared" si="137"/>
        <v>1.0351116159256979</v>
      </c>
      <c r="AR493" s="10">
        <f t="shared" si="137"/>
        <v>1.0519918227223766</v>
      </c>
      <c r="AS493" s="10">
        <f t="shared" si="137"/>
        <v>1.0384751186559171</v>
      </c>
      <c r="AT493" s="10">
        <f t="shared" si="137"/>
        <v>1.0278734919797305</v>
      </c>
      <c r="AU493" s="10">
        <f t="shared" si="137"/>
        <v>1.0370771574784108</v>
      </c>
      <c r="AV493" s="10">
        <f t="shared" si="137"/>
        <v>1.0278009123629301</v>
      </c>
      <c r="AW493" s="10">
        <f t="shared" si="137"/>
        <v>1.0428496271714363</v>
      </c>
      <c r="AX493" s="10">
        <f t="shared" si="137"/>
        <v>1.0382302081518799</v>
      </c>
      <c r="AY493" s="10">
        <f t="shared" si="137"/>
        <v>1.0531937295612455</v>
      </c>
      <c r="AZ493" s="10">
        <f t="shared" si="137"/>
        <v>1.0634528862011883</v>
      </c>
      <c r="BA493" s="10">
        <f t="shared" si="137"/>
        <v>1.0313689970272517</v>
      </c>
      <c r="BB493" s="10">
        <f t="shared" si="137"/>
        <v>0.91373080681842622</v>
      </c>
      <c r="BC493" s="10">
        <f t="shared" si="137"/>
        <v>1.007972400222757</v>
      </c>
      <c r="BD493" s="10">
        <f t="shared" si="137"/>
        <v>1.0044050229309092</v>
      </c>
      <c r="BE493" s="10">
        <f t="shared" si="137"/>
        <v>0.97106424996410967</v>
      </c>
      <c r="BF493" s="10">
        <f t="shared" si="137"/>
        <v>0.9877891730500914</v>
      </c>
      <c r="BG493" s="10">
        <f t="shared" si="137"/>
        <v>1.0300492303664288</v>
      </c>
      <c r="BH493" s="10">
        <f t="shared" si="137"/>
        <v>1.0223974118497896</v>
      </c>
      <c r="BI493" s="10">
        <f t="shared" si="137"/>
        <v>1.0242670561320191</v>
      </c>
      <c r="BK493" s="7">
        <f t="shared" si="115"/>
        <v>0</v>
      </c>
      <c r="BL493" s="7">
        <f t="shared" si="116"/>
        <v>0</v>
      </c>
      <c r="BM493" s="7">
        <f t="shared" si="117"/>
        <v>0</v>
      </c>
      <c r="BN493" s="7">
        <f t="shared" si="118"/>
        <v>0</v>
      </c>
      <c r="BO493" s="7">
        <f t="shared" si="119"/>
        <v>0</v>
      </c>
      <c r="BP493" s="7">
        <f t="shared" si="120"/>
        <v>3.4746786294257426E-2</v>
      </c>
      <c r="BQ493" s="7">
        <f t="shared" si="121"/>
        <v>2.1330922733066915E-2</v>
      </c>
      <c r="BR493" s="7">
        <f t="shared" si="122"/>
        <v>-1.9098461278276302E-3</v>
      </c>
      <c r="BS493" s="7">
        <f t="shared" si="123"/>
        <v>4.2743497352960569E-2</v>
      </c>
      <c r="BT493" s="7">
        <f t="shared" si="124"/>
        <v>-5.4597424425970598E-3</v>
      </c>
      <c r="BV493" s="7">
        <f t="shared" si="125"/>
        <v>1.4919754570540622E-2</v>
      </c>
      <c r="BX493" s="231">
        <f t="shared" ref="BX493:BX536" si="138">PRODUCT(I493:AC493)^(1/21)-1</f>
        <v>0</v>
      </c>
      <c r="BZ493" s="7">
        <f t="shared" si="126"/>
        <v>0</v>
      </c>
      <c r="CA493" s="7">
        <f t="shared" si="127"/>
        <v>0</v>
      </c>
      <c r="CB493" s="7">
        <f t="shared" si="128"/>
        <v>7.8675781282289359E-2</v>
      </c>
    </row>
    <row r="494" spans="1:80" ht="15">
      <c r="A494" s="226" t="s">
        <v>508</v>
      </c>
      <c r="E494" s="10">
        <v>1</v>
      </c>
      <c r="F494" s="10">
        <f t="shared" si="135"/>
        <v>1.0518486209344311</v>
      </c>
      <c r="G494" s="10">
        <f t="shared" si="135"/>
        <v>1.0368533228698393</v>
      </c>
      <c r="H494" s="10">
        <f t="shared" si="135"/>
        <v>1.0473590409957418</v>
      </c>
      <c r="I494" s="10">
        <f t="shared" si="135"/>
        <v>1.0602634916652878</v>
      </c>
      <c r="J494" s="10">
        <f t="shared" si="135"/>
        <v>1.028482058504772</v>
      </c>
      <c r="K494" s="10">
        <f t="shared" si="135"/>
        <v>1.0112398183172864</v>
      </c>
      <c r="L494" s="10">
        <f t="shared" si="135"/>
        <v>1.0257548327698529</v>
      </c>
      <c r="M494" s="10">
        <f t="shared" si="135"/>
        <v>1.0305744232110772</v>
      </c>
      <c r="N494" s="10">
        <f t="shared" si="135"/>
        <v>1.0427428553853235</v>
      </c>
      <c r="O494" s="10">
        <f t="shared" si="135"/>
        <v>1.0505672846532745</v>
      </c>
      <c r="P494" s="10">
        <f t="shared" si="135"/>
        <v>1.0025243485176256</v>
      </c>
      <c r="Q494" s="10">
        <f t="shared" si="135"/>
        <v>1.0198692134127751</v>
      </c>
      <c r="R494" s="10">
        <f t="shared" si="135"/>
        <v>1.0378893202978701</v>
      </c>
      <c r="S494" s="10">
        <v>1</v>
      </c>
      <c r="T494" s="10">
        <f t="shared" si="137"/>
        <v>1.0214625325209219</v>
      </c>
      <c r="U494" s="10">
        <f t="shared" si="137"/>
        <v>1.0069123810689959</v>
      </c>
      <c r="V494" s="10">
        <f t="shared" si="137"/>
        <v>0.98054872836618945</v>
      </c>
      <c r="W494" s="10">
        <f t="shared" ref="W494:BI494" si="139">1+W226/100</f>
        <v>1.0145573374697192</v>
      </c>
      <c r="X494" s="10">
        <f t="shared" si="139"/>
        <v>1.0361364755723894</v>
      </c>
      <c r="Y494" s="10">
        <f t="shared" si="139"/>
        <v>1.014937331389768</v>
      </c>
      <c r="Z494" s="10">
        <f t="shared" si="139"/>
        <v>1.0033443681489171</v>
      </c>
      <c r="AA494" s="10">
        <f t="shared" si="139"/>
        <v>1.0119077537599264</v>
      </c>
      <c r="AB494" s="10">
        <f t="shared" si="139"/>
        <v>1.0185451503987846</v>
      </c>
      <c r="AC494" s="10">
        <f t="shared" si="139"/>
        <v>1.0413486528701041</v>
      </c>
      <c r="AD494" s="10">
        <f t="shared" si="139"/>
        <v>1.019917740973646</v>
      </c>
      <c r="AE494" s="10">
        <f t="shared" si="139"/>
        <v>1.0245277263203825</v>
      </c>
      <c r="AF494" s="10">
        <f t="shared" si="139"/>
        <v>1.0300954775056963</v>
      </c>
      <c r="AG494" s="10">
        <f t="shared" si="139"/>
        <v>1.0208876055722853</v>
      </c>
      <c r="AH494" s="10">
        <f t="shared" si="139"/>
        <v>1.0197219125148016</v>
      </c>
      <c r="AI494" s="10">
        <f t="shared" si="139"/>
        <v>0.99979240806598146</v>
      </c>
      <c r="AJ494" s="10">
        <f t="shared" si="139"/>
        <v>0.98182484834250983</v>
      </c>
      <c r="AK494" s="10">
        <f t="shared" si="139"/>
        <v>0.98263369664445077</v>
      </c>
      <c r="AL494" s="10">
        <f t="shared" si="139"/>
        <v>0.97367191535744202</v>
      </c>
      <c r="AM494" s="10">
        <f t="shared" si="139"/>
        <v>1.0335046824226415</v>
      </c>
      <c r="AN494" s="10">
        <f t="shared" si="139"/>
        <v>1.0347991637150817</v>
      </c>
      <c r="AO494" s="10">
        <f t="shared" si="139"/>
        <v>1.0135642701969445</v>
      </c>
      <c r="AP494" s="10">
        <f t="shared" si="139"/>
        <v>1.0284157664246747</v>
      </c>
      <c r="AQ494" s="10">
        <f t="shared" si="139"/>
        <v>1.0416894924547191</v>
      </c>
      <c r="AR494" s="10">
        <f t="shared" si="139"/>
        <v>1.0444872711249926</v>
      </c>
      <c r="AS494" s="10">
        <f t="shared" si="139"/>
        <v>1.045672428934395</v>
      </c>
      <c r="AT494" s="10">
        <f t="shared" si="139"/>
        <v>1.0129110814446654</v>
      </c>
      <c r="AU494" s="10">
        <f t="shared" si="139"/>
        <v>1.0174193087976195</v>
      </c>
      <c r="AV494" s="10">
        <f t="shared" si="139"/>
        <v>1.0200547802491038</v>
      </c>
      <c r="AW494" s="10">
        <f t="shared" si="139"/>
        <v>1.0391104399816002</v>
      </c>
      <c r="AX494" s="10">
        <f t="shared" si="139"/>
        <v>1.0240793636570042</v>
      </c>
      <c r="AY494" s="10">
        <f t="shared" si="139"/>
        <v>1.0410092628863024</v>
      </c>
      <c r="AZ494" s="10">
        <f t="shared" si="139"/>
        <v>1.0264098300147484</v>
      </c>
      <c r="BA494" s="10">
        <f t="shared" si="139"/>
        <v>0.98671268408226853</v>
      </c>
      <c r="BB494" s="10">
        <f t="shared" si="139"/>
        <v>0.94011035716337077</v>
      </c>
      <c r="BC494" s="10">
        <f t="shared" si="139"/>
        <v>1.0508918555076763</v>
      </c>
      <c r="BD494" s="10">
        <f t="shared" si="139"/>
        <v>1.0189205741018041</v>
      </c>
      <c r="BE494" s="10">
        <f t="shared" si="139"/>
        <v>0.98978755905417526</v>
      </c>
      <c r="BF494" s="10">
        <f t="shared" si="139"/>
        <v>1.0038696324577474</v>
      </c>
      <c r="BG494" s="10">
        <f t="shared" si="139"/>
        <v>1.0159130022866507</v>
      </c>
      <c r="BH494" s="10">
        <f t="shared" si="139"/>
        <v>1.0299010777248316</v>
      </c>
      <c r="BI494" s="10">
        <f t="shared" si="139"/>
        <v>1.020948561176974</v>
      </c>
      <c r="BK494" s="7">
        <f t="shared" si="115"/>
        <v>4.5334740447829702E-2</v>
      </c>
      <c r="BL494" s="7">
        <f t="shared" si="116"/>
        <v>3.3064586104941895E-2</v>
      </c>
      <c r="BM494" s="7">
        <f t="shared" si="117"/>
        <v>1.6855211702255346E-2</v>
      </c>
      <c r="BN494" s="7">
        <f t="shared" si="118"/>
        <v>2.047710109810752E-2</v>
      </c>
      <c r="BO494" s="7">
        <f t="shared" si="119"/>
        <v>-1.5565019082691478E-2</v>
      </c>
      <c r="BP494" s="7">
        <f t="shared" si="120"/>
        <v>2.9788552518352329E-2</v>
      </c>
      <c r="BQ494" s="7">
        <f t="shared" si="121"/>
        <v>1.5465618450463126E-2</v>
      </c>
      <c r="BR494" s="7">
        <f t="shared" si="122"/>
        <v>7.0569696472884136E-3</v>
      </c>
      <c r="BS494" s="7">
        <f t="shared" si="123"/>
        <v>2.2737439024480999E-2</v>
      </c>
      <c r="BT494" s="7">
        <f t="shared" si="124"/>
        <v>8.3099421240400151E-3</v>
      </c>
      <c r="BV494" s="7">
        <f t="shared" si="125"/>
        <v>1.4468064791748336E-2</v>
      </c>
      <c r="BX494" s="231">
        <f t="shared" si="138"/>
        <v>2.1719199744946849E-2</v>
      </c>
      <c r="BZ494" s="7">
        <f t="shared" si="126"/>
        <v>3.4120687655172954E-2</v>
      </c>
      <c r="CA494" s="7">
        <f t="shared" si="127"/>
        <v>-3.5426099153777924E-2</v>
      </c>
      <c r="CB494" s="7">
        <f t="shared" si="128"/>
        <v>6.8208163823423762E-2</v>
      </c>
    </row>
    <row r="495" spans="1:80" ht="15">
      <c r="A495" s="226" t="s">
        <v>510</v>
      </c>
      <c r="E495" s="10">
        <v>1</v>
      </c>
      <c r="F495" s="10">
        <f t="shared" si="135"/>
        <v>1</v>
      </c>
      <c r="G495" s="10">
        <f t="shared" si="135"/>
        <v>1</v>
      </c>
      <c r="H495" s="10">
        <f t="shared" si="135"/>
        <v>1</v>
      </c>
      <c r="I495" s="10">
        <f t="shared" si="135"/>
        <v>1</v>
      </c>
      <c r="J495" s="10">
        <f t="shared" si="135"/>
        <v>1</v>
      </c>
      <c r="K495" s="10">
        <f t="shared" si="135"/>
        <v>1</v>
      </c>
      <c r="L495" s="10">
        <f t="shared" si="135"/>
        <v>1</v>
      </c>
      <c r="M495" s="10">
        <f t="shared" si="135"/>
        <v>1</v>
      </c>
      <c r="N495" s="10">
        <f t="shared" si="135"/>
        <v>1</v>
      </c>
      <c r="O495" s="10">
        <f t="shared" si="135"/>
        <v>1</v>
      </c>
      <c r="P495" s="10">
        <f t="shared" si="135"/>
        <v>1.1055011654221929</v>
      </c>
      <c r="Q495" s="10">
        <f t="shared" si="135"/>
        <v>1.0238254410644809</v>
      </c>
      <c r="R495" s="10">
        <f t="shared" si="135"/>
        <v>1.0580767355792495</v>
      </c>
      <c r="S495" s="10">
        <v>1</v>
      </c>
      <c r="T495" s="10">
        <f t="shared" ref="T495:BI501" si="140">1+T227/100</f>
        <v>1.1049090998404809</v>
      </c>
      <c r="U495" s="10">
        <f t="shared" si="140"/>
        <v>0.94908610728767007</v>
      </c>
      <c r="V495" s="10">
        <f t="shared" si="140"/>
        <v>0.97905774034271953</v>
      </c>
      <c r="W495" s="10">
        <f t="shared" si="140"/>
        <v>0.98213361901484997</v>
      </c>
      <c r="X495" s="10">
        <f t="shared" si="140"/>
        <v>0.99974160539925483</v>
      </c>
      <c r="Y495" s="10">
        <f t="shared" si="140"/>
        <v>1.0908921497452932</v>
      </c>
      <c r="Z495" s="10">
        <f t="shared" si="140"/>
        <v>1.1133769087357086</v>
      </c>
      <c r="AA495" s="10">
        <f t="shared" si="140"/>
        <v>0.98329866165338276</v>
      </c>
      <c r="AB495" s="10">
        <f t="shared" si="140"/>
        <v>0.98268758839304837</v>
      </c>
      <c r="AC495" s="10">
        <f t="shared" si="140"/>
        <v>1.027806964762608</v>
      </c>
      <c r="AD495" s="10">
        <f t="shared" si="140"/>
        <v>1.0009623169922635</v>
      </c>
      <c r="AE495" s="10">
        <f t="shared" si="140"/>
        <v>1.0780627077488489</v>
      </c>
      <c r="AF495" s="10">
        <f t="shared" si="140"/>
        <v>1.0975390393273514</v>
      </c>
      <c r="AG495" s="10">
        <f t="shared" si="140"/>
        <v>1.0207660164631158</v>
      </c>
      <c r="AH495" s="10">
        <f t="shared" si="140"/>
        <v>1.0854128052267664</v>
      </c>
      <c r="AI495" s="10">
        <f t="shared" si="140"/>
        <v>1.1698707840436808</v>
      </c>
      <c r="AJ495" s="10">
        <f t="shared" si="140"/>
        <v>0.9897398864642355</v>
      </c>
      <c r="AK495" s="10">
        <f t="shared" si="140"/>
        <v>1.0090074227358217</v>
      </c>
      <c r="AL495" s="10">
        <f t="shared" si="140"/>
        <v>1.0109861201418551</v>
      </c>
      <c r="AM495" s="10">
        <f t="shared" si="140"/>
        <v>1.0047081212156592</v>
      </c>
      <c r="AN495" s="10">
        <f t="shared" si="140"/>
        <v>1.0275072336821589</v>
      </c>
      <c r="AO495" s="10">
        <f t="shared" si="140"/>
        <v>1.0162382672511154</v>
      </c>
      <c r="AP495" s="10">
        <f t="shared" si="140"/>
        <v>1.0081984734187077</v>
      </c>
      <c r="AQ495" s="10">
        <f t="shared" si="140"/>
        <v>1.0040257201754641</v>
      </c>
      <c r="AR495" s="10">
        <f t="shared" si="140"/>
        <v>1.0101912282779191</v>
      </c>
      <c r="AS495" s="10">
        <f t="shared" si="140"/>
        <v>1.0024173026754706</v>
      </c>
      <c r="AT495" s="10">
        <f t="shared" si="140"/>
        <v>0.9997548688904857</v>
      </c>
      <c r="AU495" s="10">
        <f t="shared" si="140"/>
        <v>1.036072886026588</v>
      </c>
      <c r="AV495" s="10">
        <f t="shared" si="140"/>
        <v>1.0326288891563276</v>
      </c>
      <c r="AW495" s="10">
        <f t="shared" si="140"/>
        <v>1.0289896052487491</v>
      </c>
      <c r="AX495" s="10">
        <f t="shared" si="140"/>
        <v>1.0496167103694312</v>
      </c>
      <c r="AY495" s="10">
        <f t="shared" si="140"/>
        <v>1.046072386640462</v>
      </c>
      <c r="AZ495" s="10">
        <f t="shared" si="140"/>
        <v>1.0279146675943254</v>
      </c>
      <c r="BA495" s="10">
        <f t="shared" si="140"/>
        <v>0.99041424824611246</v>
      </c>
      <c r="BB495" s="10">
        <f t="shared" si="140"/>
        <v>0.99691642931649982</v>
      </c>
      <c r="BC495" s="10">
        <f t="shared" si="140"/>
        <v>1.0188087001170798</v>
      </c>
      <c r="BD495" s="10">
        <f t="shared" si="140"/>
        <v>1.0037670833257721</v>
      </c>
      <c r="BE495" s="10">
        <f t="shared" si="140"/>
        <v>1.0281419260056568</v>
      </c>
      <c r="BF495" s="10">
        <f t="shared" si="140"/>
        <v>1.0489904148559361</v>
      </c>
      <c r="BG495" s="10">
        <f t="shared" si="140"/>
        <v>1.0234318257894361</v>
      </c>
      <c r="BH495" s="10">
        <f t="shared" si="140"/>
        <v>0.99624477773543629</v>
      </c>
      <c r="BI495" s="10">
        <f t="shared" si="140"/>
        <v>0.96027515732898339</v>
      </c>
      <c r="BK495" s="7">
        <f t="shared" si="115"/>
        <v>0</v>
      </c>
      <c r="BL495" s="7">
        <f t="shared" si="116"/>
        <v>0</v>
      </c>
      <c r="BM495" s="7">
        <f t="shared" si="117"/>
        <v>1.9013905118697272E-2</v>
      </c>
      <c r="BN495" s="7">
        <f t="shared" si="118"/>
        <v>4.6993384008891859E-2</v>
      </c>
      <c r="BO495" s="7">
        <f t="shared" si="119"/>
        <v>4.2496559915320642E-2</v>
      </c>
      <c r="BP495" s="7">
        <f t="shared" si="120"/>
        <v>1.2980094264481545E-2</v>
      </c>
      <c r="BQ495" s="7">
        <f t="shared" si="121"/>
        <v>2.3726944846993892E-2</v>
      </c>
      <c r="BR495" s="7">
        <f t="shared" si="122"/>
        <v>2.5956894393652119E-2</v>
      </c>
      <c r="BS495" s="7">
        <f t="shared" si="123"/>
        <v>2.90906031505207E-2</v>
      </c>
      <c r="BT495" s="7">
        <f t="shared" si="124"/>
        <v>9.2614864913411754E-3</v>
      </c>
      <c r="BV495" s="7">
        <f t="shared" si="125"/>
        <v>1.7712459799025027E-2</v>
      </c>
      <c r="BX495" s="231">
        <f t="shared" si="138"/>
        <v>1.8059636851843308E-2</v>
      </c>
      <c r="BZ495" s="7">
        <f t="shared" si="126"/>
        <v>7.5828707251451855E-2</v>
      </c>
      <c r="CA495" s="7">
        <f t="shared" si="127"/>
        <v>0.16829718151663875</v>
      </c>
      <c r="CB495" s="7">
        <f t="shared" si="128"/>
        <v>-2.0914385382382439E-2</v>
      </c>
    </row>
    <row r="496" spans="1:80" ht="15">
      <c r="A496" s="226" t="s">
        <v>512</v>
      </c>
      <c r="E496" s="10">
        <v>1</v>
      </c>
      <c r="F496" s="10">
        <f t="shared" si="135"/>
        <v>1</v>
      </c>
      <c r="G496" s="10">
        <f t="shared" si="135"/>
        <v>1</v>
      </c>
      <c r="H496" s="10">
        <f t="shared" si="135"/>
        <v>1</v>
      </c>
      <c r="I496" s="10">
        <f t="shared" si="135"/>
        <v>1</v>
      </c>
      <c r="J496" s="10">
        <f t="shared" si="135"/>
        <v>1</v>
      </c>
      <c r="K496" s="10">
        <f t="shared" si="135"/>
        <v>1</v>
      </c>
      <c r="L496" s="10">
        <f t="shared" si="135"/>
        <v>1</v>
      </c>
      <c r="M496" s="10">
        <f t="shared" si="135"/>
        <v>1</v>
      </c>
      <c r="N496" s="10">
        <f t="shared" si="135"/>
        <v>1</v>
      </c>
      <c r="O496" s="10">
        <f t="shared" si="135"/>
        <v>1</v>
      </c>
      <c r="P496" s="10">
        <f t="shared" si="135"/>
        <v>1</v>
      </c>
      <c r="Q496" s="10">
        <f t="shared" si="135"/>
        <v>1</v>
      </c>
      <c r="R496" s="10">
        <f t="shared" si="135"/>
        <v>1</v>
      </c>
      <c r="S496" s="10">
        <v>1</v>
      </c>
      <c r="T496" s="10">
        <f t="shared" si="140"/>
        <v>1</v>
      </c>
      <c r="U496" s="10">
        <f t="shared" si="140"/>
        <v>1</v>
      </c>
      <c r="V496" s="10">
        <f t="shared" si="140"/>
        <v>1</v>
      </c>
      <c r="W496" s="10">
        <f t="shared" si="140"/>
        <v>1</v>
      </c>
      <c r="X496" s="10">
        <f t="shared" si="140"/>
        <v>1</v>
      </c>
      <c r="Y496" s="10">
        <f t="shared" si="140"/>
        <v>1</v>
      </c>
      <c r="Z496" s="10">
        <f t="shared" si="140"/>
        <v>1</v>
      </c>
      <c r="AA496" s="10">
        <f t="shared" si="140"/>
        <v>1</v>
      </c>
      <c r="AB496" s="10">
        <f t="shared" si="140"/>
        <v>1</v>
      </c>
      <c r="AC496" s="10">
        <f t="shared" si="140"/>
        <v>1</v>
      </c>
      <c r="AD496" s="10">
        <f t="shared" si="140"/>
        <v>1</v>
      </c>
      <c r="AE496" s="10">
        <f t="shared" si="140"/>
        <v>1</v>
      </c>
      <c r="AF496" s="10">
        <f t="shared" si="140"/>
        <v>1</v>
      </c>
      <c r="AG496" s="10">
        <f t="shared" si="140"/>
        <v>1</v>
      </c>
      <c r="AH496" s="10">
        <f t="shared" si="140"/>
        <v>1</v>
      </c>
      <c r="AI496" s="10">
        <f t="shared" si="140"/>
        <v>1</v>
      </c>
      <c r="AJ496" s="10">
        <f t="shared" si="140"/>
        <v>1</v>
      </c>
      <c r="AK496" s="10">
        <f t="shared" si="140"/>
        <v>1</v>
      </c>
      <c r="AL496" s="10">
        <f t="shared" si="140"/>
        <v>1</v>
      </c>
      <c r="AM496" s="10">
        <f t="shared" si="140"/>
        <v>1</v>
      </c>
      <c r="AN496" s="10">
        <f t="shared" si="140"/>
        <v>1</v>
      </c>
      <c r="AO496" s="10">
        <f t="shared" si="140"/>
        <v>1</v>
      </c>
      <c r="AP496" s="10">
        <f t="shared" si="140"/>
        <v>1</v>
      </c>
      <c r="AQ496" s="10">
        <f t="shared" si="140"/>
        <v>1</v>
      </c>
      <c r="AR496" s="10">
        <f t="shared" si="140"/>
        <v>1</v>
      </c>
      <c r="AS496" s="10">
        <f t="shared" si="140"/>
        <v>1</v>
      </c>
      <c r="AT496" s="10">
        <f t="shared" si="140"/>
        <v>1</v>
      </c>
      <c r="AU496" s="10">
        <f t="shared" si="140"/>
        <v>1</v>
      </c>
      <c r="AV496" s="10">
        <f t="shared" si="140"/>
        <v>1</v>
      </c>
      <c r="AW496" s="10">
        <f t="shared" si="140"/>
        <v>1</v>
      </c>
      <c r="AX496" s="10">
        <f t="shared" si="140"/>
        <v>1</v>
      </c>
      <c r="AY496" s="10">
        <f t="shared" si="140"/>
        <v>1</v>
      </c>
      <c r="AZ496" s="10">
        <f t="shared" si="140"/>
        <v>1</v>
      </c>
      <c r="BA496" s="10">
        <f t="shared" si="140"/>
        <v>1</v>
      </c>
      <c r="BB496" s="10">
        <f t="shared" si="140"/>
        <v>1</v>
      </c>
      <c r="BC496" s="10">
        <f t="shared" si="140"/>
        <v>1</v>
      </c>
      <c r="BD496" s="10">
        <f t="shared" si="140"/>
        <v>1</v>
      </c>
      <c r="BE496" s="10">
        <f t="shared" si="140"/>
        <v>1</v>
      </c>
      <c r="BF496" s="10">
        <f t="shared" si="140"/>
        <v>1</v>
      </c>
      <c r="BG496" s="10">
        <f t="shared" si="140"/>
        <v>1</v>
      </c>
      <c r="BH496" s="10">
        <f t="shared" si="140"/>
        <v>1</v>
      </c>
      <c r="BI496" s="10">
        <f t="shared" si="140"/>
        <v>1</v>
      </c>
      <c r="BK496" s="7">
        <f t="shared" si="115"/>
        <v>0</v>
      </c>
      <c r="BL496" s="7">
        <f t="shared" si="116"/>
        <v>0</v>
      </c>
      <c r="BM496" s="7">
        <f t="shared" si="117"/>
        <v>0</v>
      </c>
      <c r="BN496" s="7">
        <f t="shared" si="118"/>
        <v>0</v>
      </c>
      <c r="BO496" s="7">
        <f t="shared" si="119"/>
        <v>0</v>
      </c>
      <c r="BP496" s="7">
        <f t="shared" si="120"/>
        <v>0</v>
      </c>
      <c r="BQ496" s="7">
        <f t="shared" si="121"/>
        <v>0</v>
      </c>
      <c r="BR496" s="7">
        <f t="shared" si="122"/>
        <v>0</v>
      </c>
      <c r="BS496" s="7">
        <f t="shared" si="123"/>
        <v>0</v>
      </c>
      <c r="BT496" s="7">
        <f t="shared" si="124"/>
        <v>0</v>
      </c>
      <c r="BV496" s="7">
        <f t="shared" si="125"/>
        <v>0</v>
      </c>
      <c r="BX496" s="231">
        <f t="shared" si="138"/>
        <v>0</v>
      </c>
      <c r="BZ496" s="7">
        <f t="shared" si="126"/>
        <v>0</v>
      </c>
      <c r="CA496" s="7">
        <f t="shared" si="127"/>
        <v>0</v>
      </c>
      <c r="CB496" s="7">
        <f t="shared" si="128"/>
        <v>0</v>
      </c>
    </row>
    <row r="497" spans="1:80" ht="15">
      <c r="A497" s="226" t="s">
        <v>514</v>
      </c>
      <c r="E497" s="10">
        <v>1</v>
      </c>
      <c r="F497" s="10">
        <f t="shared" si="135"/>
        <v>0.92480801038329408</v>
      </c>
      <c r="G497" s="10">
        <f t="shared" si="135"/>
        <v>1.0557049276060928</v>
      </c>
      <c r="H497" s="10">
        <f t="shared" si="135"/>
        <v>1.0737099843911848</v>
      </c>
      <c r="I497" s="10">
        <f t="shared" si="135"/>
        <v>1.032988186585768</v>
      </c>
      <c r="J497" s="10">
        <f t="shared" si="135"/>
        <v>0.96485731066590275</v>
      </c>
      <c r="K497" s="10">
        <f t="shared" si="135"/>
        <v>1.1109230394034186</v>
      </c>
      <c r="L497" s="10">
        <f t="shared" si="135"/>
        <v>0.98064160347105189</v>
      </c>
      <c r="M497" s="10">
        <f t="shared" si="135"/>
        <v>1.0498082575136434</v>
      </c>
      <c r="N497" s="10">
        <f t="shared" si="135"/>
        <v>0.97649193163372472</v>
      </c>
      <c r="O497" s="10">
        <f t="shared" si="135"/>
        <v>1.0636334823645917</v>
      </c>
      <c r="P497" s="10">
        <f t="shared" si="135"/>
        <v>1.1353241027147976</v>
      </c>
      <c r="Q497" s="10">
        <f t="shared" si="135"/>
        <v>1.0377720295244266</v>
      </c>
      <c r="R497" s="10">
        <f t="shared" si="135"/>
        <v>1.0739993329199786</v>
      </c>
      <c r="S497" s="10">
        <v>1</v>
      </c>
      <c r="T497" s="10">
        <f t="shared" si="140"/>
        <v>1.0081949196593905</v>
      </c>
      <c r="U497" s="10">
        <f t="shared" si="140"/>
        <v>1.1394840487929452</v>
      </c>
      <c r="V497" s="10">
        <f t="shared" si="140"/>
        <v>0.91863310731842995</v>
      </c>
      <c r="W497" s="10">
        <f t="shared" si="140"/>
        <v>1.2044213152517165</v>
      </c>
      <c r="X497" s="10">
        <f t="shared" si="140"/>
        <v>1.1480423490960827</v>
      </c>
      <c r="Y497" s="10">
        <f t="shared" si="140"/>
        <v>0.94881160794181696</v>
      </c>
      <c r="Z497" s="10">
        <f t="shared" si="140"/>
        <v>0.90675405160909361</v>
      </c>
      <c r="AA497" s="10">
        <f t="shared" si="140"/>
        <v>0.98302047250957514</v>
      </c>
      <c r="AB497" s="10">
        <f t="shared" si="140"/>
        <v>0.98409922547180206</v>
      </c>
      <c r="AC497" s="10">
        <f t="shared" si="140"/>
        <v>1.0389424261255096</v>
      </c>
      <c r="AD497" s="10">
        <f t="shared" si="140"/>
        <v>1.1022813375679723</v>
      </c>
      <c r="AE497" s="10">
        <f t="shared" si="140"/>
        <v>0.99202838884215117</v>
      </c>
      <c r="AF497" s="10">
        <f t="shared" si="140"/>
        <v>1.0006479586362098</v>
      </c>
      <c r="AG497" s="10">
        <f t="shared" si="140"/>
        <v>1.0500431543692745</v>
      </c>
      <c r="AH497" s="10">
        <f t="shared" si="140"/>
        <v>1.1053645640744398</v>
      </c>
      <c r="AI497" s="10">
        <f t="shared" si="140"/>
        <v>1.0647216596278875</v>
      </c>
      <c r="AJ497" s="10">
        <f t="shared" si="140"/>
        <v>1.0140077140344381</v>
      </c>
      <c r="AK497" s="10">
        <f t="shared" si="140"/>
        <v>1.0667081038787936</v>
      </c>
      <c r="AL497" s="10">
        <f t="shared" si="140"/>
        <v>1.0400666446424716</v>
      </c>
      <c r="AM497" s="10">
        <f t="shared" si="140"/>
        <v>0.96591762626811561</v>
      </c>
      <c r="AN497" s="10">
        <f t="shared" si="140"/>
        <v>0.97726989382670515</v>
      </c>
      <c r="AO497" s="10">
        <f t="shared" si="140"/>
        <v>1.0338942027073632</v>
      </c>
      <c r="AP497" s="10">
        <f t="shared" si="140"/>
        <v>1.1065541747352101</v>
      </c>
      <c r="AQ497" s="10">
        <f t="shared" si="140"/>
        <v>1.0630396431751263</v>
      </c>
      <c r="AR497" s="10">
        <f t="shared" si="140"/>
        <v>0.99890563753121375</v>
      </c>
      <c r="AS497" s="10">
        <f t="shared" si="140"/>
        <v>1.0061219489580973</v>
      </c>
      <c r="AT497" s="10">
        <f t="shared" si="140"/>
        <v>0.97643386788450215</v>
      </c>
      <c r="AU497" s="10">
        <f t="shared" si="140"/>
        <v>0.98165191459406986</v>
      </c>
      <c r="AV497" s="10">
        <f t="shared" si="140"/>
        <v>0.95183822640598936</v>
      </c>
      <c r="AW497" s="10">
        <f t="shared" si="140"/>
        <v>0.97509992066128492</v>
      </c>
      <c r="AX497" s="10">
        <f t="shared" si="140"/>
        <v>1.085018969055217</v>
      </c>
      <c r="AY497" s="10">
        <f t="shared" si="140"/>
        <v>1.0715334448986014</v>
      </c>
      <c r="AZ497" s="10">
        <f t="shared" si="140"/>
        <v>1.0985915462193252</v>
      </c>
      <c r="BA497" s="10">
        <f t="shared" si="140"/>
        <v>0.95689121818346734</v>
      </c>
      <c r="BB497" s="10">
        <f t="shared" si="140"/>
        <v>0.98507322582226853</v>
      </c>
      <c r="BC497" s="10">
        <f t="shared" si="140"/>
        <v>1.0303727652439192</v>
      </c>
      <c r="BD497" s="10">
        <f t="shared" si="140"/>
        <v>1.107608683503237</v>
      </c>
      <c r="BE497" s="10">
        <f t="shared" si="140"/>
        <v>1.0556953125489168</v>
      </c>
      <c r="BF497" s="10">
        <f t="shared" si="140"/>
        <v>1.0410918895954842</v>
      </c>
      <c r="BG497" s="10">
        <f t="shared" si="140"/>
        <v>1.0172243004322563</v>
      </c>
      <c r="BH497" s="10">
        <f t="shared" si="140"/>
        <v>1.01215564039589</v>
      </c>
      <c r="BI497" s="10">
        <f t="shared" si="140"/>
        <v>1.0311147902869757</v>
      </c>
      <c r="BK497" s="7">
        <f t="shared" si="115"/>
        <v>1.5844049624849088E-2</v>
      </c>
      <c r="BL497" s="7">
        <f t="shared" si="116"/>
        <v>1.8017467188526481E-2</v>
      </c>
      <c r="BM497" s="7">
        <f t="shared" si="117"/>
        <v>6.9830319966979637E-2</v>
      </c>
      <c r="BN497" s="7">
        <f t="shared" si="118"/>
        <v>9.4092920063140184E-3</v>
      </c>
      <c r="BO497" s="7">
        <f t="shared" si="119"/>
        <v>4.6154982367656139E-2</v>
      </c>
      <c r="BP497" s="7">
        <f t="shared" si="120"/>
        <v>1.7064568937023461E-2</v>
      </c>
      <c r="BQ497" s="7">
        <f t="shared" si="121"/>
        <v>1.7775820675047349E-2</v>
      </c>
      <c r="BR497" s="7">
        <f t="shared" si="122"/>
        <v>5.4891234690721324E-2</v>
      </c>
      <c r="BS497" s="7">
        <f t="shared" si="123"/>
        <v>2.1235001208070647E-2</v>
      </c>
      <c r="BT497" s="7">
        <f t="shared" si="124"/>
        <v>3.4501184136088936E-2</v>
      </c>
      <c r="BV497" s="7">
        <f t="shared" si="125"/>
        <v>2.8794704785893632E-2</v>
      </c>
      <c r="BX497" s="231">
        <f t="shared" si="138"/>
        <v>3.0786461986522573E-2</v>
      </c>
      <c r="BZ497" s="7">
        <f t="shared" si="126"/>
        <v>-0.12281548307958234</v>
      </c>
      <c r="CA497" s="7">
        <f t="shared" si="127"/>
        <v>0.15165644501133979</v>
      </c>
      <c r="CB497" s="7">
        <f t="shared" si="128"/>
        <v>6.1624768793142826E-2</v>
      </c>
    </row>
    <row r="498" spans="1:80" ht="15">
      <c r="A498" s="226" t="s">
        <v>516</v>
      </c>
      <c r="E498" s="10">
        <v>1</v>
      </c>
      <c r="F498" s="10">
        <f t="shared" si="135"/>
        <v>1.0735017199519381</v>
      </c>
      <c r="G498" s="10">
        <f t="shared" si="135"/>
        <v>1.2060014805492985</v>
      </c>
      <c r="H498" s="10">
        <f t="shared" si="135"/>
        <v>0.88458336199584298</v>
      </c>
      <c r="I498" s="10">
        <f t="shared" si="135"/>
        <v>1.0578982486545021</v>
      </c>
      <c r="J498" s="10">
        <f t="shared" si="135"/>
        <v>0.99009408608338345</v>
      </c>
      <c r="K498" s="10">
        <f t="shared" si="135"/>
        <v>0.89346031442098761</v>
      </c>
      <c r="L498" s="10">
        <f t="shared" si="135"/>
        <v>1.0472250699460595</v>
      </c>
      <c r="M498" s="10">
        <f t="shared" si="135"/>
        <v>1.0031883638020713</v>
      </c>
      <c r="N498" s="10">
        <f t="shared" si="135"/>
        <v>1.1483697752311204</v>
      </c>
      <c r="O498" s="10">
        <f t="shared" si="135"/>
        <v>0.92988678533531677</v>
      </c>
      <c r="P498" s="10">
        <f t="shared" si="135"/>
        <v>1.0623060105082047</v>
      </c>
      <c r="Q498" s="10">
        <f t="shared" si="135"/>
        <v>1.2081198426204891</v>
      </c>
      <c r="R498" s="10">
        <f t="shared" si="135"/>
        <v>0.88365851274218887</v>
      </c>
      <c r="S498" s="10">
        <v>1</v>
      </c>
      <c r="T498" s="10">
        <f t="shared" si="140"/>
        <v>1.1551909677819889</v>
      </c>
      <c r="U498" s="10">
        <f t="shared" si="140"/>
        <v>1.0727543802293251</v>
      </c>
      <c r="V498" s="10">
        <f t="shared" si="140"/>
        <v>0.95468471957431633</v>
      </c>
      <c r="W498" s="10">
        <f t="shared" si="140"/>
        <v>1.0512995021918277</v>
      </c>
      <c r="X498" s="10">
        <f t="shared" si="140"/>
        <v>1.0015693060700765</v>
      </c>
      <c r="Y498" s="10">
        <f t="shared" si="140"/>
        <v>1.0815774584329638</v>
      </c>
      <c r="Z498" s="10">
        <f t="shared" si="140"/>
        <v>1.0569592274287767</v>
      </c>
      <c r="AA498" s="10">
        <f t="shared" si="140"/>
        <v>0.98529581234879648</v>
      </c>
      <c r="AB498" s="10">
        <f t="shared" si="140"/>
        <v>0.97871393190193179</v>
      </c>
      <c r="AC498" s="10">
        <f t="shared" si="140"/>
        <v>0.92627197298619213</v>
      </c>
      <c r="AD498" s="10">
        <f t="shared" si="140"/>
        <v>1.0257163696745319</v>
      </c>
      <c r="AE498" s="10">
        <f t="shared" si="140"/>
        <v>0.91982298235854476</v>
      </c>
      <c r="AF498" s="10">
        <f t="shared" si="140"/>
        <v>0.98709001811165731</v>
      </c>
      <c r="AG498" s="10">
        <f t="shared" si="140"/>
        <v>1.0980405758305294</v>
      </c>
      <c r="AH498" s="10">
        <f t="shared" si="140"/>
        <v>0.88318372567710834</v>
      </c>
      <c r="AI498" s="10">
        <f t="shared" si="140"/>
        <v>1.0447778052948631</v>
      </c>
      <c r="AJ498" s="10">
        <f t="shared" si="140"/>
        <v>1.0479396928216249</v>
      </c>
      <c r="AK498" s="10">
        <f t="shared" si="140"/>
        <v>1.1027055465126983</v>
      </c>
      <c r="AL498" s="10">
        <f t="shared" si="140"/>
        <v>1.0225502554744428</v>
      </c>
      <c r="AM498" s="10">
        <f t="shared" si="140"/>
        <v>1.0467771573053575</v>
      </c>
      <c r="AN498" s="10">
        <f t="shared" si="140"/>
        <v>1.0283235116783724</v>
      </c>
      <c r="AO498" s="10">
        <f t="shared" si="140"/>
        <v>1.0150053104909023</v>
      </c>
      <c r="AP498" s="10">
        <f t="shared" si="140"/>
        <v>0.98968372224172629</v>
      </c>
      <c r="AQ498" s="10">
        <f t="shared" si="140"/>
        <v>1.03442342192848</v>
      </c>
      <c r="AR498" s="10">
        <f t="shared" si="140"/>
        <v>0.93954011913027657</v>
      </c>
      <c r="AS498" s="10">
        <f t="shared" si="140"/>
        <v>1.0027142146566654</v>
      </c>
      <c r="AT498" s="10">
        <f t="shared" si="140"/>
        <v>1.0296696377226084</v>
      </c>
      <c r="AU498" s="10">
        <f t="shared" si="140"/>
        <v>1.0391063268098288</v>
      </c>
      <c r="AV498" s="10">
        <f t="shared" si="140"/>
        <v>0.98708962619157081</v>
      </c>
      <c r="AW498" s="10">
        <f t="shared" si="140"/>
        <v>1.0455044548432433</v>
      </c>
      <c r="AX498" s="10">
        <f t="shared" si="140"/>
        <v>1.0336732251872578</v>
      </c>
      <c r="AY498" s="10">
        <f t="shared" si="140"/>
        <v>1.0155625116376568</v>
      </c>
      <c r="AZ498" s="10">
        <f t="shared" si="140"/>
        <v>1.018353193543923</v>
      </c>
      <c r="BA498" s="10">
        <f t="shared" si="140"/>
        <v>1</v>
      </c>
      <c r="BB498" s="10">
        <f t="shared" si="140"/>
        <v>1</v>
      </c>
      <c r="BC498" s="10">
        <f t="shared" si="140"/>
        <v>1</v>
      </c>
      <c r="BD498" s="10">
        <f t="shared" si="140"/>
        <v>1</v>
      </c>
      <c r="BE498" s="10">
        <f t="shared" si="140"/>
        <v>1</v>
      </c>
      <c r="BF498" s="10">
        <f t="shared" si="140"/>
        <v>1</v>
      </c>
      <c r="BG498" s="10">
        <f t="shared" si="140"/>
        <v>1</v>
      </c>
      <c r="BH498" s="10">
        <f t="shared" si="140"/>
        <v>1</v>
      </c>
      <c r="BI498" s="10">
        <f t="shared" si="140"/>
        <v>1</v>
      </c>
      <c r="BK498" s="7">
        <f t="shared" si="115"/>
        <v>4.6236299720844753E-2</v>
      </c>
      <c r="BL498" s="7">
        <f t="shared" si="116"/>
        <v>2.0430232109309276E-2</v>
      </c>
      <c r="BM498" s="7">
        <f t="shared" si="117"/>
        <v>2.766028140444643E-2</v>
      </c>
      <c r="BN498" s="7">
        <f t="shared" si="118"/>
        <v>-8.064452181985815E-3</v>
      </c>
      <c r="BO498" s="7">
        <f t="shared" si="119"/>
        <v>5.4086162774959812E-2</v>
      </c>
      <c r="BP498" s="7">
        <f t="shared" si="120"/>
        <v>9.323549335994219E-3</v>
      </c>
      <c r="BQ498" s="7">
        <f t="shared" si="121"/>
        <v>1.2357382242125459E-2</v>
      </c>
      <c r="BR498" s="7">
        <f t="shared" si="122"/>
        <v>0</v>
      </c>
      <c r="BS498" s="7">
        <f t="shared" si="123"/>
        <v>1.6510351367341913E-2</v>
      </c>
      <c r="BT498" s="7">
        <f t="shared" si="124"/>
        <v>0</v>
      </c>
      <c r="BV498" s="7">
        <f t="shared" si="125"/>
        <v>7.0427719350032447E-3</v>
      </c>
      <c r="BX498" s="231">
        <f t="shared" si="138"/>
        <v>1.9962959645570599E-2</v>
      </c>
      <c r="BZ498" s="7">
        <f t="shared" si="126"/>
        <v>1.924981677250992E-2</v>
      </c>
      <c r="CA498" s="7">
        <f t="shared" si="127"/>
        <v>0.20731275141745664</v>
      </c>
      <c r="CB498" s="7">
        <f t="shared" si="128"/>
        <v>0</v>
      </c>
    </row>
    <row r="499" spans="1:80" ht="15">
      <c r="A499" s="226" t="s">
        <v>518</v>
      </c>
      <c r="E499" s="10">
        <v>1</v>
      </c>
      <c r="F499" s="10">
        <f t="shared" si="135"/>
        <v>1</v>
      </c>
      <c r="G499" s="10">
        <f t="shared" si="135"/>
        <v>1</v>
      </c>
      <c r="H499" s="10">
        <f t="shared" si="135"/>
        <v>1</v>
      </c>
      <c r="I499" s="10">
        <f t="shared" si="135"/>
        <v>1</v>
      </c>
      <c r="J499" s="10">
        <f t="shared" si="135"/>
        <v>1</v>
      </c>
      <c r="K499" s="10">
        <f t="shared" si="135"/>
        <v>1</v>
      </c>
      <c r="L499" s="10">
        <f t="shared" si="135"/>
        <v>1</v>
      </c>
      <c r="M499" s="10">
        <f t="shared" si="135"/>
        <v>1</v>
      </c>
      <c r="N499" s="10">
        <f t="shared" si="135"/>
        <v>1</v>
      </c>
      <c r="O499" s="10">
        <f t="shared" si="135"/>
        <v>1</v>
      </c>
      <c r="P499" s="10">
        <f t="shared" si="135"/>
        <v>1</v>
      </c>
      <c r="Q499" s="10">
        <f t="shared" si="135"/>
        <v>1</v>
      </c>
      <c r="R499" s="10">
        <f t="shared" si="135"/>
        <v>1</v>
      </c>
      <c r="S499" s="10">
        <v>1</v>
      </c>
      <c r="T499" s="10">
        <f t="shared" si="140"/>
        <v>1</v>
      </c>
      <c r="U499" s="10">
        <f t="shared" si="140"/>
        <v>1</v>
      </c>
      <c r="V499" s="10">
        <f t="shared" si="140"/>
        <v>1</v>
      </c>
      <c r="W499" s="10">
        <f t="shared" si="140"/>
        <v>1</v>
      </c>
      <c r="X499" s="10">
        <f t="shared" si="140"/>
        <v>1</v>
      </c>
      <c r="Y499" s="10">
        <f t="shared" si="140"/>
        <v>1</v>
      </c>
      <c r="Z499" s="10">
        <f t="shared" si="140"/>
        <v>1</v>
      </c>
      <c r="AA499" s="10">
        <f t="shared" si="140"/>
        <v>1</v>
      </c>
      <c r="AB499" s="10">
        <f t="shared" si="140"/>
        <v>1</v>
      </c>
      <c r="AC499" s="10">
        <f t="shared" si="140"/>
        <v>1</v>
      </c>
      <c r="AD499" s="10">
        <f t="shared" si="140"/>
        <v>1</v>
      </c>
      <c r="AE499" s="10">
        <f t="shared" si="140"/>
        <v>1</v>
      </c>
      <c r="AF499" s="10">
        <f t="shared" si="140"/>
        <v>1</v>
      </c>
      <c r="AG499" s="10">
        <f t="shared" si="140"/>
        <v>1</v>
      </c>
      <c r="AH499" s="10">
        <f t="shared" si="140"/>
        <v>1</v>
      </c>
      <c r="AI499" s="10">
        <f t="shared" si="140"/>
        <v>1</v>
      </c>
      <c r="AJ499" s="10">
        <f t="shared" si="140"/>
        <v>1</v>
      </c>
      <c r="AK499" s="10">
        <f t="shared" si="140"/>
        <v>1</v>
      </c>
      <c r="AL499" s="10">
        <f t="shared" si="140"/>
        <v>1</v>
      </c>
      <c r="AM499" s="10">
        <f t="shared" si="140"/>
        <v>1</v>
      </c>
      <c r="AN499" s="10">
        <f t="shared" si="140"/>
        <v>1</v>
      </c>
      <c r="AO499" s="10">
        <f t="shared" si="140"/>
        <v>1</v>
      </c>
      <c r="AP499" s="10">
        <f t="shared" si="140"/>
        <v>1</v>
      </c>
      <c r="AQ499" s="10">
        <f t="shared" si="140"/>
        <v>1</v>
      </c>
      <c r="AR499" s="10">
        <f t="shared" si="140"/>
        <v>1</v>
      </c>
      <c r="AS499" s="10">
        <f t="shared" si="140"/>
        <v>1</v>
      </c>
      <c r="AT499" s="10">
        <f t="shared" si="140"/>
        <v>1</v>
      </c>
      <c r="AU499" s="10">
        <f t="shared" si="140"/>
        <v>1</v>
      </c>
      <c r="AV499" s="10">
        <f t="shared" si="140"/>
        <v>1</v>
      </c>
      <c r="AW499" s="10">
        <f t="shared" si="140"/>
        <v>1</v>
      </c>
      <c r="AX499" s="10">
        <f t="shared" si="140"/>
        <v>1</v>
      </c>
      <c r="AY499" s="10">
        <f t="shared" si="140"/>
        <v>1</v>
      </c>
      <c r="AZ499" s="10">
        <f t="shared" si="140"/>
        <v>1</v>
      </c>
      <c r="BA499" s="10">
        <f t="shared" si="140"/>
        <v>1</v>
      </c>
      <c r="BB499" s="10">
        <f t="shared" si="140"/>
        <v>1</v>
      </c>
      <c r="BC499" s="10">
        <f t="shared" si="140"/>
        <v>1</v>
      </c>
      <c r="BD499" s="10">
        <f t="shared" si="140"/>
        <v>1</v>
      </c>
      <c r="BE499" s="10">
        <f t="shared" si="140"/>
        <v>1</v>
      </c>
      <c r="BF499" s="10">
        <f t="shared" si="140"/>
        <v>1</v>
      </c>
      <c r="BG499" s="10">
        <f t="shared" si="140"/>
        <v>1</v>
      </c>
      <c r="BH499" s="10">
        <f t="shared" si="140"/>
        <v>1</v>
      </c>
      <c r="BI499" s="10">
        <f t="shared" si="140"/>
        <v>1</v>
      </c>
      <c r="BK499" s="7">
        <f t="shared" si="115"/>
        <v>0</v>
      </c>
      <c r="BL499" s="7">
        <f t="shared" si="116"/>
        <v>0</v>
      </c>
      <c r="BM499" s="7">
        <f t="shared" si="117"/>
        <v>0</v>
      </c>
      <c r="BN499" s="7">
        <f t="shared" si="118"/>
        <v>0</v>
      </c>
      <c r="BO499" s="7">
        <f t="shared" si="119"/>
        <v>0</v>
      </c>
      <c r="BP499" s="7">
        <f t="shared" si="120"/>
        <v>0</v>
      </c>
      <c r="BQ499" s="7">
        <f t="shared" si="121"/>
        <v>0</v>
      </c>
      <c r="BR499" s="7">
        <f t="shared" si="122"/>
        <v>0</v>
      </c>
      <c r="BS499" s="7">
        <f t="shared" si="123"/>
        <v>0</v>
      </c>
      <c r="BT499" s="7">
        <f t="shared" si="124"/>
        <v>0</v>
      </c>
      <c r="BV499" s="7">
        <f t="shared" si="125"/>
        <v>0</v>
      </c>
      <c r="BX499" s="231">
        <f t="shared" si="138"/>
        <v>0</v>
      </c>
      <c r="BZ499" s="7">
        <f t="shared" si="126"/>
        <v>0</v>
      </c>
      <c r="CA499" s="7">
        <f t="shared" si="127"/>
        <v>0</v>
      </c>
      <c r="CB499" s="7">
        <f t="shared" si="128"/>
        <v>0</v>
      </c>
    </row>
    <row r="500" spans="1:80" ht="15">
      <c r="A500" s="226" t="s">
        <v>520</v>
      </c>
      <c r="E500" s="10">
        <v>1</v>
      </c>
      <c r="F500" s="10">
        <f t="shared" si="135"/>
        <v>0.99450801497863384</v>
      </c>
      <c r="G500" s="10">
        <f t="shared" si="135"/>
        <v>1.0330568539139053</v>
      </c>
      <c r="H500" s="10">
        <f t="shared" si="135"/>
        <v>0.96473830177832354</v>
      </c>
      <c r="I500" s="10">
        <f t="shared" si="135"/>
        <v>0.95598619350482894</v>
      </c>
      <c r="J500" s="10">
        <f t="shared" si="135"/>
        <v>0.98689051892629509</v>
      </c>
      <c r="K500" s="10">
        <f t="shared" si="135"/>
        <v>0.96370169893847768</v>
      </c>
      <c r="L500" s="10">
        <f t="shared" si="135"/>
        <v>0.9892949961011458</v>
      </c>
      <c r="M500" s="10">
        <f t="shared" si="135"/>
        <v>0.97706843897900897</v>
      </c>
      <c r="N500" s="10">
        <f t="shared" si="135"/>
        <v>1.0481387799218675</v>
      </c>
      <c r="O500" s="10">
        <f t="shared" si="135"/>
        <v>0.99758107698379106</v>
      </c>
      <c r="P500" s="10">
        <f t="shared" si="135"/>
        <v>0.95586920227736616</v>
      </c>
      <c r="Q500" s="10">
        <f t="shared" si="135"/>
        <v>0.98789645832474615</v>
      </c>
      <c r="R500" s="10">
        <f t="shared" si="135"/>
        <v>0.89449663656531109</v>
      </c>
      <c r="S500" s="10">
        <v>1</v>
      </c>
      <c r="T500" s="10">
        <f t="shared" si="140"/>
        <v>1.0665201030237494</v>
      </c>
      <c r="U500" s="10">
        <f t="shared" si="140"/>
        <v>1.0090048089919104</v>
      </c>
      <c r="V500" s="10">
        <f t="shared" si="140"/>
        <v>1.0026973949258398</v>
      </c>
      <c r="W500" s="10">
        <f t="shared" si="140"/>
        <v>0.97655846207447328</v>
      </c>
      <c r="X500" s="10">
        <f t="shared" si="140"/>
        <v>0.77047146970537428</v>
      </c>
      <c r="Y500" s="10">
        <f t="shared" si="140"/>
        <v>0.92050686843018326</v>
      </c>
      <c r="Z500" s="10">
        <f t="shared" si="140"/>
        <v>0.98892272293277328</v>
      </c>
      <c r="AA500" s="10">
        <f t="shared" si="140"/>
        <v>1.0300003592019475</v>
      </c>
      <c r="AB500" s="10">
        <f t="shared" si="140"/>
        <v>1.1295036771579348</v>
      </c>
      <c r="AC500" s="10">
        <f t="shared" si="140"/>
        <v>0.99474999916599383</v>
      </c>
      <c r="AD500" s="10">
        <f t="shared" si="140"/>
        <v>1.1850394871824395</v>
      </c>
      <c r="AE500" s="10">
        <f t="shared" si="140"/>
        <v>0.93147241673467396</v>
      </c>
      <c r="AF500" s="10">
        <f t="shared" si="140"/>
        <v>0.94631625326234414</v>
      </c>
      <c r="AG500" s="10">
        <f t="shared" si="140"/>
        <v>1.1183752362022987</v>
      </c>
      <c r="AH500" s="10">
        <f t="shared" si="140"/>
        <v>1.0154354784890824</v>
      </c>
      <c r="AI500" s="10">
        <f t="shared" si="140"/>
        <v>0.92784941192195347</v>
      </c>
      <c r="AJ500" s="10">
        <f t="shared" si="140"/>
        <v>1.0512520219592747</v>
      </c>
      <c r="AK500" s="10">
        <f t="shared" si="140"/>
        <v>1.0461620945883332</v>
      </c>
      <c r="AL500" s="10">
        <f t="shared" si="140"/>
        <v>0.81634862029393629</v>
      </c>
      <c r="AM500" s="10">
        <f t="shared" si="140"/>
        <v>1.06615406251019</v>
      </c>
      <c r="AN500" s="10">
        <f t="shared" si="140"/>
        <v>0.97930952898125156</v>
      </c>
      <c r="AO500" s="10">
        <f t="shared" si="140"/>
        <v>0.98820862877589599</v>
      </c>
      <c r="AP500" s="10">
        <f t="shared" si="140"/>
        <v>1.0209859130579995</v>
      </c>
      <c r="AQ500" s="10">
        <f t="shared" si="140"/>
        <v>1.0328500909993121</v>
      </c>
      <c r="AR500" s="10">
        <f t="shared" si="140"/>
        <v>0.9582717562468005</v>
      </c>
      <c r="AS500" s="10">
        <f t="shared" si="140"/>
        <v>0.95547462195262933</v>
      </c>
      <c r="AT500" s="10">
        <f t="shared" si="140"/>
        <v>1.0752779474198957</v>
      </c>
      <c r="AU500" s="10">
        <f t="shared" si="140"/>
        <v>1.0440936723723142</v>
      </c>
      <c r="AV500" s="10">
        <f t="shared" si="140"/>
        <v>1.1041019732223367</v>
      </c>
      <c r="AW500" s="10">
        <f t="shared" si="140"/>
        <v>1.287185210652368</v>
      </c>
      <c r="AX500" s="10">
        <f t="shared" si="140"/>
        <v>1.1317204026206924</v>
      </c>
      <c r="AY500" s="10">
        <f t="shared" si="140"/>
        <v>0.9722377093743384</v>
      </c>
      <c r="AZ500" s="10">
        <f t="shared" si="140"/>
        <v>0.99877794591021229</v>
      </c>
      <c r="BA500" s="10">
        <f t="shared" si="140"/>
        <v>0.99737702182788412</v>
      </c>
      <c r="BB500" s="10">
        <f t="shared" si="140"/>
        <v>1.0087515633300765</v>
      </c>
      <c r="BC500" s="10">
        <f t="shared" si="140"/>
        <v>1.0987804451087884</v>
      </c>
      <c r="BD500" s="10">
        <f t="shared" si="140"/>
        <v>0.9681333533141544</v>
      </c>
      <c r="BE500" s="10">
        <f t="shared" si="140"/>
        <v>1.0531332231622184</v>
      </c>
      <c r="BF500" s="10">
        <f t="shared" si="140"/>
        <v>1.0225177495772884</v>
      </c>
      <c r="BG500" s="10">
        <f t="shared" si="140"/>
        <v>1.0346636814961692</v>
      </c>
      <c r="BH500" s="10">
        <f t="shared" si="140"/>
        <v>0.98602902341656429</v>
      </c>
      <c r="BI500" s="10">
        <f t="shared" si="140"/>
        <v>0.90148523273724213</v>
      </c>
      <c r="BK500" s="7">
        <f t="shared" si="115"/>
        <v>-2.9567200715896469E-3</v>
      </c>
      <c r="BL500" s="7">
        <f t="shared" si="116"/>
        <v>-1.3594538678816881E-2</v>
      </c>
      <c r="BM500" s="7">
        <f t="shared" si="117"/>
        <v>-3.7252545608848053E-2</v>
      </c>
      <c r="BN500" s="7">
        <f t="shared" si="118"/>
        <v>2.2541012153298956E-2</v>
      </c>
      <c r="BO500" s="7">
        <f t="shared" si="119"/>
        <v>-4.4645076601614209E-2</v>
      </c>
      <c r="BP500" s="7">
        <f t="shared" si="120"/>
        <v>6.0028566301351116E-3</v>
      </c>
      <c r="BQ500" s="7">
        <f t="shared" si="121"/>
        <v>7.0651574295395037E-2</v>
      </c>
      <c r="BR500" s="7">
        <f t="shared" si="122"/>
        <v>1.9112524876373493E-2</v>
      </c>
      <c r="BS500" s="7">
        <f t="shared" si="123"/>
        <v>7.6667712537141108E-2</v>
      </c>
      <c r="BT500" s="7">
        <f t="shared" si="124"/>
        <v>7.6367576664257975E-3</v>
      </c>
      <c r="BV500" s="7">
        <f t="shared" si="125"/>
        <v>3.6662279830153022E-2</v>
      </c>
      <c r="BX500" s="231">
        <f t="shared" si="138"/>
        <v>-1.931878767686257E-2</v>
      </c>
      <c r="BZ500" s="7">
        <f t="shared" si="126"/>
        <v>0.15050200876258168</v>
      </c>
      <c r="CA500" s="7">
        <f t="shared" si="127"/>
        <v>2.0430242233280493E-2</v>
      </c>
      <c r="CB500" s="7">
        <f t="shared" si="128"/>
        <v>-8.0297175569422841E-2</v>
      </c>
    </row>
    <row r="501" spans="1:80" ht="15">
      <c r="A501" s="226" t="s">
        <v>522</v>
      </c>
      <c r="E501" s="10">
        <v>1</v>
      </c>
      <c r="F501" s="10">
        <f t="shared" si="135"/>
        <v>0.88855722096004874</v>
      </c>
      <c r="G501" s="10">
        <f t="shared" si="135"/>
        <v>0.98593453702458145</v>
      </c>
      <c r="H501" s="10">
        <f t="shared" si="135"/>
        <v>1.0315382605450516</v>
      </c>
      <c r="I501" s="10">
        <f t="shared" si="135"/>
        <v>1.0725788857930589</v>
      </c>
      <c r="J501" s="10">
        <f t="shared" si="135"/>
        <v>1.072149852486767</v>
      </c>
      <c r="K501" s="10">
        <f t="shared" si="135"/>
        <v>1.0466437710121517</v>
      </c>
      <c r="L501" s="10">
        <f t="shared" si="135"/>
        <v>0.96533888993784445</v>
      </c>
      <c r="M501" s="10">
        <f t="shared" si="135"/>
        <v>1.0003159113500644</v>
      </c>
      <c r="N501" s="10">
        <f t="shared" si="135"/>
        <v>1.0777254430930332</v>
      </c>
      <c r="O501" s="10">
        <f t="shared" si="135"/>
        <v>1.0969606037624282</v>
      </c>
      <c r="P501" s="10">
        <f t="shared" si="135"/>
        <v>1.0370131101764197</v>
      </c>
      <c r="Q501" s="10">
        <f t="shared" si="135"/>
        <v>1.0251854009741799</v>
      </c>
      <c r="R501" s="10">
        <f t="shared" si="135"/>
        <v>1.0580422099774103</v>
      </c>
      <c r="S501" s="10">
        <v>1</v>
      </c>
      <c r="T501" s="10">
        <f t="shared" si="140"/>
        <v>1.0442903566745261</v>
      </c>
      <c r="U501" s="10">
        <f t="shared" si="140"/>
        <v>1.0162168974395078</v>
      </c>
      <c r="V501" s="10">
        <f t="shared" si="140"/>
        <v>1.0605750941737493</v>
      </c>
      <c r="W501" s="10">
        <f t="shared" ref="W501:BI501" si="141">1+W233/100</f>
        <v>1.0741592922289347</v>
      </c>
      <c r="X501" s="10">
        <f t="shared" si="141"/>
        <v>1.0547620418222083</v>
      </c>
      <c r="Y501" s="10">
        <f t="shared" si="141"/>
        <v>1.0602088254406357</v>
      </c>
      <c r="Z501" s="10">
        <f t="shared" si="141"/>
        <v>1.042105248611636</v>
      </c>
      <c r="AA501" s="10">
        <f t="shared" si="141"/>
        <v>1.0427389696292992</v>
      </c>
      <c r="AB501" s="10">
        <f t="shared" si="141"/>
        <v>1.0559266331074446</v>
      </c>
      <c r="AC501" s="10">
        <f t="shared" si="141"/>
        <v>1.0776648680966052</v>
      </c>
      <c r="AD501" s="10">
        <f t="shared" si="141"/>
        <v>1.0552115616630922</v>
      </c>
      <c r="AE501" s="10">
        <f t="shared" si="141"/>
        <v>1.0514234255365273</v>
      </c>
      <c r="AF501" s="10">
        <f t="shared" si="141"/>
        <v>1.0691205217461224</v>
      </c>
      <c r="AG501" s="10">
        <f t="shared" si="141"/>
        <v>1.0764276986634391</v>
      </c>
      <c r="AH501" s="10">
        <f t="shared" si="141"/>
        <v>1.0417663260331422</v>
      </c>
      <c r="AI501" s="10">
        <f t="shared" si="141"/>
        <v>1.0375024600609202</v>
      </c>
      <c r="AJ501" s="10">
        <f t="shared" si="141"/>
        <v>1.0632920382315825</v>
      </c>
      <c r="AK501" s="10">
        <f t="shared" si="141"/>
        <v>1.092374525993008</v>
      </c>
      <c r="AL501" s="10">
        <f t="shared" si="141"/>
        <v>1.09432186903541</v>
      </c>
      <c r="AM501" s="10">
        <f t="shared" si="141"/>
        <v>1.0935103385404941</v>
      </c>
      <c r="AN501" s="10">
        <f t="shared" si="141"/>
        <v>1.0837613751606343</v>
      </c>
      <c r="AO501" s="10">
        <f t="shared" si="141"/>
        <v>1.0762116652192266</v>
      </c>
      <c r="AP501" s="10">
        <f t="shared" si="141"/>
        <v>1.0577412004563476</v>
      </c>
      <c r="AQ501" s="10">
        <f t="shared" si="141"/>
        <v>1.0060340083020254</v>
      </c>
      <c r="AR501" s="10">
        <f t="shared" si="141"/>
        <v>1.0498597978799884</v>
      </c>
      <c r="AS501" s="10">
        <f t="shared" si="141"/>
        <v>1.0644464461223506</v>
      </c>
      <c r="AT501" s="10">
        <f t="shared" si="141"/>
        <v>1.057126532245583</v>
      </c>
      <c r="AU501" s="10">
        <f t="shared" si="141"/>
        <v>1.0690605164925535</v>
      </c>
      <c r="AV501" s="10">
        <f t="shared" si="141"/>
        <v>1.0780717123180061</v>
      </c>
      <c r="AW501" s="10">
        <f t="shared" si="141"/>
        <v>1.0802919955910184</v>
      </c>
      <c r="AX501" s="10">
        <f t="shared" si="141"/>
        <v>1.0882082129767059</v>
      </c>
      <c r="AY501" s="10">
        <f t="shared" si="141"/>
        <v>1.0990292053715556</v>
      </c>
      <c r="AZ501" s="10">
        <f t="shared" si="141"/>
        <v>1.11452694921838</v>
      </c>
      <c r="BA501" s="10">
        <f t="shared" si="141"/>
        <v>1.0759483286557123</v>
      </c>
      <c r="BB501" s="10">
        <f t="shared" si="141"/>
        <v>1.0688991759039079</v>
      </c>
      <c r="BC501" s="10">
        <f t="shared" si="141"/>
        <v>1.0898601545801716</v>
      </c>
      <c r="BD501" s="10">
        <f t="shared" si="141"/>
        <v>1.0770211597364077</v>
      </c>
      <c r="BE501" s="10">
        <f t="shared" si="141"/>
        <v>1.0674183399354913</v>
      </c>
      <c r="BF501" s="10">
        <f t="shared" si="141"/>
        <v>1.0643517662119235</v>
      </c>
      <c r="BG501" s="10">
        <f t="shared" si="141"/>
        <v>1.0598844237479466</v>
      </c>
      <c r="BH501" s="10">
        <f t="shared" si="141"/>
        <v>1.0572591262007127</v>
      </c>
      <c r="BI501" s="10">
        <f t="shared" si="141"/>
        <v>1.0557043765311971</v>
      </c>
      <c r="BK501" s="7">
        <f t="shared" si="115"/>
        <v>-3.3193398446833777E-2</v>
      </c>
      <c r="BL501" s="7">
        <f t="shared" si="116"/>
        <v>3.8248845890561656E-2</v>
      </c>
      <c r="BM501" s="7">
        <f t="shared" si="117"/>
        <v>4.6370041763608594E-2</v>
      </c>
      <c r="BN501" s="7">
        <f t="shared" si="118"/>
        <v>5.7181393090268262E-2</v>
      </c>
      <c r="BO501" s="7">
        <f t="shared" si="119"/>
        <v>7.1616975925342441E-2</v>
      </c>
      <c r="BP501" s="7">
        <f t="shared" si="120"/>
        <v>5.7793707065999067E-2</v>
      </c>
      <c r="BQ501" s="7">
        <f t="shared" si="121"/>
        <v>8.67695050591899E-2</v>
      </c>
      <c r="BR501" s="7">
        <f t="shared" si="122"/>
        <v>6.7150439965779851E-2</v>
      </c>
      <c r="BS501" s="7">
        <f t="shared" si="123"/>
        <v>8.9261127371615956E-2</v>
      </c>
      <c r="BT501" s="7">
        <f t="shared" si="124"/>
        <v>6.7497174324043563E-2</v>
      </c>
      <c r="BV501" s="7">
        <f t="shared" si="125"/>
        <v>7.6770822479199419E-2</v>
      </c>
      <c r="BX501" s="231">
        <f t="shared" si="138"/>
        <v>4.6240007335593525E-2</v>
      </c>
      <c r="BZ501" s="7">
        <f t="shared" si="126"/>
        <v>0.147416079685321</v>
      </c>
      <c r="CA501" s="7">
        <f t="shared" si="127"/>
        <v>0.20507273625801514</v>
      </c>
      <c r="CB501" s="7">
        <f t="shared" si="128"/>
        <v>0.18299327106662644</v>
      </c>
    </row>
    <row r="502" spans="1:80" ht="15">
      <c r="A502" s="226" t="s">
        <v>524</v>
      </c>
      <c r="E502" s="10">
        <v>1</v>
      </c>
      <c r="F502" s="10">
        <f t="shared" ref="F502:R517" si="142">1+F234/100</f>
        <v>1</v>
      </c>
      <c r="G502" s="10">
        <f t="shared" si="142"/>
        <v>1</v>
      </c>
      <c r="H502" s="10">
        <f t="shared" si="142"/>
        <v>1</v>
      </c>
      <c r="I502" s="10">
        <f t="shared" si="142"/>
        <v>1</v>
      </c>
      <c r="J502" s="10">
        <f t="shared" si="142"/>
        <v>1</v>
      </c>
      <c r="K502" s="10">
        <f t="shared" si="142"/>
        <v>1</v>
      </c>
      <c r="L502" s="10">
        <f t="shared" si="142"/>
        <v>1</v>
      </c>
      <c r="M502" s="10">
        <f t="shared" si="142"/>
        <v>1</v>
      </c>
      <c r="N502" s="10">
        <f t="shared" si="142"/>
        <v>1</v>
      </c>
      <c r="O502" s="10">
        <f t="shared" si="142"/>
        <v>1</v>
      </c>
      <c r="P502" s="10">
        <f t="shared" si="142"/>
        <v>1</v>
      </c>
      <c r="Q502" s="10">
        <f t="shared" si="142"/>
        <v>1</v>
      </c>
      <c r="R502" s="10">
        <f t="shared" si="142"/>
        <v>1</v>
      </c>
      <c r="S502" s="10">
        <v>1</v>
      </c>
      <c r="T502" s="10">
        <f t="shared" ref="T502:BI508" si="143">1+T234/100</f>
        <v>1</v>
      </c>
      <c r="U502" s="10">
        <f t="shared" si="143"/>
        <v>1</v>
      </c>
      <c r="V502" s="10">
        <f t="shared" si="143"/>
        <v>1</v>
      </c>
      <c r="W502" s="10">
        <f t="shared" si="143"/>
        <v>1</v>
      </c>
      <c r="X502" s="10">
        <f t="shared" si="143"/>
        <v>1</v>
      </c>
      <c r="Y502" s="10">
        <f t="shared" si="143"/>
        <v>1</v>
      </c>
      <c r="Z502" s="10">
        <f t="shared" si="143"/>
        <v>1</v>
      </c>
      <c r="AA502" s="10">
        <f t="shared" si="143"/>
        <v>1</v>
      </c>
      <c r="AB502" s="10">
        <f t="shared" si="143"/>
        <v>1</v>
      </c>
      <c r="AC502" s="10">
        <f t="shared" si="143"/>
        <v>1</v>
      </c>
      <c r="AD502" s="10">
        <f t="shared" si="143"/>
        <v>1</v>
      </c>
      <c r="AE502" s="10">
        <f t="shared" si="143"/>
        <v>1</v>
      </c>
      <c r="AF502" s="10">
        <f t="shared" si="143"/>
        <v>1</v>
      </c>
      <c r="AG502" s="10">
        <f t="shared" si="143"/>
        <v>1</v>
      </c>
      <c r="AH502" s="10">
        <f t="shared" si="143"/>
        <v>1</v>
      </c>
      <c r="AI502" s="10">
        <f t="shared" si="143"/>
        <v>0.97965594440152193</v>
      </c>
      <c r="AJ502" s="10">
        <f t="shared" si="143"/>
        <v>0.94208448895158592</v>
      </c>
      <c r="AK502" s="10">
        <f t="shared" si="143"/>
        <v>0.90322288632374659</v>
      </c>
      <c r="AL502" s="10">
        <f t="shared" si="143"/>
        <v>0.95070107632873624</v>
      </c>
      <c r="AM502" s="10">
        <f t="shared" si="143"/>
        <v>0.91043108216606694</v>
      </c>
      <c r="AN502" s="10">
        <f t="shared" si="143"/>
        <v>0.99645360873989963</v>
      </c>
      <c r="AO502" s="10">
        <f t="shared" si="143"/>
        <v>1.008706221485959</v>
      </c>
      <c r="AP502" s="10">
        <f t="shared" si="143"/>
        <v>1.0314901855618537</v>
      </c>
      <c r="AQ502" s="10">
        <f t="shared" si="143"/>
        <v>0.99155375247961786</v>
      </c>
      <c r="AR502" s="10">
        <f t="shared" si="143"/>
        <v>1.0239368404960503</v>
      </c>
      <c r="AS502" s="10">
        <f t="shared" si="143"/>
        <v>1.0751336598625001</v>
      </c>
      <c r="AT502" s="10">
        <f t="shared" si="143"/>
        <v>1.0249903596401579</v>
      </c>
      <c r="AU502" s="10">
        <f t="shared" si="143"/>
        <v>1.050698061244187</v>
      </c>
      <c r="AV502" s="10">
        <f t="shared" si="143"/>
        <v>1.0632661661422886</v>
      </c>
      <c r="AW502" s="10">
        <f t="shared" si="143"/>
        <v>1.0769458987042315</v>
      </c>
      <c r="AX502" s="10">
        <f t="shared" si="143"/>
        <v>1.0650797308326541</v>
      </c>
      <c r="AY502" s="10">
        <f t="shared" si="143"/>
        <v>1.0769175200394518</v>
      </c>
      <c r="AZ502" s="10">
        <f t="shared" si="143"/>
        <v>1.0740943698847492</v>
      </c>
      <c r="BA502" s="10">
        <f t="shared" si="143"/>
        <v>1.0407089200681914</v>
      </c>
      <c r="BB502" s="10">
        <f t="shared" si="143"/>
        <v>0.94622021626277941</v>
      </c>
      <c r="BC502" s="10">
        <f t="shared" si="143"/>
        <v>1.0447254994320736</v>
      </c>
      <c r="BD502" s="10">
        <f t="shared" si="143"/>
        <v>1.0527185337847482</v>
      </c>
      <c r="BE502" s="10">
        <f t="shared" si="143"/>
        <v>1.0269232766611232</v>
      </c>
      <c r="BF502" s="10">
        <f t="shared" si="143"/>
        <v>1.0285684607784231</v>
      </c>
      <c r="BG502" s="10">
        <f t="shared" si="143"/>
        <v>1.0178076897189954</v>
      </c>
      <c r="BH502" s="10">
        <f t="shared" si="143"/>
        <v>1.004679834002564</v>
      </c>
      <c r="BI502" s="10">
        <f t="shared" si="143"/>
        <v>1.0104936738262107</v>
      </c>
      <c r="BK502" s="7">
        <f t="shared" si="115"/>
        <v>0</v>
      </c>
      <c r="BL502" s="7">
        <f t="shared" si="116"/>
        <v>0</v>
      </c>
      <c r="BM502" s="7">
        <f t="shared" si="117"/>
        <v>0</v>
      </c>
      <c r="BN502" s="7">
        <f t="shared" si="118"/>
        <v>0</v>
      </c>
      <c r="BO502" s="7">
        <f t="shared" si="119"/>
        <v>-5.6481135847775255E-2</v>
      </c>
      <c r="BP502" s="7">
        <f t="shared" si="120"/>
        <v>2.5042944562595482E-2</v>
      </c>
      <c r="BQ502" s="7">
        <f t="shared" si="121"/>
        <v>4.7661108611150915E-2</v>
      </c>
      <c r="BR502" s="7">
        <f t="shared" si="122"/>
        <v>3.1424158612133768E-2</v>
      </c>
      <c r="BS502" s="7">
        <f t="shared" si="123"/>
        <v>6.6093658704865721E-2</v>
      </c>
      <c r="BT502" s="7">
        <f t="shared" si="124"/>
        <v>1.6045396451604077E-2</v>
      </c>
      <c r="BV502" s="7">
        <f t="shared" si="125"/>
        <v>3.7200332132330205E-2</v>
      </c>
      <c r="BX502" s="231">
        <f t="shared" si="138"/>
        <v>0</v>
      </c>
      <c r="BZ502" s="7">
        <f t="shared" si="126"/>
        <v>0</v>
      </c>
      <c r="CA502" s="7">
        <f t="shared" si="127"/>
        <v>-0.16639873528449522</v>
      </c>
      <c r="CB502" s="7">
        <f t="shared" si="128"/>
        <v>3.3301385830347252E-2</v>
      </c>
    </row>
    <row r="503" spans="1:80" ht="15">
      <c r="A503" s="226" t="s">
        <v>526</v>
      </c>
      <c r="E503" s="10">
        <v>1</v>
      </c>
      <c r="F503" s="10">
        <f t="shared" si="142"/>
        <v>1.1097475991346688</v>
      </c>
      <c r="G503" s="10">
        <f t="shared" si="142"/>
        <v>1.0279373402336065</v>
      </c>
      <c r="H503" s="10">
        <f t="shared" si="142"/>
        <v>1.0377651543632829</v>
      </c>
      <c r="I503" s="10">
        <f t="shared" si="142"/>
        <v>1.122019302894804</v>
      </c>
      <c r="J503" s="10">
        <f t="shared" si="142"/>
        <v>1.1231364957689149</v>
      </c>
      <c r="K503" s="10">
        <f t="shared" si="142"/>
        <v>1.0537540238520942</v>
      </c>
      <c r="L503" s="10">
        <f t="shared" si="142"/>
        <v>1.008712310344873</v>
      </c>
      <c r="M503" s="10">
        <f t="shared" si="142"/>
        <v>1.0014768825820648</v>
      </c>
      <c r="N503" s="10">
        <f t="shared" si="142"/>
        <v>1.0597658124314384</v>
      </c>
      <c r="O503" s="10">
        <f t="shared" si="142"/>
        <v>0.98617467047332918</v>
      </c>
      <c r="P503" s="10">
        <f t="shared" si="142"/>
        <v>0.96790903625537705</v>
      </c>
      <c r="Q503" s="10">
        <f t="shared" si="142"/>
        <v>1.0466012679545231</v>
      </c>
      <c r="R503" s="10">
        <f t="shared" si="142"/>
        <v>1.0132362280311271</v>
      </c>
      <c r="S503" s="10">
        <v>1</v>
      </c>
      <c r="T503" s="10">
        <f t="shared" si="143"/>
        <v>1.001530974135268</v>
      </c>
      <c r="U503" s="10">
        <f t="shared" si="143"/>
        <v>0.95801917900065503</v>
      </c>
      <c r="V503" s="10">
        <f t="shared" si="143"/>
        <v>1.0466108600514179</v>
      </c>
      <c r="W503" s="10">
        <f t="shared" si="143"/>
        <v>1.0854982373315343</v>
      </c>
      <c r="X503" s="10">
        <f t="shared" si="143"/>
        <v>0.92450476223149147</v>
      </c>
      <c r="Y503" s="10">
        <f t="shared" si="143"/>
        <v>1.1129260133985952</v>
      </c>
      <c r="Z503" s="10">
        <f t="shared" si="143"/>
        <v>0.93549133716559207</v>
      </c>
      <c r="AA503" s="10">
        <f t="shared" si="143"/>
        <v>0.93009916182851038</v>
      </c>
      <c r="AB503" s="10">
        <f t="shared" si="143"/>
        <v>0.91111277426793491</v>
      </c>
      <c r="AC503" s="10">
        <f t="shared" si="143"/>
        <v>1.017236061414283</v>
      </c>
      <c r="AD503" s="10">
        <f t="shared" si="143"/>
        <v>1.0189672974344219</v>
      </c>
      <c r="AE503" s="10">
        <f t="shared" si="143"/>
        <v>0.98233746828725388</v>
      </c>
      <c r="AF503" s="10">
        <f t="shared" si="143"/>
        <v>0.9732596709840603</v>
      </c>
      <c r="AG503" s="10">
        <f t="shared" si="143"/>
        <v>1.0343148270339573</v>
      </c>
      <c r="AH503" s="10">
        <f t="shared" si="143"/>
        <v>1.0111171749298922</v>
      </c>
      <c r="AI503" s="10">
        <f t="shared" si="143"/>
        <v>0.97107187491798475</v>
      </c>
      <c r="AJ503" s="10">
        <f t="shared" si="143"/>
        <v>0.96861673262862891</v>
      </c>
      <c r="AK503" s="10">
        <f t="shared" si="143"/>
        <v>0.93818856337188894</v>
      </c>
      <c r="AL503" s="10">
        <f t="shared" si="143"/>
        <v>0.82990942786407718</v>
      </c>
      <c r="AM503" s="10">
        <f t="shared" si="143"/>
        <v>1.1225629043450864</v>
      </c>
      <c r="AN503" s="10">
        <f t="shared" si="143"/>
        <v>1.0506057920147525</v>
      </c>
      <c r="AO503" s="10">
        <f t="shared" si="143"/>
        <v>1.0576248501632064</v>
      </c>
      <c r="AP503" s="10">
        <f t="shared" si="143"/>
        <v>1.1093908270105342</v>
      </c>
      <c r="AQ503" s="10">
        <f t="shared" si="143"/>
        <v>0.94683482517056239</v>
      </c>
      <c r="AR503" s="10">
        <f t="shared" si="143"/>
        <v>0.99366739444328123</v>
      </c>
      <c r="AS503" s="10">
        <f t="shared" si="143"/>
        <v>0.96328814216728587</v>
      </c>
      <c r="AT503" s="10">
        <f t="shared" si="143"/>
        <v>0.95651970998742653</v>
      </c>
      <c r="AU503" s="10">
        <f t="shared" si="143"/>
        <v>0.96442135856870737</v>
      </c>
      <c r="AV503" s="10">
        <f t="shared" si="143"/>
        <v>1.02230399968563</v>
      </c>
      <c r="AW503" s="10">
        <f t="shared" si="143"/>
        <v>0.99476932356414272</v>
      </c>
      <c r="AX503" s="10">
        <f t="shared" si="143"/>
        <v>0.98533603901875788</v>
      </c>
      <c r="AY503" s="10">
        <f t="shared" si="143"/>
        <v>1.0129818714392711</v>
      </c>
      <c r="AZ503" s="10">
        <f t="shared" si="143"/>
        <v>0.99568460819229321</v>
      </c>
      <c r="BA503" s="10">
        <f t="shared" si="143"/>
        <v>0.99497867466553602</v>
      </c>
      <c r="BB503" s="10">
        <f t="shared" si="143"/>
        <v>1.007522554419668</v>
      </c>
      <c r="BC503" s="10">
        <f t="shared" si="143"/>
        <v>1.0123736613414707</v>
      </c>
      <c r="BD503" s="10">
        <f t="shared" si="143"/>
        <v>1.0211488038986689</v>
      </c>
      <c r="BE503" s="10">
        <f t="shared" si="143"/>
        <v>1.020666915784324</v>
      </c>
      <c r="BF503" s="10">
        <f t="shared" si="143"/>
        <v>1.0125947290030928</v>
      </c>
      <c r="BG503" s="10">
        <f t="shared" si="143"/>
        <v>1.0314812985578674</v>
      </c>
      <c r="BH503" s="10">
        <f t="shared" si="143"/>
        <v>1.0269669396983199</v>
      </c>
      <c r="BI503" s="10">
        <f t="shared" si="143"/>
        <v>1.0231703674714412</v>
      </c>
      <c r="BK503" s="7">
        <f t="shared" si="115"/>
        <v>5.7864346304596692E-2</v>
      </c>
      <c r="BL503" s="7">
        <f t="shared" si="116"/>
        <v>6.038858725858276E-2</v>
      </c>
      <c r="BM503" s="7">
        <f t="shared" si="117"/>
        <v>1.9919801106287327E-3</v>
      </c>
      <c r="BN503" s="7">
        <f t="shared" si="118"/>
        <v>-8.9095026199754734E-3</v>
      </c>
      <c r="BO503" s="7">
        <f t="shared" si="119"/>
        <v>-7.4916267623908572E-2</v>
      </c>
      <c r="BP503" s="7">
        <f t="shared" si="120"/>
        <v>3.7741992932689428E-3</v>
      </c>
      <c r="BQ503" s="7">
        <f t="shared" si="121"/>
        <v>3.1767500001054216E-3</v>
      </c>
      <c r="BR503" s="7">
        <f t="shared" si="122"/>
        <v>2.1450964465538513E-2</v>
      </c>
      <c r="BS503" s="7">
        <f t="shared" si="123"/>
        <v>9.3069681741742016E-4</v>
      </c>
      <c r="BT503" s="7">
        <f t="shared" si="124"/>
        <v>1.9462523652542085E-2</v>
      </c>
      <c r="BV503" s="7">
        <f t="shared" si="125"/>
        <v>1.1478665069393656E-2</v>
      </c>
      <c r="BX503" s="231">
        <f t="shared" si="138"/>
        <v>1.2629482944578108E-2</v>
      </c>
      <c r="BZ503" s="7">
        <f t="shared" si="126"/>
        <v>-0.20724104061178705</v>
      </c>
      <c r="CA503" s="7">
        <f t="shared" si="127"/>
        <v>-0.11754315225914846</v>
      </c>
      <c r="CB503" s="7">
        <f t="shared" si="128"/>
        <v>8.3841497748547766E-2</v>
      </c>
    </row>
    <row r="504" spans="1:80" ht="15">
      <c r="A504" s="226" t="s">
        <v>528</v>
      </c>
      <c r="E504" s="10">
        <v>1</v>
      </c>
      <c r="F504" s="10">
        <f t="shared" si="142"/>
        <v>1.0227481209400788</v>
      </c>
      <c r="G504" s="10">
        <f t="shared" si="142"/>
        <v>1.043853261408713</v>
      </c>
      <c r="H504" s="10">
        <f t="shared" si="142"/>
        <v>1.0480670250728594</v>
      </c>
      <c r="I504" s="10">
        <f t="shared" si="142"/>
        <v>1.0366809441734124</v>
      </c>
      <c r="J504" s="10">
        <f t="shared" si="142"/>
        <v>1.0498115270124724</v>
      </c>
      <c r="K504" s="10">
        <f t="shared" si="142"/>
        <v>1.0784771977431526</v>
      </c>
      <c r="L504" s="10">
        <f t="shared" si="142"/>
        <v>1.0543450568030741</v>
      </c>
      <c r="M504" s="10">
        <f t="shared" si="142"/>
        <v>1.0497583604917708</v>
      </c>
      <c r="N504" s="10">
        <f t="shared" si="142"/>
        <v>1.0346996477283514</v>
      </c>
      <c r="O504" s="10">
        <f t="shared" si="142"/>
        <v>1.0821201490259931</v>
      </c>
      <c r="P504" s="10">
        <f t="shared" si="142"/>
        <v>1.0191134936389432</v>
      </c>
      <c r="Q504" s="10">
        <f t="shared" si="142"/>
        <v>1.0134981170694322</v>
      </c>
      <c r="R504" s="10">
        <f t="shared" si="142"/>
        <v>1.0720922519911102</v>
      </c>
      <c r="S504" s="10">
        <v>1</v>
      </c>
      <c r="T504" s="10">
        <f t="shared" si="143"/>
        <v>1.0230388377002679</v>
      </c>
      <c r="U504" s="10">
        <f t="shared" si="143"/>
        <v>1.0667625048143126</v>
      </c>
      <c r="V504" s="10">
        <f t="shared" si="143"/>
        <v>1.0729826641969393</v>
      </c>
      <c r="W504" s="10">
        <f t="shared" si="143"/>
        <v>1.0784954667571365</v>
      </c>
      <c r="X504" s="10">
        <f t="shared" si="143"/>
        <v>1.0312669207306182</v>
      </c>
      <c r="Y504" s="10">
        <f t="shared" si="143"/>
        <v>1.0301389469128521</v>
      </c>
      <c r="Z504" s="10">
        <f t="shared" si="143"/>
        <v>1.038206532279867</v>
      </c>
      <c r="AA504" s="10">
        <f t="shared" si="143"/>
        <v>1.0336354131993613</v>
      </c>
      <c r="AB504" s="10">
        <f t="shared" si="143"/>
        <v>1.036515244002242</v>
      </c>
      <c r="AC504" s="10">
        <f t="shared" si="143"/>
        <v>1.0384487739796013</v>
      </c>
      <c r="AD504" s="10">
        <f t="shared" si="143"/>
        <v>1.0277034534168286</v>
      </c>
      <c r="AE504" s="10">
        <f t="shared" si="143"/>
        <v>1.036321048759828</v>
      </c>
      <c r="AF504" s="10">
        <f t="shared" si="143"/>
        <v>1.0755454639369926</v>
      </c>
      <c r="AG504" s="10">
        <f t="shared" si="143"/>
        <v>1.1133247009211091</v>
      </c>
      <c r="AH504" s="10">
        <f t="shared" si="143"/>
        <v>1.1041546433061316</v>
      </c>
      <c r="AI504" s="10">
        <f t="shared" si="143"/>
        <v>1.0961955516697219</v>
      </c>
      <c r="AJ504" s="10">
        <f t="shared" si="143"/>
        <v>1.0727740391891585</v>
      </c>
      <c r="AK504" s="10">
        <f t="shared" si="143"/>
        <v>1.0700050186636321</v>
      </c>
      <c r="AL504" s="10">
        <f t="shared" si="143"/>
        <v>1.0727357694353432</v>
      </c>
      <c r="AM504" s="10">
        <f t="shared" si="143"/>
        <v>1.0701272151105532</v>
      </c>
      <c r="AN504" s="10">
        <f t="shared" si="143"/>
        <v>1.0704777164985269</v>
      </c>
      <c r="AO504" s="10">
        <f t="shared" si="143"/>
        <v>1.0449368294048513</v>
      </c>
      <c r="AP504" s="10">
        <f t="shared" si="143"/>
        <v>0.96108736710400522</v>
      </c>
      <c r="AQ504" s="10">
        <f t="shared" si="143"/>
        <v>0.91265954170916619</v>
      </c>
      <c r="AR504" s="10">
        <f t="shared" si="143"/>
        <v>1.0338173137536617</v>
      </c>
      <c r="AS504" s="10">
        <f t="shared" si="143"/>
        <v>1.0337496712973708</v>
      </c>
      <c r="AT504" s="10">
        <f t="shared" si="143"/>
        <v>1.0249141320199442</v>
      </c>
      <c r="AU504" s="10">
        <f t="shared" si="143"/>
        <v>1.0527109992848838</v>
      </c>
      <c r="AV504" s="10">
        <f t="shared" si="143"/>
        <v>1.0638935209631357</v>
      </c>
      <c r="AW504" s="10">
        <f t="shared" si="143"/>
        <v>1.0555791416405769</v>
      </c>
      <c r="AX504" s="10">
        <f t="shared" si="143"/>
        <v>1.0351384121660714</v>
      </c>
      <c r="AY504" s="10">
        <f t="shared" si="143"/>
        <v>1.0433213087411173</v>
      </c>
      <c r="AZ504" s="10">
        <f t="shared" si="143"/>
        <v>1.0484345261655388</v>
      </c>
      <c r="BA504" s="10">
        <f t="shared" si="143"/>
        <v>1.0119041616593325</v>
      </c>
      <c r="BB504" s="10">
        <f t="shared" si="143"/>
        <v>0.98810199549634847</v>
      </c>
      <c r="BC504" s="10">
        <f t="shared" si="143"/>
        <v>1.0699058479179</v>
      </c>
      <c r="BD504" s="10">
        <f t="shared" si="143"/>
        <v>1.003601425750325</v>
      </c>
      <c r="BE504" s="10">
        <f t="shared" si="143"/>
        <v>1.0674685697545703</v>
      </c>
      <c r="BF504" s="10">
        <f t="shared" si="143"/>
        <v>1.0228157130591709</v>
      </c>
      <c r="BG504" s="10">
        <f t="shared" si="143"/>
        <v>1.0051080219688568</v>
      </c>
      <c r="BH504" s="10">
        <f t="shared" si="143"/>
        <v>1.0258015184540312</v>
      </c>
      <c r="BI504" s="10">
        <f t="shared" si="143"/>
        <v>1.0292128504155929</v>
      </c>
      <c r="BK504" s="7">
        <f t="shared" si="115"/>
        <v>3.8163446238234977E-2</v>
      </c>
      <c r="BL504" s="7">
        <f t="shared" si="116"/>
        <v>5.0531239719110888E-2</v>
      </c>
      <c r="BM504" s="7">
        <f t="shared" si="117"/>
        <v>4.5513179829214323E-2</v>
      </c>
      <c r="BN504" s="7">
        <f t="shared" si="118"/>
        <v>5.2967670578974779E-2</v>
      </c>
      <c r="BO504" s="7">
        <f t="shared" si="119"/>
        <v>7.7875788516272415E-2</v>
      </c>
      <c r="BP504" s="7">
        <f t="shared" si="120"/>
        <v>1.554552167030443E-2</v>
      </c>
      <c r="BQ504" s="7">
        <f t="shared" si="121"/>
        <v>3.9212082684305871E-2</v>
      </c>
      <c r="BR504" s="7">
        <f t="shared" si="122"/>
        <v>2.442843389510263E-2</v>
      </c>
      <c r="BS504" s="7">
        <f t="shared" si="123"/>
        <v>4.2912070092311128E-2</v>
      </c>
      <c r="BT504" s="7">
        <f t="shared" si="124"/>
        <v>2.6136879522307144E-2</v>
      </c>
      <c r="BV504" s="7">
        <f t="shared" si="125"/>
        <v>3.3292951159342055E-2</v>
      </c>
      <c r="BX504" s="231">
        <f t="shared" si="138"/>
        <v>4.4520538657550901E-2</v>
      </c>
      <c r="BZ504" s="7">
        <f t="shared" si="126"/>
        <v>0.11231253361659643</v>
      </c>
      <c r="CA504" s="7">
        <f t="shared" si="127"/>
        <v>0.25829394058385202</v>
      </c>
      <c r="CB504" s="7">
        <f t="shared" si="128"/>
        <v>6.1160991441893797E-2</v>
      </c>
    </row>
    <row r="505" spans="1:80" ht="15">
      <c r="A505" s="226" t="s">
        <v>530</v>
      </c>
      <c r="E505" s="10">
        <v>1</v>
      </c>
      <c r="F505" s="10">
        <f t="shared" si="142"/>
        <v>1</v>
      </c>
      <c r="G505" s="10">
        <f t="shared" si="142"/>
        <v>1</v>
      </c>
      <c r="H505" s="10">
        <f t="shared" si="142"/>
        <v>1</v>
      </c>
      <c r="I505" s="10">
        <f t="shared" si="142"/>
        <v>1</v>
      </c>
      <c r="J505" s="10">
        <f t="shared" si="142"/>
        <v>1</v>
      </c>
      <c r="K505" s="10">
        <f t="shared" si="142"/>
        <v>1</v>
      </c>
      <c r="L505" s="10">
        <f t="shared" si="142"/>
        <v>1</v>
      </c>
      <c r="M505" s="10">
        <f t="shared" si="142"/>
        <v>1</v>
      </c>
      <c r="N505" s="10">
        <f t="shared" si="142"/>
        <v>1</v>
      </c>
      <c r="O505" s="10">
        <f t="shared" si="142"/>
        <v>1</v>
      </c>
      <c r="P505" s="10">
        <f t="shared" si="142"/>
        <v>1</v>
      </c>
      <c r="Q505" s="10">
        <f t="shared" si="142"/>
        <v>1</v>
      </c>
      <c r="R505" s="10">
        <f t="shared" si="142"/>
        <v>1</v>
      </c>
      <c r="S505" s="10">
        <v>1</v>
      </c>
      <c r="T505" s="10">
        <f t="shared" si="143"/>
        <v>1</v>
      </c>
      <c r="U505" s="10">
        <f t="shared" si="143"/>
        <v>1</v>
      </c>
      <c r="V505" s="10">
        <f t="shared" si="143"/>
        <v>1</v>
      </c>
      <c r="W505" s="10">
        <f t="shared" si="143"/>
        <v>1</v>
      </c>
      <c r="X505" s="10">
        <f t="shared" si="143"/>
        <v>1</v>
      </c>
      <c r="Y505" s="10">
        <f t="shared" si="143"/>
        <v>1</v>
      </c>
      <c r="Z505" s="10">
        <f t="shared" si="143"/>
        <v>1</v>
      </c>
      <c r="AA505" s="10">
        <f t="shared" si="143"/>
        <v>1</v>
      </c>
      <c r="AB505" s="10">
        <f t="shared" si="143"/>
        <v>1</v>
      </c>
      <c r="AC505" s="10">
        <f t="shared" si="143"/>
        <v>1</v>
      </c>
      <c r="AD505" s="10">
        <f t="shared" si="143"/>
        <v>1</v>
      </c>
      <c r="AE505" s="10">
        <f t="shared" si="143"/>
        <v>1.0019901954376029</v>
      </c>
      <c r="AF505" s="10">
        <f t="shared" si="143"/>
        <v>0.95604509663910842</v>
      </c>
      <c r="AG505" s="10">
        <f t="shared" si="143"/>
        <v>1.1032071364177092</v>
      </c>
      <c r="AH505" s="10">
        <f t="shared" si="143"/>
        <v>0.90800324144637812</v>
      </c>
      <c r="AI505" s="10">
        <f t="shared" si="143"/>
        <v>0.96880539667928345</v>
      </c>
      <c r="AJ505" s="10">
        <f t="shared" si="143"/>
        <v>0.90887674476985802</v>
      </c>
      <c r="AK505" s="10">
        <f t="shared" si="143"/>
        <v>0.69680603422553933</v>
      </c>
      <c r="AL505" s="10">
        <f t="shared" si="143"/>
        <v>0.82238008459178569</v>
      </c>
      <c r="AM505" s="10">
        <f t="shared" si="143"/>
        <v>0.77512289609089469</v>
      </c>
      <c r="AN505" s="10">
        <f t="shared" si="143"/>
        <v>0.8631017144997768</v>
      </c>
      <c r="AO505" s="10">
        <f t="shared" si="143"/>
        <v>0.82092013510648409</v>
      </c>
      <c r="AP505" s="10">
        <f t="shared" si="143"/>
        <v>1.0024771209566581</v>
      </c>
      <c r="AQ505" s="10">
        <f t="shared" si="143"/>
        <v>1.03771498596677</v>
      </c>
      <c r="AR505" s="10">
        <f t="shared" si="143"/>
        <v>1.0211954151423752</v>
      </c>
      <c r="AS505" s="10">
        <f t="shared" si="143"/>
        <v>1.0653480057199882</v>
      </c>
      <c r="AT505" s="10">
        <f t="shared" si="143"/>
        <v>1.0826809926160592</v>
      </c>
      <c r="AU505" s="10">
        <f t="shared" si="143"/>
        <v>1.0872819055231324</v>
      </c>
      <c r="AV505" s="10">
        <f t="shared" si="143"/>
        <v>1.0881963420951604</v>
      </c>
      <c r="AW505" s="10">
        <f t="shared" si="143"/>
        <v>1.0806595066734086</v>
      </c>
      <c r="AX505" s="10">
        <f t="shared" si="143"/>
        <v>1.0449981368242687</v>
      </c>
      <c r="AY505" s="10">
        <f t="shared" si="143"/>
        <v>1.0476264174217673</v>
      </c>
      <c r="AZ505" s="10">
        <f t="shared" si="143"/>
        <v>1.0551166555100191</v>
      </c>
      <c r="BA505" s="10">
        <f t="shared" si="143"/>
        <v>1.0557743406968156</v>
      </c>
      <c r="BB505" s="10">
        <f t="shared" si="143"/>
        <v>1.0153461145705012</v>
      </c>
      <c r="BC505" s="10">
        <f t="shared" si="143"/>
        <v>1.0414731230620855</v>
      </c>
      <c r="BD505" s="10">
        <f t="shared" si="143"/>
        <v>1.0500465871565114</v>
      </c>
      <c r="BE505" s="10">
        <f t="shared" si="143"/>
        <v>1.0509168171608059</v>
      </c>
      <c r="BF505" s="10">
        <f t="shared" si="143"/>
        <v>1.049999655599986</v>
      </c>
      <c r="BG505" s="10">
        <f t="shared" si="143"/>
        <v>1.043396746331074</v>
      </c>
      <c r="BH505" s="10">
        <f t="shared" si="143"/>
        <v>1.0369483676430351</v>
      </c>
      <c r="BI505" s="10">
        <f t="shared" si="143"/>
        <v>1.0462002641297352</v>
      </c>
      <c r="BK505" s="7">
        <f t="shared" si="115"/>
        <v>0</v>
      </c>
      <c r="BL505" s="7">
        <f t="shared" si="116"/>
        <v>0</v>
      </c>
      <c r="BM505" s="7">
        <f t="shared" si="117"/>
        <v>0</v>
      </c>
      <c r="BN505" s="7">
        <f t="shared" si="118"/>
        <v>-4.1162839234886173E-3</v>
      </c>
      <c r="BO505" s="7">
        <f t="shared" si="119"/>
        <v>-0.15718645414302057</v>
      </c>
      <c r="BP505" s="7">
        <f t="shared" si="120"/>
        <v>-7.1816191487111825E-3</v>
      </c>
      <c r="BQ505" s="7">
        <f t="shared" si="121"/>
        <v>5.3431940244871301E-2</v>
      </c>
      <c r="BR505" s="7">
        <f t="shared" si="122"/>
        <v>4.8585592100708785E-2</v>
      </c>
      <c r="BS505" s="7">
        <f t="shared" si="123"/>
        <v>6.1935843577475058E-2</v>
      </c>
      <c r="BT505" s="7">
        <f t="shared" si="124"/>
        <v>4.1732491560835472E-2</v>
      </c>
      <c r="BV505" s="7">
        <f t="shared" si="125"/>
        <v>5.0343573997034152E-2</v>
      </c>
      <c r="BX505" s="231">
        <f t="shared" si="138"/>
        <v>0</v>
      </c>
      <c r="BZ505" s="7">
        <f t="shared" si="126"/>
        <v>0</v>
      </c>
      <c r="CA505" s="7">
        <f t="shared" si="127"/>
        <v>-0.38644507906565706</v>
      </c>
      <c r="CB505" s="7">
        <f t="shared" si="128"/>
        <v>0.13193486183138314</v>
      </c>
    </row>
    <row r="506" spans="1:80" ht="15">
      <c r="A506" s="226" t="s">
        <v>532</v>
      </c>
      <c r="E506" s="10">
        <v>1</v>
      </c>
      <c r="F506" s="10">
        <f t="shared" si="142"/>
        <v>1</v>
      </c>
      <c r="G506" s="10">
        <f t="shared" si="142"/>
        <v>1</v>
      </c>
      <c r="H506" s="10">
        <f t="shared" si="142"/>
        <v>1</v>
      </c>
      <c r="I506" s="10">
        <f t="shared" si="142"/>
        <v>1</v>
      </c>
      <c r="J506" s="10">
        <f t="shared" si="142"/>
        <v>1</v>
      </c>
      <c r="K506" s="10">
        <f t="shared" si="142"/>
        <v>1</v>
      </c>
      <c r="L506" s="10">
        <f t="shared" si="142"/>
        <v>1</v>
      </c>
      <c r="M506" s="10">
        <f t="shared" si="142"/>
        <v>1</v>
      </c>
      <c r="N506" s="10">
        <f t="shared" si="142"/>
        <v>1</v>
      </c>
      <c r="O506" s="10">
        <f t="shared" si="142"/>
        <v>1</v>
      </c>
      <c r="P506" s="10">
        <f t="shared" si="142"/>
        <v>1</v>
      </c>
      <c r="Q506" s="10">
        <f t="shared" si="142"/>
        <v>1</v>
      </c>
      <c r="R506" s="10">
        <f t="shared" si="142"/>
        <v>1</v>
      </c>
      <c r="S506" s="10">
        <v>1</v>
      </c>
      <c r="T506" s="10">
        <f t="shared" si="143"/>
        <v>1</v>
      </c>
      <c r="U506" s="10">
        <f t="shared" si="143"/>
        <v>1</v>
      </c>
      <c r="V506" s="10">
        <f t="shared" si="143"/>
        <v>1</v>
      </c>
      <c r="W506" s="10">
        <f t="shared" si="143"/>
        <v>1</v>
      </c>
      <c r="X506" s="10">
        <f t="shared" si="143"/>
        <v>1</v>
      </c>
      <c r="Y506" s="10">
        <f t="shared" si="143"/>
        <v>1</v>
      </c>
      <c r="Z506" s="10">
        <f t="shared" si="143"/>
        <v>1</v>
      </c>
      <c r="AA506" s="10">
        <f t="shared" si="143"/>
        <v>1</v>
      </c>
      <c r="AB506" s="10">
        <f t="shared" si="143"/>
        <v>1</v>
      </c>
      <c r="AC506" s="10">
        <f t="shared" si="143"/>
        <v>1</v>
      </c>
      <c r="AD506" s="10">
        <f t="shared" si="143"/>
        <v>1</v>
      </c>
      <c r="AE506" s="10">
        <f t="shared" si="143"/>
        <v>1</v>
      </c>
      <c r="AF506" s="10">
        <f t="shared" si="143"/>
        <v>1</v>
      </c>
      <c r="AG506" s="10">
        <f t="shared" si="143"/>
        <v>1.0827257417831404</v>
      </c>
      <c r="AH506" s="10">
        <f t="shared" si="143"/>
        <v>0.93288949285282896</v>
      </c>
      <c r="AI506" s="10">
        <f t="shared" si="143"/>
        <v>1.3177945161021032</v>
      </c>
      <c r="AJ506" s="10">
        <f t="shared" si="143"/>
        <v>0.92745792802438187</v>
      </c>
      <c r="AK506" s="10">
        <f t="shared" si="143"/>
        <v>0.82621174257813623</v>
      </c>
      <c r="AL506" s="10">
        <f t="shared" si="143"/>
        <v>0.98692318438654625</v>
      </c>
      <c r="AM506" s="10">
        <f t="shared" si="143"/>
        <v>0.80603846934625378</v>
      </c>
      <c r="AN506" s="10">
        <f t="shared" si="143"/>
        <v>0.90754643415782343</v>
      </c>
      <c r="AO506" s="10">
        <f t="shared" si="143"/>
        <v>1.0472136012721607</v>
      </c>
      <c r="AP506" s="10">
        <f t="shared" si="143"/>
        <v>0.87221293730528737</v>
      </c>
      <c r="AQ506" s="10">
        <f t="shared" si="143"/>
        <v>1.0568372983422616</v>
      </c>
      <c r="AR506" s="10">
        <f t="shared" si="143"/>
        <v>1.1512648266576608</v>
      </c>
      <c r="AS506" s="10">
        <f t="shared" si="143"/>
        <v>1.0430139478512424</v>
      </c>
      <c r="AT506" s="10">
        <f t="shared" si="143"/>
        <v>1.0324763726527373</v>
      </c>
      <c r="AU506" s="10">
        <f t="shared" si="143"/>
        <v>0.99258479660556054</v>
      </c>
      <c r="AV506" s="10">
        <f t="shared" si="143"/>
        <v>1.0225429339759202</v>
      </c>
      <c r="AW506" s="10">
        <f t="shared" si="143"/>
        <v>1.0393649483293852</v>
      </c>
      <c r="AX506" s="10">
        <f t="shared" si="143"/>
        <v>1.1182207430113278</v>
      </c>
      <c r="AY506" s="10">
        <f t="shared" si="143"/>
        <v>1.0968756440095653</v>
      </c>
      <c r="AZ506" s="10">
        <f t="shared" si="143"/>
        <v>1.0969032117152124</v>
      </c>
      <c r="BA506" s="10">
        <f t="shared" si="143"/>
        <v>1.1317496951838442</v>
      </c>
      <c r="BB506" s="10">
        <f t="shared" si="143"/>
        <v>1.045706024954131</v>
      </c>
      <c r="BC506" s="10">
        <f t="shared" si="143"/>
        <v>1.0749863676557074</v>
      </c>
      <c r="BD506" s="10">
        <f t="shared" si="143"/>
        <v>1.1277466319648561</v>
      </c>
      <c r="BE506" s="10">
        <f t="shared" si="143"/>
        <v>1.0912219923598283</v>
      </c>
      <c r="BF506" s="10">
        <f t="shared" si="143"/>
        <v>1.0817851153307099</v>
      </c>
      <c r="BG506" s="10">
        <f t="shared" si="143"/>
        <v>1.0828288634583458</v>
      </c>
      <c r="BH506" s="10">
        <f t="shared" si="143"/>
        <v>1.0460466456076567</v>
      </c>
      <c r="BI506" s="10">
        <f t="shared" si="143"/>
        <v>1.0437590609450451</v>
      </c>
      <c r="BK506" s="7">
        <f t="shared" si="115"/>
        <v>0</v>
      </c>
      <c r="BL506" s="7">
        <f t="shared" si="116"/>
        <v>0</v>
      </c>
      <c r="BM506" s="7">
        <f t="shared" si="117"/>
        <v>0</v>
      </c>
      <c r="BN506" s="7">
        <f t="shared" si="118"/>
        <v>1.0018183483060383E-3</v>
      </c>
      <c r="BO506" s="7">
        <f t="shared" si="119"/>
        <v>-8.5353287765410624E-4</v>
      </c>
      <c r="BP506" s="7">
        <f t="shared" si="120"/>
        <v>9.4411034971337848E-3</v>
      </c>
      <c r="BQ506" s="7">
        <f t="shared" si="121"/>
        <v>7.7663632532289251E-2</v>
      </c>
      <c r="BR506" s="7">
        <f t="shared" si="122"/>
        <v>9.5737105188033356E-2</v>
      </c>
      <c r="BS506" s="7">
        <f t="shared" si="123"/>
        <v>8.3533163800754817E-2</v>
      </c>
      <c r="BT506" s="7">
        <f t="shared" si="124"/>
        <v>7.3924298678639699E-2</v>
      </c>
      <c r="BV506" s="7">
        <f t="shared" si="125"/>
        <v>7.803190527798054E-2</v>
      </c>
      <c r="BX506" s="231">
        <f t="shared" si="138"/>
        <v>0</v>
      </c>
      <c r="BZ506" s="7">
        <f t="shared" si="126"/>
        <v>0</v>
      </c>
      <c r="CA506" s="7">
        <f t="shared" si="127"/>
        <v>9.7951419920880856E-3</v>
      </c>
      <c r="CB506" s="7">
        <f t="shared" si="128"/>
        <v>0.18225492926703435</v>
      </c>
    </row>
    <row r="507" spans="1:80" ht="15">
      <c r="A507" s="226" t="s">
        <v>534</v>
      </c>
      <c r="E507" s="10">
        <v>1</v>
      </c>
      <c r="F507" s="10">
        <f t="shared" si="142"/>
        <v>1.0362121741404093</v>
      </c>
      <c r="G507" s="10">
        <f t="shared" si="142"/>
        <v>1.0183431418554731</v>
      </c>
      <c r="H507" s="10">
        <f t="shared" si="142"/>
        <v>0.99604664840763146</v>
      </c>
      <c r="I507" s="10">
        <f t="shared" si="142"/>
        <v>1.0451079945159014</v>
      </c>
      <c r="J507" s="10">
        <f t="shared" si="142"/>
        <v>1.0227004056016498</v>
      </c>
      <c r="K507" s="10">
        <f t="shared" si="142"/>
        <v>1.0125909227521461</v>
      </c>
      <c r="L507" s="10">
        <f t="shared" si="142"/>
        <v>1.0162433579838541</v>
      </c>
      <c r="M507" s="10">
        <f t="shared" si="142"/>
        <v>1.0509575425146971</v>
      </c>
      <c r="N507" s="10">
        <f t="shared" si="142"/>
        <v>1.0352406501854436</v>
      </c>
      <c r="O507" s="10">
        <f t="shared" si="142"/>
        <v>1.0394292189713195</v>
      </c>
      <c r="P507" s="10">
        <f t="shared" si="142"/>
        <v>1.0401604591101579</v>
      </c>
      <c r="Q507" s="10">
        <f t="shared" si="142"/>
        <v>1.0459526641864585</v>
      </c>
      <c r="R507" s="10">
        <f t="shared" si="142"/>
        <v>1.0610529851765049</v>
      </c>
      <c r="S507" s="10">
        <v>1</v>
      </c>
      <c r="T507" s="10">
        <f t="shared" si="143"/>
        <v>1.0130210008509624</v>
      </c>
      <c r="U507" s="10">
        <f t="shared" si="143"/>
        <v>1.0368786840623883</v>
      </c>
      <c r="V507" s="10">
        <f t="shared" si="143"/>
        <v>1.0234088683919529</v>
      </c>
      <c r="W507" s="10">
        <f t="shared" si="143"/>
        <v>1.0137528053605021</v>
      </c>
      <c r="X507" s="10">
        <f t="shared" si="143"/>
        <v>1.041650191776758</v>
      </c>
      <c r="Y507" s="10">
        <f t="shared" si="143"/>
        <v>1.0404340756255503</v>
      </c>
      <c r="Z507" s="10">
        <f t="shared" si="143"/>
        <v>0.97825678950984463</v>
      </c>
      <c r="AA507" s="10">
        <f t="shared" si="143"/>
        <v>0.96869271579827521</v>
      </c>
      <c r="AB507" s="10">
        <f t="shared" si="143"/>
        <v>0.94990589695200667</v>
      </c>
      <c r="AC507" s="10">
        <f t="shared" si="143"/>
        <v>1.0157825627244397</v>
      </c>
      <c r="AD507" s="10">
        <f t="shared" si="143"/>
        <v>1.0146749409412246</v>
      </c>
      <c r="AE507" s="10">
        <f t="shared" si="143"/>
        <v>1.0251800966266433</v>
      </c>
      <c r="AF507" s="10">
        <f t="shared" si="143"/>
        <v>1.0143894173802528</v>
      </c>
      <c r="AG507" s="10">
        <f t="shared" si="143"/>
        <v>0.98796893503108574</v>
      </c>
      <c r="AH507" s="10">
        <f t="shared" si="143"/>
        <v>0.99358213157320852</v>
      </c>
      <c r="AI507" s="10">
        <f t="shared" si="143"/>
        <v>0.98615484833580669</v>
      </c>
      <c r="AJ507" s="10">
        <f t="shared" si="143"/>
        <v>1.0210836782173838</v>
      </c>
      <c r="AK507" s="10">
        <f t="shared" si="143"/>
        <v>1.0117683710868692</v>
      </c>
      <c r="AL507" s="10">
        <f t="shared" si="143"/>
        <v>1.0228488042949986</v>
      </c>
      <c r="AM507" s="10">
        <f t="shared" si="143"/>
        <v>1.0279018487707698</v>
      </c>
      <c r="AN507" s="10">
        <f t="shared" si="143"/>
        <v>0.99877586467148061</v>
      </c>
      <c r="AO507" s="10">
        <f t="shared" si="143"/>
        <v>1.0160368488840323</v>
      </c>
      <c r="AP507" s="10">
        <f t="shared" si="143"/>
        <v>1.0348513912751354</v>
      </c>
      <c r="AQ507" s="10">
        <f t="shared" si="143"/>
        <v>1.0045212969434696</v>
      </c>
      <c r="AR507" s="10">
        <f t="shared" si="143"/>
        <v>0.98390076665331216</v>
      </c>
      <c r="AS507" s="10">
        <f t="shared" si="143"/>
        <v>1.023082053544851</v>
      </c>
      <c r="AT507" s="10">
        <f t="shared" si="143"/>
        <v>0.99266798981260318</v>
      </c>
      <c r="AU507" s="10">
        <f t="shared" si="143"/>
        <v>0.98945744584927009</v>
      </c>
      <c r="AV507" s="10">
        <f t="shared" si="143"/>
        <v>1.0023600682078739</v>
      </c>
      <c r="AW507" s="10">
        <f t="shared" si="143"/>
        <v>1.050150445430523</v>
      </c>
      <c r="AX507" s="10">
        <f t="shared" si="143"/>
        <v>1.0316805129160578</v>
      </c>
      <c r="AY507" s="10">
        <f t="shared" si="143"/>
        <v>1.0411092333395631</v>
      </c>
      <c r="AZ507" s="10">
        <f t="shared" si="143"/>
        <v>1.0455188185972055</v>
      </c>
      <c r="BA507" s="10">
        <f t="shared" si="143"/>
        <v>1.028094872918351</v>
      </c>
      <c r="BB507" s="10">
        <f t="shared" si="143"/>
        <v>0.97011070562566237</v>
      </c>
      <c r="BC507" s="10">
        <f t="shared" si="143"/>
        <v>1.0471327250039644</v>
      </c>
      <c r="BD507" s="10">
        <f t="shared" si="143"/>
        <v>1.0329625664917668</v>
      </c>
      <c r="BE507" s="10">
        <f t="shared" si="143"/>
        <v>1.0171389756392579</v>
      </c>
      <c r="BF507" s="10">
        <f t="shared" si="143"/>
        <v>1.0166883928948927</v>
      </c>
      <c r="BG507" s="10">
        <f t="shared" si="143"/>
        <v>0.99789293285410541</v>
      </c>
      <c r="BH507" s="10">
        <f t="shared" si="143"/>
        <v>0.98693365578790293</v>
      </c>
      <c r="BI507" s="10">
        <f t="shared" si="143"/>
        <v>0.98267671408804258</v>
      </c>
      <c r="BK507" s="7">
        <f t="shared" si="115"/>
        <v>1.6734367876539258E-2</v>
      </c>
      <c r="BL507" s="7">
        <f t="shared" si="116"/>
        <v>3.0373402180995379E-2</v>
      </c>
      <c r="BM507" s="7">
        <f t="shared" si="117"/>
        <v>3.1381625926518497E-2</v>
      </c>
      <c r="BN507" s="7">
        <f t="shared" si="118"/>
        <v>-1.4694234528184191E-3</v>
      </c>
      <c r="BO507" s="7">
        <f t="shared" si="119"/>
        <v>1.0356749998439163E-2</v>
      </c>
      <c r="BP507" s="7">
        <f t="shared" si="120"/>
        <v>5.2745602835195804E-3</v>
      </c>
      <c r="BQ507" s="7">
        <f t="shared" si="121"/>
        <v>2.6687111336803016E-2</v>
      </c>
      <c r="BR507" s="7">
        <f t="shared" si="122"/>
        <v>1.609466947754612E-2</v>
      </c>
      <c r="BS507" s="7">
        <f t="shared" si="123"/>
        <v>3.303168378738186E-2</v>
      </c>
      <c r="BT507" s="7">
        <f t="shared" si="124"/>
        <v>6.1374009458596834E-3</v>
      </c>
      <c r="BV507" s="7">
        <f t="shared" si="125"/>
        <v>1.7576706512905993E-2</v>
      </c>
      <c r="BX507" s="231">
        <f t="shared" si="138"/>
        <v>2.1107025251446698E-2</v>
      </c>
      <c r="BZ507" s="7">
        <f t="shared" si="126"/>
        <v>-9.9840460023180588E-2</v>
      </c>
      <c r="CA507" s="7">
        <f t="shared" si="127"/>
        <v>1.8796741317467447E-2</v>
      </c>
      <c r="CB507" s="7">
        <f t="shared" si="128"/>
        <v>-3.2206789201026265E-2</v>
      </c>
    </row>
    <row r="508" spans="1:80" ht="15">
      <c r="A508" s="226" t="s">
        <v>536</v>
      </c>
      <c r="E508" s="10">
        <v>1</v>
      </c>
      <c r="F508" s="10">
        <f t="shared" si="142"/>
        <v>1</v>
      </c>
      <c r="G508" s="10">
        <f t="shared" si="142"/>
        <v>1</v>
      </c>
      <c r="H508" s="10">
        <f t="shared" si="142"/>
        <v>1</v>
      </c>
      <c r="I508" s="10">
        <f t="shared" si="142"/>
        <v>1</v>
      </c>
      <c r="J508" s="10">
        <f t="shared" si="142"/>
        <v>1</v>
      </c>
      <c r="K508" s="10">
        <f t="shared" si="142"/>
        <v>1</v>
      </c>
      <c r="L508" s="10">
        <f t="shared" si="142"/>
        <v>1</v>
      </c>
      <c r="M508" s="10">
        <f t="shared" si="142"/>
        <v>1</v>
      </c>
      <c r="N508" s="10">
        <f t="shared" si="142"/>
        <v>1</v>
      </c>
      <c r="O508" s="10">
        <f t="shared" si="142"/>
        <v>1</v>
      </c>
      <c r="P508" s="10">
        <f t="shared" si="142"/>
        <v>1</v>
      </c>
      <c r="Q508" s="10">
        <f t="shared" si="142"/>
        <v>1</v>
      </c>
      <c r="R508" s="10">
        <f t="shared" si="142"/>
        <v>1</v>
      </c>
      <c r="S508" s="10">
        <v>1</v>
      </c>
      <c r="T508" s="10">
        <f t="shared" si="143"/>
        <v>1</v>
      </c>
      <c r="U508" s="10">
        <f t="shared" si="143"/>
        <v>1</v>
      </c>
      <c r="V508" s="10">
        <f t="shared" si="143"/>
        <v>1</v>
      </c>
      <c r="W508" s="10">
        <f t="shared" ref="W508:BI508" si="144">1+W240/100</f>
        <v>1</v>
      </c>
      <c r="X508" s="10">
        <f t="shared" si="144"/>
        <v>1</v>
      </c>
      <c r="Y508" s="10">
        <f t="shared" si="144"/>
        <v>1</v>
      </c>
      <c r="Z508" s="10">
        <f t="shared" si="144"/>
        <v>1</v>
      </c>
      <c r="AA508" s="10">
        <f t="shared" si="144"/>
        <v>1</v>
      </c>
      <c r="AB508" s="10">
        <f t="shared" si="144"/>
        <v>1</v>
      </c>
      <c r="AC508" s="10">
        <f t="shared" si="144"/>
        <v>1</v>
      </c>
      <c r="AD508" s="10">
        <f t="shared" si="144"/>
        <v>1</v>
      </c>
      <c r="AE508" s="10">
        <f t="shared" si="144"/>
        <v>1</v>
      </c>
      <c r="AF508" s="10">
        <f t="shared" si="144"/>
        <v>1</v>
      </c>
      <c r="AG508" s="10">
        <f t="shared" si="144"/>
        <v>1</v>
      </c>
      <c r="AH508" s="10">
        <f t="shared" si="144"/>
        <v>1</v>
      </c>
      <c r="AI508" s="10">
        <f t="shared" si="144"/>
        <v>1</v>
      </c>
      <c r="AJ508" s="10">
        <f t="shared" si="144"/>
        <v>1</v>
      </c>
      <c r="AK508" s="10">
        <f t="shared" si="144"/>
        <v>1</v>
      </c>
      <c r="AL508" s="10">
        <f t="shared" si="144"/>
        <v>1</v>
      </c>
      <c r="AM508" s="10">
        <f t="shared" si="144"/>
        <v>1</v>
      </c>
      <c r="AN508" s="10">
        <f t="shared" si="144"/>
        <v>1</v>
      </c>
      <c r="AO508" s="10">
        <f t="shared" si="144"/>
        <v>1</v>
      </c>
      <c r="AP508" s="10">
        <f t="shared" si="144"/>
        <v>1</v>
      </c>
      <c r="AQ508" s="10">
        <f t="shared" si="144"/>
        <v>1</v>
      </c>
      <c r="AR508" s="10">
        <f t="shared" si="144"/>
        <v>1</v>
      </c>
      <c r="AS508" s="10">
        <f t="shared" si="144"/>
        <v>1.1638154748894027</v>
      </c>
      <c r="AT508" s="10">
        <f t="shared" si="144"/>
        <v>1.1363886548679942</v>
      </c>
      <c r="AU508" s="10">
        <f t="shared" si="144"/>
        <v>0.90191634295806034</v>
      </c>
      <c r="AV508" s="10">
        <f t="shared" si="144"/>
        <v>0.93917880979416646</v>
      </c>
      <c r="AW508" s="10">
        <f t="shared" si="144"/>
        <v>0.96893711850088304</v>
      </c>
      <c r="AX508" s="10">
        <f t="shared" si="144"/>
        <v>1.0315665677482544</v>
      </c>
      <c r="AY508" s="10">
        <f t="shared" si="144"/>
        <v>0.92295287947558879</v>
      </c>
      <c r="AZ508" s="10">
        <f t="shared" si="144"/>
        <v>1.0973659941445981</v>
      </c>
      <c r="BA508" s="10">
        <f t="shared" si="144"/>
        <v>1.1280785180712773</v>
      </c>
      <c r="BB508" s="10">
        <f t="shared" si="144"/>
        <v>1.1152395420967178</v>
      </c>
      <c r="BC508" s="10">
        <f t="shared" si="144"/>
        <v>1.086730576593641</v>
      </c>
      <c r="BD508" s="10">
        <f t="shared" si="144"/>
        <v>1.0596489951756938</v>
      </c>
      <c r="BE508" s="10">
        <f t="shared" si="144"/>
        <v>1.0348197298121542</v>
      </c>
      <c r="BF508" s="10">
        <f t="shared" si="144"/>
        <v>1.0047779976453086</v>
      </c>
      <c r="BG508" s="10">
        <f t="shared" si="144"/>
        <v>1.0337803685291951</v>
      </c>
      <c r="BH508" s="10">
        <f t="shared" si="144"/>
        <v>1.0193299327868286</v>
      </c>
      <c r="BI508" s="10">
        <f t="shared" si="144"/>
        <v>1</v>
      </c>
      <c r="BK508" s="7">
        <f t="shared" si="115"/>
        <v>0</v>
      </c>
      <c r="BL508" s="7">
        <f t="shared" si="116"/>
        <v>0</v>
      </c>
      <c r="BM508" s="7">
        <f t="shared" si="117"/>
        <v>0</v>
      </c>
      <c r="BN508" s="7">
        <f t="shared" si="118"/>
        <v>0</v>
      </c>
      <c r="BO508" s="7">
        <f t="shared" si="119"/>
        <v>0</v>
      </c>
      <c r="BP508" s="7">
        <f t="shared" si="120"/>
        <v>2.2285401907244484E-2</v>
      </c>
      <c r="BQ508" s="7">
        <f t="shared" si="121"/>
        <v>3.3326798029968296E-2</v>
      </c>
      <c r="BR508" s="7">
        <f t="shared" si="122"/>
        <v>3.3073644364512766E-2</v>
      </c>
      <c r="BS508" s="7">
        <f t="shared" si="123"/>
        <v>1.1739211815700257E-2</v>
      </c>
      <c r="BT508" s="7">
        <f t="shared" si="124"/>
        <v>4.3617237997260805E-2</v>
      </c>
      <c r="BV508" s="7">
        <f t="shared" si="125"/>
        <v>2.9834047650530993E-2</v>
      </c>
      <c r="BX508" s="231">
        <f t="shared" si="138"/>
        <v>0</v>
      </c>
      <c r="BZ508" s="7">
        <f t="shared" si="126"/>
        <v>0</v>
      </c>
      <c r="CA508" s="7">
        <f t="shared" si="127"/>
        <v>0</v>
      </c>
      <c r="CB508" s="7">
        <f t="shared" si="128"/>
        <v>5.3763273569207293E-2</v>
      </c>
    </row>
    <row r="509" spans="1:80" ht="15">
      <c r="A509" s="226" t="s">
        <v>538</v>
      </c>
      <c r="E509" s="10">
        <v>1</v>
      </c>
      <c r="F509" s="10">
        <f t="shared" si="142"/>
        <v>1</v>
      </c>
      <c r="G509" s="10">
        <f t="shared" si="142"/>
        <v>1</v>
      </c>
      <c r="H509" s="10">
        <f t="shared" si="142"/>
        <v>1</v>
      </c>
      <c r="I509" s="10">
        <f t="shared" si="142"/>
        <v>1</v>
      </c>
      <c r="J509" s="10">
        <f t="shared" si="142"/>
        <v>1</v>
      </c>
      <c r="K509" s="10">
        <f t="shared" si="142"/>
        <v>1.0349104291104609</v>
      </c>
      <c r="L509" s="10">
        <f t="shared" si="142"/>
        <v>1.0607060403505937</v>
      </c>
      <c r="M509" s="10">
        <f t="shared" si="142"/>
        <v>1.0882419116794222</v>
      </c>
      <c r="N509" s="10">
        <f t="shared" si="142"/>
        <v>1.0895248284257777</v>
      </c>
      <c r="O509" s="10">
        <f t="shared" si="142"/>
        <v>1.062758029483122</v>
      </c>
      <c r="P509" s="10">
        <f t="shared" si="142"/>
        <v>1.0515094734439978</v>
      </c>
      <c r="Q509" s="10">
        <f t="shared" si="142"/>
        <v>1.1071772530493018</v>
      </c>
      <c r="R509" s="10">
        <f t="shared" si="142"/>
        <v>1.0310884055509166</v>
      </c>
      <c r="S509" s="10">
        <v>1</v>
      </c>
      <c r="T509" s="10">
        <f t="shared" ref="T509:BI515" si="145">1+T241/100</f>
        <v>0.99756147859758282</v>
      </c>
      <c r="U509" s="10">
        <f t="shared" si="145"/>
        <v>1.1282826350320825</v>
      </c>
      <c r="V509" s="10">
        <f t="shared" si="145"/>
        <v>0.97838193936370299</v>
      </c>
      <c r="W509" s="10">
        <f t="shared" si="145"/>
        <v>0.92661879342430264</v>
      </c>
      <c r="X509" s="10">
        <f t="shared" si="145"/>
        <v>0.94275388153790618</v>
      </c>
      <c r="Y509" s="10">
        <f t="shared" si="145"/>
        <v>0.90391016720310113</v>
      </c>
      <c r="Z509" s="10">
        <f t="shared" si="145"/>
        <v>0.95690304191456688</v>
      </c>
      <c r="AA509" s="10">
        <f t="shared" si="145"/>
        <v>1.0997601947458182</v>
      </c>
      <c r="AB509" s="10">
        <f t="shared" si="145"/>
        <v>1.0257547920451902</v>
      </c>
      <c r="AC509" s="10">
        <f t="shared" si="145"/>
        <v>0.96075872697910458</v>
      </c>
      <c r="AD509" s="10">
        <f t="shared" si="145"/>
        <v>1.0021833382461536</v>
      </c>
      <c r="AE509" s="10">
        <f t="shared" si="145"/>
        <v>0.94485361366453346</v>
      </c>
      <c r="AF509" s="10">
        <f t="shared" si="145"/>
        <v>0.98390072173959287</v>
      </c>
      <c r="AG509" s="10">
        <f t="shared" si="145"/>
        <v>0.96361336432327915</v>
      </c>
      <c r="AH509" s="10">
        <f t="shared" si="145"/>
        <v>0.99423680152605198</v>
      </c>
      <c r="AI509" s="10">
        <f t="shared" si="145"/>
        <v>1.0995907691660078</v>
      </c>
      <c r="AJ509" s="10">
        <f t="shared" si="145"/>
        <v>0.95716806248864994</v>
      </c>
      <c r="AK509" s="10">
        <f t="shared" si="145"/>
        <v>1.0233130021877066</v>
      </c>
      <c r="AL509" s="10">
        <f t="shared" si="145"/>
        <v>0.99528996842657402</v>
      </c>
      <c r="AM509" s="10">
        <f t="shared" si="145"/>
        <v>0.99452690690993184</v>
      </c>
      <c r="AN509" s="10">
        <f t="shared" si="145"/>
        <v>1.0050701405503877</v>
      </c>
      <c r="AO509" s="10">
        <f t="shared" si="145"/>
        <v>1.0430911849465312</v>
      </c>
      <c r="AP509" s="10">
        <f t="shared" si="145"/>
        <v>1.0154296484731262</v>
      </c>
      <c r="AQ509" s="10">
        <f t="shared" si="145"/>
        <v>1.0462139742071681</v>
      </c>
      <c r="AR509" s="10">
        <f t="shared" si="145"/>
        <v>1.0287870721368735</v>
      </c>
      <c r="AS509" s="10">
        <f t="shared" si="145"/>
        <v>1.0244048102995151</v>
      </c>
      <c r="AT509" s="10">
        <f t="shared" si="145"/>
        <v>1.0111652290843149</v>
      </c>
      <c r="AU509" s="10">
        <f t="shared" si="145"/>
        <v>1.0179114349234697</v>
      </c>
      <c r="AV509" s="10">
        <f t="shared" si="145"/>
        <v>1.0074044364638366</v>
      </c>
      <c r="AW509" s="10">
        <f t="shared" si="145"/>
        <v>1.0625823961547498</v>
      </c>
      <c r="AX509" s="10">
        <f t="shared" si="145"/>
        <v>1.031063840685208</v>
      </c>
      <c r="AY509" s="10">
        <f t="shared" si="145"/>
        <v>1.0397275293728898</v>
      </c>
      <c r="AZ509" s="10">
        <f t="shared" si="145"/>
        <v>1.0450369020370271</v>
      </c>
      <c r="BA509" s="10">
        <f t="shared" si="145"/>
        <v>1.0198529230069922</v>
      </c>
      <c r="BB509" s="10">
        <f t="shared" si="145"/>
        <v>1.0117786243636138</v>
      </c>
      <c r="BC509" s="10">
        <f t="shared" si="145"/>
        <v>1.0361446924876454</v>
      </c>
      <c r="BD509" s="10">
        <f t="shared" si="145"/>
        <v>0.9756096978869554</v>
      </c>
      <c r="BE509" s="10">
        <f t="shared" si="145"/>
        <v>0.9866464161395081</v>
      </c>
      <c r="BF509" s="10">
        <f t="shared" si="145"/>
        <v>0.99797717994008761</v>
      </c>
      <c r="BG509" s="10">
        <f t="shared" si="145"/>
        <v>1.0126303760047521</v>
      </c>
      <c r="BH509" s="10">
        <f t="shared" si="145"/>
        <v>0.99598546995603132</v>
      </c>
      <c r="BI509" s="10">
        <f t="shared" si="145"/>
        <v>1</v>
      </c>
      <c r="BK509" s="7">
        <f t="shared" si="115"/>
        <v>0</v>
      </c>
      <c r="BL509" s="7">
        <f t="shared" si="116"/>
        <v>4.490481593429152E-2</v>
      </c>
      <c r="BM509" s="7">
        <f t="shared" si="117"/>
        <v>2.0687057214643367E-2</v>
      </c>
      <c r="BN509" s="7">
        <f t="shared" si="118"/>
        <v>-1.7663065910799025E-2</v>
      </c>
      <c r="BO509" s="7">
        <f t="shared" si="119"/>
        <v>1.7523272168192827E-2</v>
      </c>
      <c r="BP509" s="7">
        <f t="shared" si="120"/>
        <v>2.3917059263298235E-2</v>
      </c>
      <c r="BQ509" s="7">
        <f t="shared" si="121"/>
        <v>3.1557240380978291E-2</v>
      </c>
      <c r="BR509" s="7">
        <f t="shared" si="122"/>
        <v>-6.8786846874235863E-3</v>
      </c>
      <c r="BS509" s="7">
        <f t="shared" si="123"/>
        <v>3.4126001164768383E-2</v>
      </c>
      <c r="BT509" s="7">
        <f t="shared" si="124"/>
        <v>1.949920813094419E-3</v>
      </c>
      <c r="BV509" s="7">
        <f t="shared" si="125"/>
        <v>1.5615230163173566E-2</v>
      </c>
      <c r="BX509" s="231">
        <f t="shared" si="138"/>
        <v>1.9410992354618184E-2</v>
      </c>
      <c r="BZ509" s="7">
        <f t="shared" si="126"/>
        <v>7.9467288504096123E-2</v>
      </c>
      <c r="CA509" s="7">
        <f t="shared" si="127"/>
        <v>7.7029941535772695E-2</v>
      </c>
      <c r="CB509" s="7">
        <f t="shared" si="128"/>
        <v>8.5651409368456832E-3</v>
      </c>
    </row>
    <row r="510" spans="1:80" ht="15">
      <c r="A510" s="226" t="s">
        <v>540</v>
      </c>
      <c r="E510" s="10">
        <v>1</v>
      </c>
      <c r="F510" s="10">
        <f t="shared" si="142"/>
        <v>1</v>
      </c>
      <c r="G510" s="10">
        <f t="shared" si="142"/>
        <v>1</v>
      </c>
      <c r="H510" s="10">
        <f t="shared" si="142"/>
        <v>1</v>
      </c>
      <c r="I510" s="10">
        <f t="shared" si="142"/>
        <v>1</v>
      </c>
      <c r="J510" s="10">
        <f t="shared" si="142"/>
        <v>1</v>
      </c>
      <c r="K510" s="10">
        <f t="shared" si="142"/>
        <v>1</v>
      </c>
      <c r="L510" s="10">
        <f t="shared" si="142"/>
        <v>1</v>
      </c>
      <c r="M510" s="10">
        <f t="shared" si="142"/>
        <v>1</v>
      </c>
      <c r="N510" s="10">
        <f t="shared" si="142"/>
        <v>1</v>
      </c>
      <c r="O510" s="10">
        <f t="shared" si="142"/>
        <v>1</v>
      </c>
      <c r="P510" s="10">
        <f t="shared" si="142"/>
        <v>1</v>
      </c>
      <c r="Q510" s="10">
        <f t="shared" si="142"/>
        <v>1</v>
      </c>
      <c r="R510" s="10">
        <f t="shared" si="142"/>
        <v>1</v>
      </c>
      <c r="S510" s="10">
        <v>1</v>
      </c>
      <c r="T510" s="10">
        <f t="shared" si="145"/>
        <v>1</v>
      </c>
      <c r="U510" s="10">
        <f t="shared" si="145"/>
        <v>1</v>
      </c>
      <c r="V510" s="10">
        <f t="shared" si="145"/>
        <v>1</v>
      </c>
      <c r="W510" s="10">
        <f t="shared" si="145"/>
        <v>1</v>
      </c>
      <c r="X510" s="10">
        <f t="shared" si="145"/>
        <v>1</v>
      </c>
      <c r="Y510" s="10">
        <f t="shared" si="145"/>
        <v>1</v>
      </c>
      <c r="Z510" s="10">
        <f t="shared" si="145"/>
        <v>1</v>
      </c>
      <c r="AA510" s="10">
        <f t="shared" si="145"/>
        <v>1.0448634703351507</v>
      </c>
      <c r="AB510" s="10">
        <f t="shared" si="145"/>
        <v>1.0188126206147792</v>
      </c>
      <c r="AC510" s="10">
        <f t="shared" si="145"/>
        <v>1.0166467005950675</v>
      </c>
      <c r="AD510" s="10">
        <f t="shared" si="145"/>
        <v>1.0643257083746462</v>
      </c>
      <c r="AE510" s="10">
        <f t="shared" si="145"/>
        <v>1.0191039932237931</v>
      </c>
      <c r="AF510" s="10">
        <f t="shared" si="145"/>
        <v>1.027248566444535</v>
      </c>
      <c r="AG510" s="10">
        <f t="shared" si="145"/>
        <v>0.97824811059490813</v>
      </c>
      <c r="AH510" s="10">
        <f t="shared" si="145"/>
        <v>1.0011283493931598</v>
      </c>
      <c r="AI510" s="10">
        <f t="shared" si="145"/>
        <v>0.9772531022893205</v>
      </c>
      <c r="AJ510" s="10">
        <f t="shared" si="145"/>
        <v>1.0621401580656866</v>
      </c>
      <c r="AK510" s="10">
        <f t="shared" si="145"/>
        <v>1.0008086763170188</v>
      </c>
      <c r="AL510" s="10">
        <f t="shared" si="145"/>
        <v>1.035775225807348</v>
      </c>
      <c r="AM510" s="10">
        <f t="shared" si="145"/>
        <v>1.0474554142273258</v>
      </c>
      <c r="AN510" s="10">
        <f t="shared" si="145"/>
        <v>1.0344956032349941</v>
      </c>
      <c r="AO510" s="10">
        <f t="shared" si="145"/>
        <v>0.99706145153605585</v>
      </c>
      <c r="AP510" s="10">
        <f t="shared" si="145"/>
        <v>0.99500847124208802</v>
      </c>
      <c r="AQ510" s="10">
        <f t="shared" si="145"/>
        <v>1.0228524377440236</v>
      </c>
      <c r="AR510" s="10">
        <f t="shared" si="145"/>
        <v>1.0339631087351797</v>
      </c>
      <c r="AS510" s="10">
        <f t="shared" si="145"/>
        <v>1.0285236868672307</v>
      </c>
      <c r="AT510" s="10">
        <f t="shared" si="145"/>
        <v>1.0304601550380983</v>
      </c>
      <c r="AU510" s="10">
        <f t="shared" si="145"/>
        <v>1.0282141116698111</v>
      </c>
      <c r="AV510" s="10">
        <f t="shared" si="145"/>
        <v>1.0148951851420247</v>
      </c>
      <c r="AW510" s="10">
        <f t="shared" si="145"/>
        <v>0.99036234380422583</v>
      </c>
      <c r="AX510" s="10">
        <f t="shared" si="145"/>
        <v>1.0094376736173074</v>
      </c>
      <c r="AY510" s="10">
        <f t="shared" si="145"/>
        <v>0.98555716600529675</v>
      </c>
      <c r="AZ510" s="10">
        <f t="shared" si="145"/>
        <v>0.95208793073484299</v>
      </c>
      <c r="BA510" s="10">
        <f t="shared" si="145"/>
        <v>1.024460445759622</v>
      </c>
      <c r="BB510" s="10">
        <f t="shared" si="145"/>
        <v>1.0170834079763722</v>
      </c>
      <c r="BC510" s="10">
        <f t="shared" si="145"/>
        <v>1.0304484604774791</v>
      </c>
      <c r="BD510" s="10">
        <f t="shared" si="145"/>
        <v>1.0235990705428457</v>
      </c>
      <c r="BE510" s="10">
        <f t="shared" si="145"/>
        <v>1.0052991032474847</v>
      </c>
      <c r="BF510" s="10">
        <f t="shared" si="145"/>
        <v>0.9652709532035999</v>
      </c>
      <c r="BG510" s="10">
        <f t="shared" si="145"/>
        <v>1.0162663873081921</v>
      </c>
      <c r="BH510" s="10">
        <f t="shared" si="145"/>
        <v>1.0313874399759388</v>
      </c>
      <c r="BI510" s="10">
        <f t="shared" si="145"/>
        <v>1.0276762943186275</v>
      </c>
      <c r="BK510" s="7">
        <f t="shared" si="115"/>
        <v>0</v>
      </c>
      <c r="BL510" s="7">
        <f t="shared" si="116"/>
        <v>0</v>
      </c>
      <c r="BM510" s="7">
        <f t="shared" si="117"/>
        <v>0</v>
      </c>
      <c r="BN510" s="7">
        <f t="shared" si="118"/>
        <v>1.6770949803748714E-2</v>
      </c>
      <c r="BO510" s="7">
        <f t="shared" si="119"/>
        <v>1.8477330849319573E-2</v>
      </c>
      <c r="BP510" s="7">
        <f t="shared" si="120"/>
        <v>2.1211167406384179E-2</v>
      </c>
      <c r="BQ510" s="7">
        <f t="shared" si="121"/>
        <v>2.7472218659807535E-3</v>
      </c>
      <c r="BR510" s="7">
        <f t="shared" si="122"/>
        <v>2.352537927270193E-3</v>
      </c>
      <c r="BS510" s="7">
        <f t="shared" si="123"/>
        <v>-4.1556068463268758E-3</v>
      </c>
      <c r="BT510" s="7">
        <f t="shared" si="124"/>
        <v>1.4420167686994612E-2</v>
      </c>
      <c r="BV510" s="7">
        <f t="shared" si="125"/>
        <v>6.4170656284987526E-3</v>
      </c>
      <c r="BX510" s="231">
        <f t="shared" si="138"/>
        <v>3.7706023905004216E-3</v>
      </c>
      <c r="BZ510" s="7">
        <f t="shared" si="126"/>
        <v>6.4520090396807506E-2</v>
      </c>
      <c r="CA510" s="7">
        <f t="shared" si="127"/>
        <v>3.8819154188886262E-2</v>
      </c>
      <c r="CB510" s="7">
        <f t="shared" si="128"/>
        <v>7.7173693623236339E-2</v>
      </c>
    </row>
    <row r="511" spans="1:80" ht="15">
      <c r="A511" s="226" t="s">
        <v>542</v>
      </c>
      <c r="E511" s="10">
        <v>1</v>
      </c>
      <c r="F511" s="10">
        <f t="shared" si="142"/>
        <v>1.0196319690644704</v>
      </c>
      <c r="G511" s="10">
        <f t="shared" si="142"/>
        <v>1.0115191073105341</v>
      </c>
      <c r="H511" s="10">
        <f t="shared" si="142"/>
        <v>1.0313303261928619</v>
      </c>
      <c r="I511" s="10">
        <f t="shared" si="142"/>
        <v>1.0536544403749493</v>
      </c>
      <c r="J511" s="10">
        <f t="shared" si="142"/>
        <v>0.96889177646771529</v>
      </c>
      <c r="K511" s="10">
        <f t="shared" si="142"/>
        <v>0.98790515108030919</v>
      </c>
      <c r="L511" s="10">
        <f t="shared" si="142"/>
        <v>1.0401262479404232</v>
      </c>
      <c r="M511" s="10">
        <f t="shared" si="142"/>
        <v>1.0205901632664518</v>
      </c>
      <c r="N511" s="10">
        <f t="shared" si="142"/>
        <v>1.0352693704067568</v>
      </c>
      <c r="O511" s="10">
        <f t="shared" si="142"/>
        <v>1.0334864530861669</v>
      </c>
      <c r="P511" s="10">
        <f t="shared" si="142"/>
        <v>0.98514717736603075</v>
      </c>
      <c r="Q511" s="10">
        <f t="shared" si="142"/>
        <v>0.96187549165943931</v>
      </c>
      <c r="R511" s="10">
        <f t="shared" si="142"/>
        <v>1.0142000542734393</v>
      </c>
      <c r="S511" s="10">
        <v>1</v>
      </c>
      <c r="T511" s="10">
        <f t="shared" si="145"/>
        <v>1.0479699324129672</v>
      </c>
      <c r="U511" s="10">
        <f t="shared" si="145"/>
        <v>1.0005942834369383</v>
      </c>
      <c r="V511" s="10">
        <f t="shared" si="145"/>
        <v>1.0391848073029666</v>
      </c>
      <c r="W511" s="10">
        <f t="shared" si="145"/>
        <v>1.0356016913451451</v>
      </c>
      <c r="X511" s="10">
        <f t="shared" si="145"/>
        <v>0.94726815092265082</v>
      </c>
      <c r="Y511" s="10">
        <f t="shared" si="145"/>
        <v>1.039901489029964</v>
      </c>
      <c r="Z511" s="10">
        <f t="shared" si="145"/>
        <v>1.0387240229210963</v>
      </c>
      <c r="AA511" s="10">
        <f t="shared" si="145"/>
        <v>1.0133876251904008</v>
      </c>
      <c r="AB511" s="10">
        <f t="shared" si="145"/>
        <v>1.0425428557993472</v>
      </c>
      <c r="AC511" s="10">
        <f t="shared" si="145"/>
        <v>1.0174857892391045</v>
      </c>
      <c r="AD511" s="10">
        <f t="shared" si="145"/>
        <v>1.0297990807143438</v>
      </c>
      <c r="AE511" s="10">
        <f t="shared" si="145"/>
        <v>1.0242439001735664</v>
      </c>
      <c r="AF511" s="10">
        <f t="shared" si="145"/>
        <v>1.0183096617516394</v>
      </c>
      <c r="AG511" s="10">
        <f t="shared" si="145"/>
        <v>1.0612163015874558</v>
      </c>
      <c r="AH511" s="10">
        <f t="shared" si="145"/>
        <v>1.0313090095818842</v>
      </c>
      <c r="AI511" s="10">
        <f t="shared" si="145"/>
        <v>1.0312133057887733</v>
      </c>
      <c r="AJ511" s="10">
        <f t="shared" si="145"/>
        <v>0.99718174627000156</v>
      </c>
      <c r="AK511" s="10">
        <f t="shared" si="145"/>
        <v>1.0347004718673305</v>
      </c>
      <c r="AL511" s="10">
        <f t="shared" si="145"/>
        <v>1.0220927813138769</v>
      </c>
      <c r="AM511" s="10">
        <f t="shared" si="145"/>
        <v>1.0386926638276772</v>
      </c>
      <c r="AN511" s="10">
        <f t="shared" si="145"/>
        <v>1.047846553820629</v>
      </c>
      <c r="AO511" s="10">
        <f t="shared" si="145"/>
        <v>1.0473110297722221</v>
      </c>
      <c r="AP511" s="10">
        <f t="shared" si="145"/>
        <v>1.0177597803699834</v>
      </c>
      <c r="AQ511" s="10">
        <f t="shared" si="145"/>
        <v>1.0358259459910659</v>
      </c>
      <c r="AR511" s="10">
        <f t="shared" si="145"/>
        <v>1.0574453426163886</v>
      </c>
      <c r="AS511" s="10">
        <f t="shared" si="145"/>
        <v>1.0216794500343396</v>
      </c>
      <c r="AT511" s="10">
        <f t="shared" si="145"/>
        <v>1.0242488783840007</v>
      </c>
      <c r="AU511" s="10">
        <f t="shared" si="145"/>
        <v>1.0187731340968647</v>
      </c>
      <c r="AV511" s="10">
        <f t="shared" si="145"/>
        <v>1.053824630449661</v>
      </c>
      <c r="AW511" s="10">
        <f t="shared" si="145"/>
        <v>1.057298150184915</v>
      </c>
      <c r="AX511" s="10">
        <f t="shared" si="145"/>
        <v>1.0700678131558725</v>
      </c>
      <c r="AY511" s="10">
        <f t="shared" si="145"/>
        <v>1.0694602110396472</v>
      </c>
      <c r="AZ511" s="10">
        <f t="shared" si="145"/>
        <v>1.0734366857207764</v>
      </c>
      <c r="BA511" s="10">
        <f t="shared" si="145"/>
        <v>1.0233861926820402</v>
      </c>
      <c r="BB511" s="10">
        <f t="shared" si="145"/>
        <v>1.0605340266996446</v>
      </c>
      <c r="BC511" s="10">
        <f t="shared" si="145"/>
        <v>1.075061243979295</v>
      </c>
      <c r="BD511" s="10">
        <f t="shared" si="145"/>
        <v>1.048333740414749</v>
      </c>
      <c r="BE511" s="10">
        <f t="shared" si="145"/>
        <v>1.0407987440298769</v>
      </c>
      <c r="BF511" s="10">
        <f t="shared" si="145"/>
        <v>1.0463741810597555</v>
      </c>
      <c r="BG511" s="10">
        <f t="shared" si="145"/>
        <v>1.0565496180491729</v>
      </c>
      <c r="BH511" s="10">
        <f t="shared" si="145"/>
        <v>1.0610142610189706</v>
      </c>
      <c r="BI511" s="10">
        <f t="shared" si="145"/>
        <v>1.054998364958591</v>
      </c>
      <c r="BK511" s="7">
        <f t="shared" si="115"/>
        <v>2.079478098283527E-2</v>
      </c>
      <c r="BL511" s="7">
        <f t="shared" si="116"/>
        <v>1.7294243064742032E-2</v>
      </c>
      <c r="BM511" s="7">
        <f t="shared" si="117"/>
        <v>6.0078531637595134E-3</v>
      </c>
      <c r="BN511" s="7">
        <f t="shared" si="118"/>
        <v>3.1601278329761895E-2</v>
      </c>
      <c r="BO511" s="7">
        <f t="shared" si="119"/>
        <v>2.119093054349741E-2</v>
      </c>
      <c r="BP511" s="7">
        <f t="shared" si="120"/>
        <v>3.3760956479952808E-2</v>
      </c>
      <c r="BQ511" s="7">
        <f t="shared" si="121"/>
        <v>6.0265044867690243E-2</v>
      </c>
      <c r="BR511" s="7">
        <f t="shared" si="122"/>
        <v>4.7998856778751486E-2</v>
      </c>
      <c r="BS511" s="7">
        <f t="shared" si="123"/>
        <v>5.7774166114018533E-2</v>
      </c>
      <c r="BT511" s="7">
        <f t="shared" si="124"/>
        <v>5.5411342068565572E-2</v>
      </c>
      <c r="BV511" s="7">
        <f t="shared" si="125"/>
        <v>5.6423333970458067E-2</v>
      </c>
      <c r="BX511" s="231">
        <f t="shared" si="138"/>
        <v>1.4977361819161983E-2</v>
      </c>
      <c r="BZ511" s="7">
        <f t="shared" si="126"/>
        <v>9.7411960129020869E-2</v>
      </c>
      <c r="CA511" s="7">
        <f t="shared" si="127"/>
        <v>6.3989826118832083E-2</v>
      </c>
      <c r="CB511" s="7">
        <f t="shared" si="128"/>
        <v>0.18266816099199912</v>
      </c>
    </row>
    <row r="512" spans="1:80" ht="15">
      <c r="A512" s="226" t="s">
        <v>544</v>
      </c>
      <c r="E512" s="10">
        <v>1</v>
      </c>
      <c r="F512" s="10">
        <f t="shared" si="142"/>
        <v>0.99152670253802455</v>
      </c>
      <c r="G512" s="10">
        <f t="shared" si="142"/>
        <v>1.0336359827187909</v>
      </c>
      <c r="H512" s="10">
        <f t="shared" si="142"/>
        <v>1.037802269395727</v>
      </c>
      <c r="I512" s="10">
        <f t="shared" si="142"/>
        <v>1.0286782950658722</v>
      </c>
      <c r="J512" s="10">
        <f t="shared" si="142"/>
        <v>1.0243251979339798</v>
      </c>
      <c r="K512" s="10">
        <f t="shared" si="142"/>
        <v>0.99124893758902277</v>
      </c>
      <c r="L512" s="10">
        <f t="shared" si="142"/>
        <v>0.97170069185110408</v>
      </c>
      <c r="M512" s="10">
        <f t="shared" si="142"/>
        <v>1.0047134663567121</v>
      </c>
      <c r="N512" s="10">
        <f t="shared" si="142"/>
        <v>1.0618046484310888</v>
      </c>
      <c r="O512" s="10">
        <f t="shared" si="142"/>
        <v>1.0704787721733569</v>
      </c>
      <c r="P512" s="10">
        <f t="shared" si="142"/>
        <v>1.0466861817222126</v>
      </c>
      <c r="Q512" s="10">
        <f t="shared" si="142"/>
        <v>0.99979913163454559</v>
      </c>
      <c r="R512" s="10">
        <f t="shared" si="142"/>
        <v>1.015902402989203</v>
      </c>
      <c r="S512" s="10">
        <v>1</v>
      </c>
      <c r="T512" s="10">
        <f t="shared" si="145"/>
        <v>0.97253657106977809</v>
      </c>
      <c r="U512" s="10">
        <f t="shared" si="145"/>
        <v>1.0239344884804942</v>
      </c>
      <c r="V512" s="10">
        <f t="shared" si="145"/>
        <v>0.99529096525838412</v>
      </c>
      <c r="W512" s="10">
        <f t="shared" si="145"/>
        <v>0.96973309715083478</v>
      </c>
      <c r="X512" s="10">
        <f t="shared" si="145"/>
        <v>1.0112109133114777</v>
      </c>
      <c r="Y512" s="10">
        <f t="shared" si="145"/>
        <v>1.0108108182175457</v>
      </c>
      <c r="Z512" s="10">
        <f t="shared" si="145"/>
        <v>0.97046269537822316</v>
      </c>
      <c r="AA512" s="10">
        <f t="shared" si="145"/>
        <v>0.97405620120258007</v>
      </c>
      <c r="AB512" s="10">
        <f t="shared" si="145"/>
        <v>0.95760624872097777</v>
      </c>
      <c r="AC512" s="10">
        <f t="shared" si="145"/>
        <v>0.99261854890294476</v>
      </c>
      <c r="AD512" s="10">
        <f t="shared" si="145"/>
        <v>0.99352357396852864</v>
      </c>
      <c r="AE512" s="10">
        <f t="shared" si="145"/>
        <v>0.96796216348202879</v>
      </c>
      <c r="AF512" s="10">
        <f t="shared" si="145"/>
        <v>0.97279683624734337</v>
      </c>
      <c r="AG512" s="10">
        <f t="shared" si="145"/>
        <v>1.0152961516675172</v>
      </c>
      <c r="AH512" s="10">
        <f t="shared" si="145"/>
        <v>1.0042666086454981</v>
      </c>
      <c r="AI512" s="10">
        <f t="shared" si="145"/>
        <v>0.99594486474556432</v>
      </c>
      <c r="AJ512" s="10">
        <f t="shared" si="145"/>
        <v>0.9731170553822015</v>
      </c>
      <c r="AK512" s="10">
        <f t="shared" si="145"/>
        <v>0.95885401595906228</v>
      </c>
      <c r="AL512" s="10">
        <f t="shared" si="145"/>
        <v>0.97241221350773088</v>
      </c>
      <c r="AM512" s="10">
        <f t="shared" si="145"/>
        <v>0.99171968723066928</v>
      </c>
      <c r="AN512" s="10">
        <f t="shared" si="145"/>
        <v>1.0047898734103557</v>
      </c>
      <c r="AO512" s="10">
        <f t="shared" si="145"/>
        <v>1.02490596954502</v>
      </c>
      <c r="AP512" s="10">
        <f t="shared" si="145"/>
        <v>1.0094094870632548</v>
      </c>
      <c r="AQ512" s="10">
        <f t="shared" si="145"/>
        <v>0.99835855080979674</v>
      </c>
      <c r="AR512" s="10">
        <f t="shared" si="145"/>
        <v>0.9951894193872749</v>
      </c>
      <c r="AS512" s="10">
        <f t="shared" si="145"/>
        <v>1.0090701064532999</v>
      </c>
      <c r="AT512" s="10">
        <f t="shared" si="145"/>
        <v>1.0126620612123156</v>
      </c>
      <c r="AU512" s="10">
        <f t="shared" si="145"/>
        <v>1.0028147111454166</v>
      </c>
      <c r="AV512" s="10">
        <f t="shared" si="145"/>
        <v>1.0212636737939358</v>
      </c>
      <c r="AW512" s="10">
        <f t="shared" si="145"/>
        <v>1.0870879719191322</v>
      </c>
      <c r="AX512" s="10">
        <f t="shared" si="145"/>
        <v>1.0275911362539052</v>
      </c>
      <c r="AY512" s="10">
        <f t="shared" si="145"/>
        <v>1.0419385207857588</v>
      </c>
      <c r="AZ512" s="10">
        <f t="shared" si="145"/>
        <v>1.0419996769278064</v>
      </c>
      <c r="BA512" s="10">
        <f t="shared" si="145"/>
        <v>1.0253825099316025</v>
      </c>
      <c r="BB512" s="10">
        <f t="shared" si="145"/>
        <v>1.000792650744982</v>
      </c>
      <c r="BC512" s="10">
        <f t="shared" si="145"/>
        <v>1.0257125617358041</v>
      </c>
      <c r="BD512" s="10">
        <f t="shared" si="145"/>
        <v>1.0153224916173771</v>
      </c>
      <c r="BE512" s="10">
        <f t="shared" si="145"/>
        <v>1.0094607350389924</v>
      </c>
      <c r="BF512" s="10">
        <f t="shared" si="145"/>
        <v>1.0198773883896173</v>
      </c>
      <c r="BG512" s="10">
        <f t="shared" si="145"/>
        <v>1.018145881506938</v>
      </c>
      <c r="BH512" s="10">
        <f t="shared" si="145"/>
        <v>1.0026998866553063</v>
      </c>
      <c r="BI512" s="10">
        <f t="shared" si="145"/>
        <v>0.9854549330862219</v>
      </c>
      <c r="BK512" s="7">
        <f t="shared" si="115"/>
        <v>2.0772316406528102E-2</v>
      </c>
      <c r="BL512" s="7">
        <f t="shared" si="116"/>
        <v>1.3335492274826333E-2</v>
      </c>
      <c r="BM512" s="7">
        <f t="shared" si="117"/>
        <v>1.0132032664202262E-2</v>
      </c>
      <c r="BN512" s="7">
        <f t="shared" si="118"/>
        <v>-1.424212081443188E-2</v>
      </c>
      <c r="BO512" s="7">
        <f t="shared" si="119"/>
        <v>-2.5008522813390721E-2</v>
      </c>
      <c r="BP512" s="7">
        <f t="shared" si="120"/>
        <v>7.1129731036945198E-3</v>
      </c>
      <c r="BQ512" s="7">
        <f t="shared" si="121"/>
        <v>3.3709568369276299E-2</v>
      </c>
      <c r="BR512" s="7">
        <f t="shared" si="122"/>
        <v>1.5693919278421786E-2</v>
      </c>
      <c r="BS512" s="7">
        <f t="shared" si="123"/>
        <v>4.0646156934608602E-2</v>
      </c>
      <c r="BT512" s="7">
        <f t="shared" si="124"/>
        <v>9.6099352076954858E-3</v>
      </c>
      <c r="BV512" s="7">
        <f t="shared" si="125"/>
        <v>2.2796191952091593E-2</v>
      </c>
      <c r="BX512" s="231">
        <f t="shared" si="138"/>
        <v>4.0104681371391226E-3</v>
      </c>
      <c r="BZ512" s="7">
        <f t="shared" si="126"/>
        <v>-9.4788979461854272E-2</v>
      </c>
      <c r="CA512" s="7">
        <f t="shared" si="127"/>
        <v>-7.0706557683364757E-2</v>
      </c>
      <c r="CB512" s="7">
        <f t="shared" si="128"/>
        <v>6.045777389658058E-3</v>
      </c>
    </row>
    <row r="513" spans="1:82" ht="15">
      <c r="A513" s="226" t="s">
        <v>546</v>
      </c>
      <c r="E513" s="10">
        <v>1</v>
      </c>
      <c r="F513" s="10">
        <f t="shared" si="142"/>
        <v>1.1181249404815026</v>
      </c>
      <c r="G513" s="10">
        <f t="shared" si="142"/>
        <v>1.0103056159448947</v>
      </c>
      <c r="H513" s="10">
        <f t="shared" si="142"/>
        <v>1.0412021309577957</v>
      </c>
      <c r="I513" s="10">
        <f t="shared" si="142"/>
        <v>1.0635481724963414</v>
      </c>
      <c r="J513" s="10">
        <f t="shared" si="142"/>
        <v>0.99684944070257442</v>
      </c>
      <c r="K513" s="10">
        <f t="shared" si="142"/>
        <v>1.0321002644693291</v>
      </c>
      <c r="L513" s="10">
        <f t="shared" si="142"/>
        <v>1.0138060548814563</v>
      </c>
      <c r="M513" s="10">
        <f t="shared" si="142"/>
        <v>1.0458722450162912</v>
      </c>
      <c r="N513" s="10">
        <f t="shared" si="142"/>
        <v>1.0203182440504772</v>
      </c>
      <c r="O513" s="10">
        <f t="shared" si="142"/>
        <v>1.0264221187434879</v>
      </c>
      <c r="P513" s="10">
        <f t="shared" si="142"/>
        <v>0.99944422090142937</v>
      </c>
      <c r="Q513" s="10">
        <f t="shared" si="142"/>
        <v>1.0442907619146069</v>
      </c>
      <c r="R513" s="10">
        <f t="shared" si="142"/>
        <v>1.0022343756748688</v>
      </c>
      <c r="S513" s="10">
        <v>1</v>
      </c>
      <c r="T513" s="10">
        <f t="shared" si="145"/>
        <v>1.0002956809734014</v>
      </c>
      <c r="U513" s="10">
        <f t="shared" si="145"/>
        <v>1.0493531373907374</v>
      </c>
      <c r="V513" s="10">
        <f t="shared" si="145"/>
        <v>1.076416969653877</v>
      </c>
      <c r="W513" s="10">
        <f t="shared" si="145"/>
        <v>1.0851826628660839</v>
      </c>
      <c r="X513" s="10">
        <f t="shared" si="145"/>
        <v>1.0213762627945124</v>
      </c>
      <c r="Y513" s="10">
        <f t="shared" si="145"/>
        <v>0.9746620328495168</v>
      </c>
      <c r="Z513" s="10">
        <f t="shared" si="145"/>
        <v>1.0258541364194007</v>
      </c>
      <c r="AA513" s="10">
        <f t="shared" si="145"/>
        <v>1.0213669474267151</v>
      </c>
      <c r="AB513" s="10">
        <f t="shared" si="145"/>
        <v>0.88263728056115331</v>
      </c>
      <c r="AC513" s="10">
        <f t="shared" si="145"/>
        <v>0.92861160949863519</v>
      </c>
      <c r="AD513" s="10">
        <f t="shared" si="145"/>
        <v>0.94631369184751268</v>
      </c>
      <c r="AE513" s="10">
        <f t="shared" si="145"/>
        <v>0.95646231943577964</v>
      </c>
      <c r="AF513" s="10">
        <f t="shared" si="145"/>
        <v>0.94544594085478251</v>
      </c>
      <c r="AG513" s="10">
        <f t="shared" si="145"/>
        <v>0.95313178081374661</v>
      </c>
      <c r="AH513" s="10">
        <f t="shared" si="145"/>
        <v>0.98459509939483991</v>
      </c>
      <c r="AI513" s="10">
        <f t="shared" si="145"/>
        <v>1.0082089343297054</v>
      </c>
      <c r="AJ513" s="10">
        <f t="shared" si="145"/>
        <v>1.0201356455140933</v>
      </c>
      <c r="AK513" s="10">
        <f t="shared" si="145"/>
        <v>0.97750353795189016</v>
      </c>
      <c r="AL513" s="10">
        <f t="shared" si="145"/>
        <v>0.97998514789343305</v>
      </c>
      <c r="AM513" s="10">
        <f t="shared" si="145"/>
        <v>1.0307628300982032</v>
      </c>
      <c r="AN513" s="10">
        <f t="shared" si="145"/>
        <v>1.0426662775930358</v>
      </c>
      <c r="AO513" s="10">
        <f t="shared" si="145"/>
        <v>1.0684815859912913</v>
      </c>
      <c r="AP513" s="10">
        <f t="shared" si="145"/>
        <v>1.0732549436106682</v>
      </c>
      <c r="AQ513" s="10">
        <f t="shared" si="145"/>
        <v>1.0796493035929147</v>
      </c>
      <c r="AR513" s="10">
        <f t="shared" si="145"/>
        <v>1.0783409642358495</v>
      </c>
      <c r="AS513" s="10">
        <f t="shared" si="145"/>
        <v>1.0663081471558602</v>
      </c>
      <c r="AT513" s="10">
        <f t="shared" si="145"/>
        <v>1.0380862779840108</v>
      </c>
      <c r="AU513" s="10">
        <f t="shared" si="145"/>
        <v>1.0747576616852337</v>
      </c>
      <c r="AV513" s="10">
        <f t="shared" si="145"/>
        <v>1.1388750319276659</v>
      </c>
      <c r="AW513" s="10">
        <f t="shared" si="145"/>
        <v>1.0740730907314964</v>
      </c>
      <c r="AX513" s="10">
        <f t="shared" si="145"/>
        <v>1.0568496374438454</v>
      </c>
      <c r="AY513" s="10">
        <f t="shared" si="145"/>
        <v>1.1266857629024716</v>
      </c>
      <c r="AZ513" s="10">
        <f t="shared" si="145"/>
        <v>1.0426484740865134</v>
      </c>
      <c r="BA513" s="10">
        <f t="shared" si="145"/>
        <v>1.0291000802994634</v>
      </c>
      <c r="BB513" s="10">
        <f t="shared" si="145"/>
        <v>0.95157555049495057</v>
      </c>
      <c r="BC513" s="10">
        <f t="shared" si="145"/>
        <v>1.0281904481920543</v>
      </c>
      <c r="BD513" s="10">
        <f t="shared" si="145"/>
        <v>0.99206067091754679</v>
      </c>
      <c r="BE513" s="10">
        <f t="shared" si="145"/>
        <v>1.0078055824470191</v>
      </c>
      <c r="BF513" s="10">
        <f t="shared" si="145"/>
        <v>1.0214683434360603</v>
      </c>
      <c r="BG513" s="10">
        <f t="shared" si="145"/>
        <v>0.98965671974647262</v>
      </c>
      <c r="BH513" s="10">
        <f t="shared" si="145"/>
        <v>0.9901219666474923</v>
      </c>
      <c r="BI513" s="10">
        <f t="shared" si="145"/>
        <v>0.94551428341587851</v>
      </c>
      <c r="BK513" s="7">
        <f t="shared" si="115"/>
        <v>5.5583800537705841E-2</v>
      </c>
      <c r="BL513" s="7">
        <f t="shared" si="116"/>
        <v>2.8520532291423262E-2</v>
      </c>
      <c r="BM513" s="7">
        <f t="shared" si="117"/>
        <v>3.0052711292227974E-2</v>
      </c>
      <c r="BN513" s="7">
        <f t="shared" si="118"/>
        <v>-3.8943733259670266E-2</v>
      </c>
      <c r="BO513" s="7">
        <f t="shared" si="119"/>
        <v>-3.7081581978436473E-3</v>
      </c>
      <c r="BP513" s="7">
        <f t="shared" si="120"/>
        <v>6.5087041727025285E-2</v>
      </c>
      <c r="BQ513" s="7">
        <f t="shared" si="121"/>
        <v>5.4519912997311515E-2</v>
      </c>
      <c r="BR513" s="7">
        <f t="shared" si="122"/>
        <v>2.6656124260684422E-3</v>
      </c>
      <c r="BS513" s="7">
        <f t="shared" si="123"/>
        <v>7.7259270635067878E-2</v>
      </c>
      <c r="BT513" s="7">
        <f t="shared" si="124"/>
        <v>-9.5962775622635554E-3</v>
      </c>
      <c r="BV513" s="7">
        <f t="shared" si="125"/>
        <v>2.6735408342554834E-2</v>
      </c>
      <c r="BX513" s="231">
        <f t="shared" si="138"/>
        <v>1.3756882499743828E-2</v>
      </c>
      <c r="BZ513" s="7">
        <f t="shared" si="126"/>
        <v>-7.5196040413953558E-2</v>
      </c>
      <c r="CA513" s="7">
        <f t="shared" si="127"/>
        <v>5.3720387331570585E-3</v>
      </c>
      <c r="CB513" s="7">
        <f t="shared" si="128"/>
        <v>-7.3508653035454952E-2</v>
      </c>
    </row>
    <row r="514" spans="1:82" ht="15">
      <c r="A514" s="226" t="s">
        <v>548</v>
      </c>
      <c r="E514" s="10">
        <v>1</v>
      </c>
      <c r="F514" s="10">
        <f t="shared" si="142"/>
        <v>1</v>
      </c>
      <c r="G514" s="10">
        <f t="shared" si="142"/>
        <v>1</v>
      </c>
      <c r="H514" s="10">
        <f t="shared" si="142"/>
        <v>1</v>
      </c>
      <c r="I514" s="10">
        <f t="shared" si="142"/>
        <v>1</v>
      </c>
      <c r="J514" s="10">
        <f t="shared" si="142"/>
        <v>1</v>
      </c>
      <c r="K514" s="10">
        <f t="shared" si="142"/>
        <v>1.013819676007546</v>
      </c>
      <c r="L514" s="10">
        <f t="shared" si="142"/>
        <v>0.98061472568728536</v>
      </c>
      <c r="M514" s="10">
        <f t="shared" si="142"/>
        <v>1.0802603693523776</v>
      </c>
      <c r="N514" s="10">
        <f t="shared" si="142"/>
        <v>1.0246277541193787</v>
      </c>
      <c r="O514" s="10">
        <f t="shared" si="142"/>
        <v>1.0238933659643521</v>
      </c>
      <c r="P514" s="10">
        <f t="shared" si="142"/>
        <v>1.0816004505511589</v>
      </c>
      <c r="Q514" s="10">
        <f t="shared" si="142"/>
        <v>1.1518520021478813</v>
      </c>
      <c r="R514" s="10">
        <f t="shared" si="142"/>
        <v>0.97180082403342982</v>
      </c>
      <c r="S514" s="10">
        <v>1</v>
      </c>
      <c r="T514" s="10">
        <f t="shared" si="145"/>
        <v>1.0477293054567471</v>
      </c>
      <c r="U514" s="10">
        <f t="shared" si="145"/>
        <v>1.054639977914188</v>
      </c>
      <c r="V514" s="10">
        <f t="shared" si="145"/>
        <v>1.0108220690979839</v>
      </c>
      <c r="W514" s="10">
        <f t="shared" si="145"/>
        <v>1.0398105597060874</v>
      </c>
      <c r="X514" s="10">
        <f t="shared" si="145"/>
        <v>1.0398627092759087</v>
      </c>
      <c r="Y514" s="10">
        <f t="shared" si="145"/>
        <v>1.0467000189543416</v>
      </c>
      <c r="Z514" s="10">
        <f t="shared" si="145"/>
        <v>1.0266291408855523</v>
      </c>
      <c r="AA514" s="10">
        <f t="shared" si="145"/>
        <v>0.96714381853665965</v>
      </c>
      <c r="AB514" s="10">
        <f t="shared" si="145"/>
        <v>1.0171494738567928</v>
      </c>
      <c r="AC514" s="10">
        <f t="shared" si="145"/>
        <v>1.0281796785758872</v>
      </c>
      <c r="AD514" s="10">
        <f t="shared" si="145"/>
        <v>1.0285025268866832</v>
      </c>
      <c r="AE514" s="10">
        <f t="shared" si="145"/>
        <v>0.96087400211146456</v>
      </c>
      <c r="AF514" s="10">
        <f t="shared" si="145"/>
        <v>1.0416989113864452</v>
      </c>
      <c r="AG514" s="10">
        <f t="shared" si="145"/>
        <v>0.97793873531643916</v>
      </c>
      <c r="AH514" s="10">
        <f t="shared" si="145"/>
        <v>0.99478541190038883</v>
      </c>
      <c r="AI514" s="10">
        <f t="shared" si="145"/>
        <v>1.0556517495705866</v>
      </c>
      <c r="AJ514" s="10">
        <f t="shared" si="145"/>
        <v>1.0162237366513316</v>
      </c>
      <c r="AK514" s="10">
        <f t="shared" si="145"/>
        <v>1.0548074226904014</v>
      </c>
      <c r="AL514" s="10">
        <f t="shared" si="145"/>
        <v>1.0007664191521712</v>
      </c>
      <c r="AM514" s="10">
        <f t="shared" si="145"/>
        <v>1.0120036541625856</v>
      </c>
      <c r="AN514" s="10">
        <f t="shared" si="145"/>
        <v>1.0058427383311415</v>
      </c>
      <c r="AO514" s="10">
        <f t="shared" si="145"/>
        <v>1.0550159880645866</v>
      </c>
      <c r="AP514" s="10">
        <f t="shared" si="145"/>
        <v>1.0400143494722878</v>
      </c>
      <c r="AQ514" s="10">
        <f t="shared" si="145"/>
        <v>1.0351256633782202</v>
      </c>
      <c r="AR514" s="10">
        <f t="shared" si="145"/>
        <v>1.0490232503569132</v>
      </c>
      <c r="AS514" s="10">
        <f t="shared" si="145"/>
        <v>1.0367935405082953</v>
      </c>
      <c r="AT514" s="10">
        <f t="shared" si="145"/>
        <v>1.0287864249963521</v>
      </c>
      <c r="AU514" s="10">
        <f t="shared" si="145"/>
        <v>1.0051495785086968</v>
      </c>
      <c r="AV514" s="10">
        <f t="shared" si="145"/>
        <v>1.0390867019314312</v>
      </c>
      <c r="AW514" s="10">
        <f t="shared" si="145"/>
        <v>1.0540942718078192</v>
      </c>
      <c r="AX514" s="10">
        <f t="shared" si="145"/>
        <v>1.0261704249230448</v>
      </c>
      <c r="AY514" s="10">
        <f t="shared" si="145"/>
        <v>1.042775015415164</v>
      </c>
      <c r="AZ514" s="10">
        <f t="shared" si="145"/>
        <v>1.0565319578516228</v>
      </c>
      <c r="BA514" s="10">
        <f t="shared" si="145"/>
        <v>1.0314356090175094</v>
      </c>
      <c r="BB514" s="10">
        <f t="shared" si="145"/>
        <v>1.0192213599567219</v>
      </c>
      <c r="BC514" s="10">
        <f t="shared" si="145"/>
        <v>1.0236170153117985</v>
      </c>
      <c r="BD514" s="10">
        <f t="shared" si="145"/>
        <v>0.96975111457762719</v>
      </c>
      <c r="BE514" s="10">
        <f t="shared" si="145"/>
        <v>1.0280165167065083</v>
      </c>
      <c r="BF514" s="10">
        <f t="shared" si="145"/>
        <v>1.0168027582814225</v>
      </c>
      <c r="BG514" s="10">
        <f t="shared" si="145"/>
        <v>1.0162966662582298</v>
      </c>
      <c r="BH514" s="10">
        <f t="shared" si="145"/>
        <v>0.99985240054948576</v>
      </c>
      <c r="BI514" s="10">
        <f t="shared" si="145"/>
        <v>1.0002007149685177</v>
      </c>
      <c r="BK514" s="7">
        <f t="shared" si="115"/>
        <v>0</v>
      </c>
      <c r="BL514" s="7">
        <f t="shared" si="116"/>
        <v>1.6074645209720018E-2</v>
      </c>
      <c r="BM514" s="7">
        <f t="shared" si="117"/>
        <v>4.1178951351921844E-2</v>
      </c>
      <c r="BN514" s="7">
        <f t="shared" si="118"/>
        <v>8.5178162302850247E-3</v>
      </c>
      <c r="BO514" s="7">
        <f t="shared" si="119"/>
        <v>3.1582525998661293E-2</v>
      </c>
      <c r="BP514" s="7">
        <f t="shared" si="120"/>
        <v>3.182692470777182E-2</v>
      </c>
      <c r="BQ514" s="7">
        <f t="shared" si="121"/>
        <v>3.653510536570459E-2</v>
      </c>
      <c r="BR514" s="7">
        <f t="shared" si="122"/>
        <v>7.4636816767852387E-3</v>
      </c>
      <c r="BS514" s="7">
        <f t="shared" si="123"/>
        <v>4.1624096914005149E-2</v>
      </c>
      <c r="BT514" s="7">
        <f t="shared" si="124"/>
        <v>9.0631186795449015E-3</v>
      </c>
      <c r="BV514" s="7">
        <f t="shared" si="125"/>
        <v>2.2891297667869681E-2</v>
      </c>
      <c r="BX514" s="231">
        <f t="shared" si="138"/>
        <v>2.8127688141396989E-2</v>
      </c>
      <c r="BZ514" s="7">
        <f t="shared" si="126"/>
        <v>9.9257063027713421E-3</v>
      </c>
      <c r="CA514" s="7">
        <f t="shared" si="127"/>
        <v>0.13157458288501633</v>
      </c>
      <c r="CB514" s="7">
        <f t="shared" si="128"/>
        <v>1.6350617273888757E-2</v>
      </c>
    </row>
    <row r="515" spans="1:82" ht="15">
      <c r="A515" s="226" t="s">
        <v>550</v>
      </c>
      <c r="E515" s="10">
        <v>1</v>
      </c>
      <c r="F515" s="10">
        <f t="shared" si="142"/>
        <v>0.98731786165060942</v>
      </c>
      <c r="G515" s="10">
        <f t="shared" si="142"/>
        <v>1.0305995910510246</v>
      </c>
      <c r="H515" s="10">
        <f t="shared" si="142"/>
        <v>1.0648644139206591</v>
      </c>
      <c r="I515" s="10">
        <f t="shared" si="142"/>
        <v>1.0297327023003646</v>
      </c>
      <c r="J515" s="10">
        <f t="shared" si="142"/>
        <v>1.0040429389763059</v>
      </c>
      <c r="K515" s="10">
        <f t="shared" si="142"/>
        <v>1.0860228980816593</v>
      </c>
      <c r="L515" s="10">
        <f t="shared" si="142"/>
        <v>1.0228015806290844</v>
      </c>
      <c r="M515" s="10">
        <f t="shared" si="142"/>
        <v>1.0427852241757449</v>
      </c>
      <c r="N515" s="10">
        <f t="shared" si="142"/>
        <v>1.0163943180529</v>
      </c>
      <c r="O515" s="10">
        <f t="shared" si="142"/>
        <v>1.0080363290289256</v>
      </c>
      <c r="P515" s="10">
        <f t="shared" si="142"/>
        <v>1.0307149158302191</v>
      </c>
      <c r="Q515" s="10">
        <f t="shared" si="142"/>
        <v>1.0488114845601955</v>
      </c>
      <c r="R515" s="10">
        <f t="shared" si="142"/>
        <v>1.0082334066694989</v>
      </c>
      <c r="S515" s="10">
        <v>1</v>
      </c>
      <c r="T515" s="10">
        <f t="shared" si="145"/>
        <v>1.0469930089963613</v>
      </c>
      <c r="U515" s="10">
        <f t="shared" si="145"/>
        <v>1.0795371602493236</v>
      </c>
      <c r="V515" s="10">
        <f t="shared" si="145"/>
        <v>1.0109561209221851</v>
      </c>
      <c r="W515" s="10">
        <f t="shared" ref="W515:BI515" si="146">1+W247/100</f>
        <v>0.99253429916986358</v>
      </c>
      <c r="X515" s="10">
        <f t="shared" si="146"/>
        <v>0.97170690817755767</v>
      </c>
      <c r="Y515" s="10">
        <f t="shared" si="146"/>
        <v>0.95374414970467047</v>
      </c>
      <c r="Z515" s="10">
        <f t="shared" si="146"/>
        <v>1.024969150210074</v>
      </c>
      <c r="AA515" s="10">
        <f t="shared" si="146"/>
        <v>1.0122983644907986</v>
      </c>
      <c r="AB515" s="10">
        <f t="shared" si="146"/>
        <v>1.026339548193695</v>
      </c>
      <c r="AC515" s="10">
        <f t="shared" si="146"/>
        <v>1.04403890482041</v>
      </c>
      <c r="AD515" s="10">
        <f t="shared" si="146"/>
        <v>1.0207779774532855</v>
      </c>
      <c r="AE515" s="10">
        <f t="shared" si="146"/>
        <v>1.0488879120899073</v>
      </c>
      <c r="AF515" s="10">
        <f t="shared" si="146"/>
        <v>1.0740215910709199</v>
      </c>
      <c r="AG515" s="10">
        <f t="shared" si="146"/>
        <v>1.0044778922925708</v>
      </c>
      <c r="AH515" s="10">
        <f t="shared" si="146"/>
        <v>0.98513670297172684</v>
      </c>
      <c r="AI515" s="10">
        <f t="shared" si="146"/>
        <v>1.0738308745596767</v>
      </c>
      <c r="AJ515" s="10">
        <f t="shared" si="146"/>
        <v>0.99032749518479035</v>
      </c>
      <c r="AK515" s="10">
        <f t="shared" si="146"/>
        <v>1.0332423737445411</v>
      </c>
      <c r="AL515" s="10">
        <f t="shared" si="146"/>
        <v>1.059318959694167</v>
      </c>
      <c r="AM515" s="10">
        <f t="shared" si="146"/>
        <v>0.93824135914860562</v>
      </c>
      <c r="AN515" s="10">
        <f t="shared" si="146"/>
        <v>1.0617717643376217</v>
      </c>
      <c r="AO515" s="10">
        <f t="shared" si="146"/>
        <v>1.0568678769735542</v>
      </c>
      <c r="AP515" s="10">
        <f t="shared" si="146"/>
        <v>1.0588612346626465</v>
      </c>
      <c r="AQ515" s="10">
        <f t="shared" si="146"/>
        <v>1.00711622506426</v>
      </c>
      <c r="AR515" s="10">
        <f t="shared" si="146"/>
        <v>0.95125199483724843</v>
      </c>
      <c r="AS515" s="10">
        <f t="shared" si="146"/>
        <v>1.0503338949279006</v>
      </c>
      <c r="AT515" s="10">
        <f t="shared" si="146"/>
        <v>0.92643998959856755</v>
      </c>
      <c r="AU515" s="10">
        <f t="shared" si="146"/>
        <v>1.048755936697594</v>
      </c>
      <c r="AV515" s="10">
        <f t="shared" si="146"/>
        <v>1.0410169730112782</v>
      </c>
      <c r="AW515" s="10">
        <f t="shared" si="146"/>
        <v>1.0813557765139707</v>
      </c>
      <c r="AX515" s="10">
        <f t="shared" si="146"/>
        <v>1.0757216563961352</v>
      </c>
      <c r="AY515" s="10">
        <f t="shared" si="146"/>
        <v>1.0577012111652351</v>
      </c>
      <c r="AZ515" s="10">
        <f t="shared" si="146"/>
        <v>1.0377204111434646</v>
      </c>
      <c r="BA515" s="10">
        <f t="shared" si="146"/>
        <v>0.99638729608897336</v>
      </c>
      <c r="BB515" s="10">
        <f t="shared" si="146"/>
        <v>0.94094437240235318</v>
      </c>
      <c r="BC515" s="10">
        <f t="shared" si="146"/>
        <v>1.0700581963995472</v>
      </c>
      <c r="BD515" s="10">
        <f t="shared" si="146"/>
        <v>1.0947494756266443</v>
      </c>
      <c r="BE515" s="10">
        <f t="shared" si="146"/>
        <v>1.0315926136868372</v>
      </c>
      <c r="BF515" s="10">
        <f t="shared" si="146"/>
        <v>1.0674847882651408</v>
      </c>
      <c r="BG515" s="10">
        <f t="shared" si="146"/>
        <v>1.0346927210329526</v>
      </c>
      <c r="BH515" s="10">
        <f t="shared" si="146"/>
        <v>1.0437628923859874</v>
      </c>
      <c r="BI515" s="10">
        <f t="shared" si="146"/>
        <v>1.0127081378783522</v>
      </c>
      <c r="BK515" s="7">
        <f t="shared" si="115"/>
        <v>2.7102432724686043E-2</v>
      </c>
      <c r="BL515" s="7">
        <f t="shared" si="116"/>
        <v>3.3302254448419388E-2</v>
      </c>
      <c r="BM515" s="7">
        <f t="shared" si="117"/>
        <v>1.9311152793234365E-2</v>
      </c>
      <c r="BN515" s="7">
        <f t="shared" si="118"/>
        <v>1.8959500611619884E-2</v>
      </c>
      <c r="BO515" s="7">
        <f t="shared" si="119"/>
        <v>3.8689925486420362E-2</v>
      </c>
      <c r="BP515" s="7">
        <f t="shared" si="120"/>
        <v>1.8909589752600375E-2</v>
      </c>
      <c r="BQ515" s="7">
        <f t="shared" si="121"/>
        <v>3.6623743663829034E-2</v>
      </c>
      <c r="BR515" s="7">
        <f t="shared" si="122"/>
        <v>5.6815111462213963E-2</v>
      </c>
      <c r="BS515" s="7">
        <f t="shared" si="123"/>
        <v>4.7931700524132204E-2</v>
      </c>
      <c r="BT515" s="7">
        <f t="shared" si="124"/>
        <v>3.6052337283039249E-2</v>
      </c>
      <c r="BV515" s="7">
        <f t="shared" si="125"/>
        <v>4.1126913789097275E-2</v>
      </c>
      <c r="BX515" s="231">
        <f t="shared" si="138"/>
        <v>2.1487141383866426E-2</v>
      </c>
      <c r="BZ515" s="7">
        <f t="shared" si="126"/>
        <v>6.4903840445228456E-2</v>
      </c>
      <c r="CA515" s="7">
        <f t="shared" si="127"/>
        <v>9.8795651145806351E-2</v>
      </c>
      <c r="CB515" s="7">
        <f t="shared" si="128"/>
        <v>9.3698324045935477E-2</v>
      </c>
    </row>
    <row r="516" spans="1:82" ht="15">
      <c r="A516" s="226" t="s">
        <v>552</v>
      </c>
      <c r="E516" s="10">
        <v>1</v>
      </c>
      <c r="F516" s="10">
        <f t="shared" si="142"/>
        <v>1</v>
      </c>
      <c r="G516" s="10">
        <f t="shared" si="142"/>
        <v>1</v>
      </c>
      <c r="H516" s="10">
        <f t="shared" si="142"/>
        <v>1</v>
      </c>
      <c r="I516" s="10">
        <f t="shared" si="142"/>
        <v>1</v>
      </c>
      <c r="J516" s="10">
        <f t="shared" si="142"/>
        <v>1</v>
      </c>
      <c r="K516" s="10">
        <f t="shared" si="142"/>
        <v>1</v>
      </c>
      <c r="L516" s="10">
        <f t="shared" si="142"/>
        <v>1</v>
      </c>
      <c r="M516" s="10">
        <f t="shared" si="142"/>
        <v>1</v>
      </c>
      <c r="N516" s="10">
        <f t="shared" si="142"/>
        <v>1</v>
      </c>
      <c r="O516" s="10">
        <f t="shared" si="142"/>
        <v>1</v>
      </c>
      <c r="P516" s="10">
        <f t="shared" si="142"/>
        <v>1</v>
      </c>
      <c r="Q516" s="10">
        <f t="shared" si="142"/>
        <v>1</v>
      </c>
      <c r="R516" s="10">
        <f t="shared" si="142"/>
        <v>1</v>
      </c>
      <c r="S516" s="10">
        <v>1</v>
      </c>
      <c r="T516" s="10">
        <f t="shared" ref="T516:BI522" si="147">1+T248/100</f>
        <v>1</v>
      </c>
      <c r="U516" s="10">
        <f t="shared" si="147"/>
        <v>1</v>
      </c>
      <c r="V516" s="10">
        <f t="shared" si="147"/>
        <v>1</v>
      </c>
      <c r="W516" s="10">
        <f t="shared" si="147"/>
        <v>1</v>
      </c>
      <c r="X516" s="10">
        <f t="shared" si="147"/>
        <v>1</v>
      </c>
      <c r="Y516" s="10">
        <f t="shared" si="147"/>
        <v>1</v>
      </c>
      <c r="Z516" s="10">
        <f t="shared" si="147"/>
        <v>1</v>
      </c>
      <c r="AA516" s="10">
        <f t="shared" si="147"/>
        <v>1</v>
      </c>
      <c r="AB516" s="10">
        <f t="shared" si="147"/>
        <v>1</v>
      </c>
      <c r="AC516" s="10">
        <f t="shared" si="147"/>
        <v>1</v>
      </c>
      <c r="AD516" s="10">
        <f t="shared" si="147"/>
        <v>1</v>
      </c>
      <c r="AE516" s="10">
        <f t="shared" si="147"/>
        <v>1</v>
      </c>
      <c r="AF516" s="10">
        <f t="shared" si="147"/>
        <v>1</v>
      </c>
      <c r="AG516" s="10">
        <f t="shared" si="147"/>
        <v>1</v>
      </c>
      <c r="AH516" s="10">
        <f t="shared" si="147"/>
        <v>1</v>
      </c>
      <c r="AI516" s="10">
        <f t="shared" si="147"/>
        <v>1</v>
      </c>
      <c r="AJ516" s="10">
        <f t="shared" si="147"/>
        <v>1.0303692835077802</v>
      </c>
      <c r="AK516" s="10">
        <f t="shared" si="147"/>
        <v>1.0215694469008569</v>
      </c>
      <c r="AL516" s="10">
        <f t="shared" si="147"/>
        <v>1.0357626523046801</v>
      </c>
      <c r="AM516" s="10">
        <f t="shared" si="147"/>
        <v>1.0987547410962231</v>
      </c>
      <c r="AN516" s="10">
        <f t="shared" si="147"/>
        <v>0.94583880937837184</v>
      </c>
      <c r="AO516" s="10">
        <f t="shared" si="147"/>
        <v>0.93774485351547421</v>
      </c>
      <c r="AP516" s="10">
        <f t="shared" si="147"/>
        <v>1.0975421410738642</v>
      </c>
      <c r="AQ516" s="10">
        <f t="shared" si="147"/>
        <v>1.1514128709612994</v>
      </c>
      <c r="AR516" s="10">
        <f t="shared" si="147"/>
        <v>0.98025399411581171</v>
      </c>
      <c r="AS516" s="10">
        <f t="shared" si="147"/>
        <v>0.98240949547613576</v>
      </c>
      <c r="AT516" s="10">
        <f t="shared" si="147"/>
        <v>1.0065110323824369</v>
      </c>
      <c r="AU516" s="10">
        <f t="shared" si="147"/>
        <v>1.0650890404814894</v>
      </c>
      <c r="AV516" s="10">
        <f t="shared" si="147"/>
        <v>0.95360026160431421</v>
      </c>
      <c r="AW516" s="10">
        <f t="shared" si="147"/>
        <v>0.97381569341030039</v>
      </c>
      <c r="AX516" s="10">
        <f t="shared" si="147"/>
        <v>0.94943986412668335</v>
      </c>
      <c r="AY516" s="10">
        <f t="shared" si="147"/>
        <v>1.0103059431980761</v>
      </c>
      <c r="AZ516" s="10">
        <f t="shared" si="147"/>
        <v>1.052499927890568</v>
      </c>
      <c r="BA516" s="10">
        <f t="shared" si="147"/>
        <v>1.0697026513011185</v>
      </c>
      <c r="BB516" s="10">
        <f t="shared" si="147"/>
        <v>0.94642689070937247</v>
      </c>
      <c r="BC516" s="10">
        <f t="shared" si="147"/>
        <v>0.96439278622329416</v>
      </c>
      <c r="BD516" s="10">
        <f t="shared" si="147"/>
        <v>1.0746348835810642</v>
      </c>
      <c r="BE516" s="10">
        <f t="shared" si="147"/>
        <v>0.99268451390512935</v>
      </c>
      <c r="BF516" s="10">
        <f t="shared" si="147"/>
        <v>1.0041806656476904</v>
      </c>
      <c r="BG516" s="10">
        <f t="shared" si="147"/>
        <v>1.0140170824676973</v>
      </c>
      <c r="BH516" s="10">
        <f t="shared" si="147"/>
        <v>1.0177443342000403</v>
      </c>
      <c r="BI516" s="10">
        <f t="shared" si="147"/>
        <v>1.0185441418337855</v>
      </c>
      <c r="BK516" s="7">
        <f t="shared" si="115"/>
        <v>0</v>
      </c>
      <c r="BL516" s="7">
        <f t="shared" si="116"/>
        <v>0</v>
      </c>
      <c r="BM516" s="7">
        <f t="shared" si="117"/>
        <v>0</v>
      </c>
      <c r="BN516" s="7">
        <f t="shared" si="118"/>
        <v>0</v>
      </c>
      <c r="BO516" s="7">
        <f t="shared" si="119"/>
        <v>2.1833793959166625E-2</v>
      </c>
      <c r="BP516" s="7">
        <f t="shared" si="120"/>
        <v>1.8412488648734016E-2</v>
      </c>
      <c r="BQ516" s="7">
        <f t="shared" si="121"/>
        <v>-1.0994494840620872E-2</v>
      </c>
      <c r="BR516" s="7">
        <f t="shared" si="122"/>
        <v>2.0897938560191065E-2</v>
      </c>
      <c r="BS516" s="7">
        <f t="shared" si="123"/>
        <v>4.793011492774113E-4</v>
      </c>
      <c r="BT516" s="7">
        <f t="shared" si="124"/>
        <v>3.4277562650057991E-3</v>
      </c>
      <c r="BV516" s="7">
        <f t="shared" si="125"/>
        <v>2.1630701479953274E-3</v>
      </c>
      <c r="BX516" s="231">
        <f t="shared" si="138"/>
        <v>0</v>
      </c>
      <c r="BZ516" s="7">
        <f t="shared" si="126"/>
        <v>0</v>
      </c>
      <c r="CA516" s="7">
        <f t="shared" si="127"/>
        <v>5.2593779056675283E-2</v>
      </c>
      <c r="CB516" s="7">
        <f t="shared" si="128"/>
        <v>5.1147882882214946E-2</v>
      </c>
    </row>
    <row r="517" spans="1:82" ht="15">
      <c r="A517" s="226" t="s">
        <v>554</v>
      </c>
      <c r="E517" s="10">
        <v>1</v>
      </c>
      <c r="F517" s="10">
        <f t="shared" si="142"/>
        <v>1</v>
      </c>
      <c r="G517" s="10">
        <f t="shared" si="142"/>
        <v>1</v>
      </c>
      <c r="H517" s="10">
        <f t="shared" si="142"/>
        <v>1</v>
      </c>
      <c r="I517" s="10">
        <f t="shared" si="142"/>
        <v>1</v>
      </c>
      <c r="J517" s="10">
        <f t="shared" si="142"/>
        <v>1</v>
      </c>
      <c r="K517" s="10">
        <f t="shared" si="142"/>
        <v>1</v>
      </c>
      <c r="L517" s="10">
        <f t="shared" si="142"/>
        <v>1</v>
      </c>
      <c r="M517" s="10">
        <f t="shared" si="142"/>
        <v>1</v>
      </c>
      <c r="N517" s="10">
        <f t="shared" si="142"/>
        <v>1</v>
      </c>
      <c r="O517" s="10">
        <f t="shared" si="142"/>
        <v>1</v>
      </c>
      <c r="P517" s="10">
        <f t="shared" si="142"/>
        <v>1</v>
      </c>
      <c r="Q517" s="10">
        <f t="shared" si="142"/>
        <v>1</v>
      </c>
      <c r="R517" s="10">
        <f t="shared" si="142"/>
        <v>1</v>
      </c>
      <c r="S517" s="10">
        <v>1</v>
      </c>
      <c r="T517" s="10">
        <f t="shared" si="147"/>
        <v>1</v>
      </c>
      <c r="U517" s="10">
        <f t="shared" si="147"/>
        <v>1</v>
      </c>
      <c r="V517" s="10">
        <f t="shared" si="147"/>
        <v>1</v>
      </c>
      <c r="W517" s="10">
        <f t="shared" si="147"/>
        <v>1</v>
      </c>
      <c r="X517" s="10">
        <f t="shared" si="147"/>
        <v>1</v>
      </c>
      <c r="Y517" s="10">
        <f t="shared" si="147"/>
        <v>1</v>
      </c>
      <c r="Z517" s="10">
        <f t="shared" si="147"/>
        <v>1</v>
      </c>
      <c r="AA517" s="10">
        <f t="shared" si="147"/>
        <v>1</v>
      </c>
      <c r="AB517" s="10">
        <f t="shared" si="147"/>
        <v>1</v>
      </c>
      <c r="AC517" s="10">
        <f t="shared" si="147"/>
        <v>1</v>
      </c>
      <c r="AD517" s="10">
        <f t="shared" si="147"/>
        <v>1</v>
      </c>
      <c r="AE517" s="10">
        <f t="shared" si="147"/>
        <v>1</v>
      </c>
      <c r="AF517" s="10">
        <f t="shared" si="147"/>
        <v>1</v>
      </c>
      <c r="AG517" s="10">
        <f t="shared" si="147"/>
        <v>1</v>
      </c>
      <c r="AH517" s="10">
        <f t="shared" si="147"/>
        <v>1.0061263078485825</v>
      </c>
      <c r="AI517" s="10">
        <f t="shared" si="147"/>
        <v>1.0369234868249531</v>
      </c>
      <c r="AJ517" s="10">
        <f t="shared" si="147"/>
        <v>0.98760470474704742</v>
      </c>
      <c r="AK517" s="10">
        <f t="shared" si="147"/>
        <v>0.97247949168806702</v>
      </c>
      <c r="AL517" s="10">
        <f t="shared" si="147"/>
        <v>0.97869660338136444</v>
      </c>
      <c r="AM517" s="10">
        <f t="shared" si="147"/>
        <v>0.98355352790034023</v>
      </c>
      <c r="AN517" s="10">
        <f t="shared" si="147"/>
        <v>1.0049942723506851</v>
      </c>
      <c r="AO517" s="10">
        <f t="shared" si="147"/>
        <v>1.0166342555438923</v>
      </c>
      <c r="AP517" s="10">
        <f t="shared" si="147"/>
        <v>1.0083745758020239</v>
      </c>
      <c r="AQ517" s="10">
        <f t="shared" si="147"/>
        <v>1.0110603231480542</v>
      </c>
      <c r="AR517" s="10">
        <f t="shared" si="147"/>
        <v>1.0220247730474126</v>
      </c>
      <c r="AS517" s="10">
        <f t="shared" si="147"/>
        <v>1.022189568781767</v>
      </c>
      <c r="AT517" s="10">
        <f t="shared" si="147"/>
        <v>1.0317054662380865</v>
      </c>
      <c r="AU517" s="10">
        <f t="shared" si="147"/>
        <v>1.0423581405592943</v>
      </c>
      <c r="AV517" s="10">
        <f t="shared" si="147"/>
        <v>1.0388994092951713</v>
      </c>
      <c r="AW517" s="10">
        <f t="shared" si="147"/>
        <v>1.0473025422576316</v>
      </c>
      <c r="AX517" s="10">
        <f t="shared" si="147"/>
        <v>1.0499334697952702</v>
      </c>
      <c r="AY517" s="10">
        <f t="shared" si="147"/>
        <v>1.0151228645040036</v>
      </c>
      <c r="AZ517" s="10">
        <f t="shared" si="147"/>
        <v>1.051356261760654</v>
      </c>
      <c r="BA517" s="10">
        <f t="shared" si="147"/>
        <v>1.0228708357807061</v>
      </c>
      <c r="BB517" s="10">
        <f t="shared" si="147"/>
        <v>1.0209847224098241</v>
      </c>
      <c r="BC517" s="10">
        <f t="shared" si="147"/>
        <v>1.030549695174021</v>
      </c>
      <c r="BD517" s="10">
        <f t="shared" si="147"/>
        <v>1.0457041632704331</v>
      </c>
      <c r="BE517" s="10">
        <f t="shared" si="147"/>
        <v>1.0190734776536599</v>
      </c>
      <c r="BF517" s="10">
        <f t="shared" si="147"/>
        <v>1.0397761037319768</v>
      </c>
      <c r="BG517" s="10">
        <f t="shared" si="147"/>
        <v>1.0369775055250496</v>
      </c>
      <c r="BH517" s="10">
        <f t="shared" si="147"/>
        <v>1.0369917069026571</v>
      </c>
      <c r="BI517" s="10">
        <f t="shared" si="147"/>
        <v>1.0370628375314175</v>
      </c>
      <c r="BK517" s="7">
        <f t="shared" si="115"/>
        <v>0</v>
      </c>
      <c r="BL517" s="7">
        <f t="shared" si="116"/>
        <v>0</v>
      </c>
      <c r="BM517" s="7">
        <f t="shared" si="117"/>
        <v>0</v>
      </c>
      <c r="BN517" s="7">
        <f t="shared" si="118"/>
        <v>6.1094838475472812E-4</v>
      </c>
      <c r="BO517" s="7">
        <f t="shared" si="119"/>
        <v>-6.3931004702557637E-3</v>
      </c>
      <c r="BP517" s="7">
        <f t="shared" si="120"/>
        <v>1.9850716432544102E-2</v>
      </c>
      <c r="BQ517" s="7">
        <f t="shared" si="121"/>
        <v>3.4541975643441525E-2</v>
      </c>
      <c r="BR517" s="7">
        <f t="shared" si="122"/>
        <v>3.533495264628761E-2</v>
      </c>
      <c r="BS517" s="7">
        <f t="shared" si="123"/>
        <v>3.7487305627104561E-2</v>
      </c>
      <c r="BT517" s="7">
        <f t="shared" si="124"/>
        <v>3.3353715129744277E-2</v>
      </c>
      <c r="BV517" s="7">
        <f t="shared" si="125"/>
        <v>3.5123233444077639E-2</v>
      </c>
      <c r="BX517" s="231">
        <f t="shared" si="138"/>
        <v>0</v>
      </c>
      <c r="BZ517" s="7">
        <f t="shared" si="126"/>
        <v>0</v>
      </c>
      <c r="CA517" s="7">
        <f t="shared" si="127"/>
        <v>-4.1124270429103715E-3</v>
      </c>
      <c r="CB517" s="7">
        <f t="shared" si="128"/>
        <v>0.11519211671976071</v>
      </c>
    </row>
    <row r="518" spans="1:82" ht="15">
      <c r="A518" s="226" t="s">
        <v>556</v>
      </c>
      <c r="E518" s="10">
        <v>1</v>
      </c>
      <c r="F518" s="10">
        <f t="shared" ref="F518:R533" si="148">1+F250/100</f>
        <v>1</v>
      </c>
      <c r="G518" s="10">
        <f t="shared" si="148"/>
        <v>1</v>
      </c>
      <c r="H518" s="10">
        <f t="shared" si="148"/>
        <v>1</v>
      </c>
      <c r="I518" s="10">
        <f t="shared" si="148"/>
        <v>1</v>
      </c>
      <c r="J518" s="10">
        <f t="shared" si="148"/>
        <v>1</v>
      </c>
      <c r="K518" s="10">
        <f t="shared" si="148"/>
        <v>1</v>
      </c>
      <c r="L518" s="10">
        <f t="shared" si="148"/>
        <v>1</v>
      </c>
      <c r="M518" s="10">
        <f t="shared" si="148"/>
        <v>1</v>
      </c>
      <c r="N518" s="10">
        <f t="shared" si="148"/>
        <v>1</v>
      </c>
      <c r="O518" s="10">
        <f t="shared" si="148"/>
        <v>1</v>
      </c>
      <c r="P518" s="10">
        <f t="shared" si="148"/>
        <v>1</v>
      </c>
      <c r="Q518" s="10">
        <f t="shared" si="148"/>
        <v>1</v>
      </c>
      <c r="R518" s="10">
        <f t="shared" si="148"/>
        <v>1</v>
      </c>
      <c r="S518" s="10">
        <v>1</v>
      </c>
      <c r="T518" s="10">
        <f t="shared" si="147"/>
        <v>1</v>
      </c>
      <c r="U518" s="10">
        <f t="shared" si="147"/>
        <v>1</v>
      </c>
      <c r="V518" s="10">
        <f t="shared" si="147"/>
        <v>1</v>
      </c>
      <c r="W518" s="10">
        <f t="shared" si="147"/>
        <v>1</v>
      </c>
      <c r="X518" s="10">
        <f t="shared" si="147"/>
        <v>1</v>
      </c>
      <c r="Y518" s="10">
        <f t="shared" si="147"/>
        <v>1</v>
      </c>
      <c r="Z518" s="10">
        <f t="shared" si="147"/>
        <v>1</v>
      </c>
      <c r="AA518" s="10">
        <f t="shared" si="147"/>
        <v>1</v>
      </c>
      <c r="AB518" s="10">
        <f t="shared" si="147"/>
        <v>1.0257313813073752</v>
      </c>
      <c r="AC518" s="10">
        <f t="shared" si="147"/>
        <v>0.96567481703686697</v>
      </c>
      <c r="AD518" s="10">
        <f t="shared" si="147"/>
        <v>0.93576568623102385</v>
      </c>
      <c r="AE518" s="10">
        <f t="shared" si="147"/>
        <v>0.97025558037820314</v>
      </c>
      <c r="AF518" s="10">
        <f t="shared" si="147"/>
        <v>1.003792024929036</v>
      </c>
      <c r="AG518" s="10">
        <f t="shared" si="147"/>
        <v>1.0449148463189655</v>
      </c>
      <c r="AH518" s="10">
        <f t="shared" si="147"/>
        <v>1.0267751029895487</v>
      </c>
      <c r="AI518" s="10">
        <f t="shared" si="147"/>
        <v>1.0285466558506147</v>
      </c>
      <c r="AJ518" s="10">
        <f t="shared" si="147"/>
        <v>1.0203455452814283</v>
      </c>
      <c r="AK518" s="10">
        <f t="shared" si="147"/>
        <v>1.0002270723658069</v>
      </c>
      <c r="AL518" s="10">
        <f t="shared" si="147"/>
        <v>1.0482770806088333</v>
      </c>
      <c r="AM518" s="10">
        <f t="shared" si="147"/>
        <v>1.0302454733120203</v>
      </c>
      <c r="AN518" s="10">
        <f t="shared" si="147"/>
        <v>1.080356438858842</v>
      </c>
      <c r="AO518" s="10">
        <f t="shared" si="147"/>
        <v>1.0571885764639284</v>
      </c>
      <c r="AP518" s="10">
        <f t="shared" si="147"/>
        <v>1.0190934204047915</v>
      </c>
      <c r="AQ518" s="10">
        <f t="shared" si="147"/>
        <v>1.0171482611015084</v>
      </c>
      <c r="AR518" s="10">
        <f t="shared" si="147"/>
        <v>1.0470546847992113</v>
      </c>
      <c r="AS518" s="10">
        <f t="shared" si="147"/>
        <v>0.99854142590682171</v>
      </c>
      <c r="AT518" s="10">
        <f t="shared" si="147"/>
        <v>1.0173203931596317</v>
      </c>
      <c r="AU518" s="10">
        <f t="shared" si="147"/>
        <v>1.0508337030611881</v>
      </c>
      <c r="AV518" s="10">
        <f t="shared" si="147"/>
        <v>1.0284705689013918</v>
      </c>
      <c r="AW518" s="10">
        <f t="shared" si="147"/>
        <v>1.0315142152021965</v>
      </c>
      <c r="AX518" s="10">
        <f t="shared" si="147"/>
        <v>1.0269859438202298</v>
      </c>
      <c r="AY518" s="10">
        <f t="shared" si="147"/>
        <v>1.0701056702791913</v>
      </c>
      <c r="AZ518" s="10">
        <f t="shared" si="147"/>
        <v>1.0472729500209228</v>
      </c>
      <c r="BA518" s="10">
        <f t="shared" si="147"/>
        <v>1.0502351516776696</v>
      </c>
      <c r="BB518" s="10">
        <f t="shared" si="147"/>
        <v>1.0312827875444752</v>
      </c>
      <c r="BC518" s="10">
        <f t="shared" si="147"/>
        <v>1.0210255215657251</v>
      </c>
      <c r="BD518" s="10">
        <f t="shared" si="147"/>
        <v>1.0576375400996014</v>
      </c>
      <c r="BE518" s="10">
        <f t="shared" si="147"/>
        <v>1.0038315891993115</v>
      </c>
      <c r="BF518" s="10">
        <f t="shared" si="147"/>
        <v>1.0013515261797592</v>
      </c>
      <c r="BG518" s="10">
        <f t="shared" si="147"/>
        <v>1.0177879130883452</v>
      </c>
      <c r="BH518" s="10">
        <f t="shared" si="147"/>
        <v>1.0156327300545835</v>
      </c>
      <c r="BI518" s="10">
        <f t="shared" si="147"/>
        <v>1.0125975203742579</v>
      </c>
      <c r="BK518" s="7">
        <f t="shared" si="115"/>
        <v>0</v>
      </c>
      <c r="BL518" s="7">
        <f t="shared" si="116"/>
        <v>0</v>
      </c>
      <c r="BM518" s="7">
        <f t="shared" si="117"/>
        <v>0</v>
      </c>
      <c r="BN518" s="7">
        <f t="shared" si="118"/>
        <v>-3.1913950419256709E-3</v>
      </c>
      <c r="BO518" s="7">
        <f t="shared" si="119"/>
        <v>2.4204055622081055E-2</v>
      </c>
      <c r="BP518" s="7">
        <f t="shared" si="120"/>
        <v>3.5632384519533211E-2</v>
      </c>
      <c r="BQ518" s="7">
        <f t="shared" si="121"/>
        <v>3.825105660366579E-2</v>
      </c>
      <c r="BR518" s="7">
        <f t="shared" si="122"/>
        <v>1.9906576480984706E-2</v>
      </c>
      <c r="BS518" s="7">
        <f t="shared" si="123"/>
        <v>4.2319304168264793E-2</v>
      </c>
      <c r="BT518" s="7">
        <f t="shared" si="124"/>
        <v>2.0008252389589032E-2</v>
      </c>
      <c r="BV518" s="7">
        <f t="shared" si="125"/>
        <v>2.9511049530377198E-2</v>
      </c>
      <c r="BX518" s="231">
        <f t="shared" si="138"/>
        <v>-4.533366827735863E-4</v>
      </c>
      <c r="BZ518" s="7">
        <f t="shared" si="126"/>
        <v>2.5731381307375178E-2</v>
      </c>
      <c r="CA518" s="7">
        <f t="shared" si="127"/>
        <v>4.9711304727884542E-2</v>
      </c>
      <c r="CB518" s="7">
        <f t="shared" si="128"/>
        <v>4.6720757432035187E-2</v>
      </c>
    </row>
    <row r="519" spans="1:82" ht="15">
      <c r="A519" s="226" t="s">
        <v>558</v>
      </c>
      <c r="E519" s="10">
        <v>1</v>
      </c>
      <c r="F519" s="10">
        <f t="shared" si="148"/>
        <v>1</v>
      </c>
      <c r="G519" s="10">
        <f t="shared" si="148"/>
        <v>1</v>
      </c>
      <c r="H519" s="10">
        <f t="shared" si="148"/>
        <v>1</v>
      </c>
      <c r="I519" s="10">
        <f t="shared" si="148"/>
        <v>1</v>
      </c>
      <c r="J519" s="10">
        <f t="shared" si="148"/>
        <v>1</v>
      </c>
      <c r="K519" s="10">
        <f t="shared" si="148"/>
        <v>1</v>
      </c>
      <c r="L519" s="10">
        <f t="shared" si="148"/>
        <v>1</v>
      </c>
      <c r="M519" s="10">
        <f t="shared" si="148"/>
        <v>1</v>
      </c>
      <c r="N519" s="10">
        <f t="shared" si="148"/>
        <v>1</v>
      </c>
      <c r="O519" s="10">
        <f t="shared" si="148"/>
        <v>1</v>
      </c>
      <c r="P519" s="10">
        <f t="shared" si="148"/>
        <v>1</v>
      </c>
      <c r="Q519" s="10">
        <f t="shared" si="148"/>
        <v>1</v>
      </c>
      <c r="R519" s="10">
        <f t="shared" si="148"/>
        <v>1</v>
      </c>
      <c r="S519" s="10">
        <v>1</v>
      </c>
      <c r="T519" s="10">
        <f t="shared" si="147"/>
        <v>1</v>
      </c>
      <c r="U519" s="10">
        <f t="shared" si="147"/>
        <v>1</v>
      </c>
      <c r="V519" s="10">
        <f t="shared" si="147"/>
        <v>1</v>
      </c>
      <c r="W519" s="10">
        <f t="shared" si="147"/>
        <v>1</v>
      </c>
      <c r="X519" s="10">
        <f t="shared" si="147"/>
        <v>1</v>
      </c>
      <c r="Y519" s="10">
        <f t="shared" si="147"/>
        <v>1</v>
      </c>
      <c r="Z519" s="10">
        <f t="shared" si="147"/>
        <v>1</v>
      </c>
      <c r="AA519" s="10">
        <f t="shared" si="147"/>
        <v>1</v>
      </c>
      <c r="AB519" s="10">
        <f t="shared" si="147"/>
        <v>1</v>
      </c>
      <c r="AC519" s="10">
        <f t="shared" si="147"/>
        <v>1</v>
      </c>
      <c r="AD519" s="10">
        <f t="shared" si="147"/>
        <v>1</v>
      </c>
      <c r="AE519" s="10">
        <f t="shared" si="147"/>
        <v>1</v>
      </c>
      <c r="AF519" s="10">
        <f t="shared" si="147"/>
        <v>1</v>
      </c>
      <c r="AG519" s="10">
        <f t="shared" si="147"/>
        <v>1.0211256770072741</v>
      </c>
      <c r="AH519" s="10">
        <f t="shared" si="147"/>
        <v>1.0336751106790822</v>
      </c>
      <c r="AI519" s="10">
        <f t="shared" si="147"/>
        <v>0.93439993480548222</v>
      </c>
      <c r="AJ519" s="10">
        <f t="shared" si="147"/>
        <v>0.91398305964965398</v>
      </c>
      <c r="AK519" s="10">
        <f t="shared" si="147"/>
        <v>0.90041621556101814</v>
      </c>
      <c r="AL519" s="10">
        <f t="shared" si="147"/>
        <v>0.85726314023078576</v>
      </c>
      <c r="AM519" s="10">
        <f t="shared" si="147"/>
        <v>0.77449152491550022</v>
      </c>
      <c r="AN519" s="10">
        <f t="shared" si="147"/>
        <v>0.88496679184362148</v>
      </c>
      <c r="AO519" s="10">
        <f t="shared" si="147"/>
        <v>0.90802235730494163</v>
      </c>
      <c r="AP519" s="10">
        <f t="shared" si="147"/>
        <v>0.97887833604677621</v>
      </c>
      <c r="AQ519" s="10">
        <f t="shared" si="147"/>
        <v>0.98980690394004656</v>
      </c>
      <c r="AR519" s="10">
        <f t="shared" si="147"/>
        <v>1.0074547241787539</v>
      </c>
      <c r="AS519" s="10">
        <f t="shared" si="147"/>
        <v>1.0697136864787722</v>
      </c>
      <c r="AT519" s="10">
        <f t="shared" si="147"/>
        <v>1.1030353900578429</v>
      </c>
      <c r="AU519" s="10">
        <f t="shared" si="147"/>
        <v>1.0625055954758369</v>
      </c>
      <c r="AV519" s="10">
        <f t="shared" si="147"/>
        <v>1.102913227587502</v>
      </c>
      <c r="AW519" s="10">
        <f t="shared" si="147"/>
        <v>1.1295365583934607</v>
      </c>
      <c r="AX519" s="10">
        <f t="shared" si="147"/>
        <v>1.0345534020859477</v>
      </c>
      <c r="AY519" s="10">
        <f t="shared" si="147"/>
        <v>1.0802790466675951</v>
      </c>
      <c r="AZ519" s="10">
        <f t="shared" si="147"/>
        <v>1.0854587864243188</v>
      </c>
      <c r="BA519" s="10">
        <f t="shared" si="147"/>
        <v>1.0285541816564958</v>
      </c>
      <c r="BB519" s="10">
        <f t="shared" si="147"/>
        <v>0.85579071191520972</v>
      </c>
      <c r="BC519" s="10">
        <f t="shared" si="147"/>
        <v>1.0461479464731824</v>
      </c>
      <c r="BD519" s="10">
        <f t="shared" si="147"/>
        <v>1.0584534174594795</v>
      </c>
      <c r="BE519" s="10">
        <f t="shared" si="147"/>
        <v>1.0048667658668542</v>
      </c>
      <c r="BF519" s="10">
        <f t="shared" si="147"/>
        <v>1.002011736106682</v>
      </c>
      <c r="BG519" s="10">
        <f t="shared" si="147"/>
        <v>0.98855468191258533</v>
      </c>
      <c r="BH519" s="10">
        <f t="shared" si="147"/>
        <v>0.90555756865443626</v>
      </c>
      <c r="BI519" s="10">
        <f t="shared" si="147"/>
        <v>1.0272093207833255</v>
      </c>
      <c r="BK519" s="7">
        <f t="shared" si="115"/>
        <v>0</v>
      </c>
      <c r="BL519" s="7">
        <f t="shared" si="116"/>
        <v>0</v>
      </c>
      <c r="BM519" s="7">
        <f t="shared" si="117"/>
        <v>0</v>
      </c>
      <c r="BN519" s="7">
        <f t="shared" si="118"/>
        <v>5.4172348476622112E-3</v>
      </c>
      <c r="BO519" s="7">
        <f t="shared" si="119"/>
        <v>-9.8932966127903588E-2</v>
      </c>
      <c r="BP519" s="7">
        <f t="shared" si="120"/>
        <v>-2.0941713131465978E-3</v>
      </c>
      <c r="BQ519" s="7">
        <f t="shared" si="121"/>
        <v>4.2176944750660805E-2</v>
      </c>
      <c r="BR519" s="7">
        <f t="shared" si="122"/>
        <v>1.3125938512563051E-2</v>
      </c>
      <c r="BS519" s="7">
        <f t="shared" si="123"/>
        <v>7.628801095473392E-2</v>
      </c>
      <c r="BT519" s="7">
        <f t="shared" si="124"/>
        <v>-1.6218438087704068E-2</v>
      </c>
      <c r="BV519" s="7">
        <f t="shared" si="125"/>
        <v>2.2411547898236739E-2</v>
      </c>
      <c r="BX519" s="231">
        <f t="shared" si="138"/>
        <v>0</v>
      </c>
      <c r="BZ519" s="7">
        <f t="shared" si="126"/>
        <v>0</v>
      </c>
      <c r="CA519" s="7">
        <f t="shared" si="127"/>
        <v>-0.23102140099446988</v>
      </c>
      <c r="CB519" s="7">
        <f t="shared" si="128"/>
        <v>-8.0449227524483691E-2</v>
      </c>
    </row>
    <row r="520" spans="1:82" ht="15">
      <c r="A520" s="226" t="s">
        <v>560</v>
      </c>
      <c r="E520" s="10">
        <v>1</v>
      </c>
      <c r="F520" s="10">
        <f t="shared" si="148"/>
        <v>1.0138434773721547</v>
      </c>
      <c r="G520" s="10">
        <f t="shared" si="148"/>
        <v>1.0236092166316</v>
      </c>
      <c r="H520" s="10">
        <f t="shared" si="148"/>
        <v>1.0224921013287598</v>
      </c>
      <c r="I520" s="10">
        <f t="shared" si="148"/>
        <v>1.0592471100303853</v>
      </c>
      <c r="J520" s="10">
        <f t="shared" si="148"/>
        <v>1.0453329856083127</v>
      </c>
      <c r="K520" s="10">
        <f t="shared" si="148"/>
        <v>1.0290490511913364</v>
      </c>
      <c r="L520" s="10">
        <f t="shared" si="148"/>
        <v>1.0187133266193529</v>
      </c>
      <c r="M520" s="10">
        <f t="shared" si="148"/>
        <v>1.0474481539188374</v>
      </c>
      <c r="N520" s="10">
        <f t="shared" si="148"/>
        <v>1.0504382534793935</v>
      </c>
      <c r="O520" s="10">
        <f t="shared" si="148"/>
        <v>1.054473883937215</v>
      </c>
      <c r="P520" s="10">
        <f t="shared" si="148"/>
        <v>1.0415489274535101</v>
      </c>
      <c r="Q520" s="10">
        <f t="shared" si="148"/>
        <v>1.0532318180058091</v>
      </c>
      <c r="R520" s="10">
        <f t="shared" si="148"/>
        <v>1.0587209417829886</v>
      </c>
      <c r="S520" s="10">
        <v>1</v>
      </c>
      <c r="T520" s="10">
        <f t="shared" si="147"/>
        <v>1.025051717575717</v>
      </c>
      <c r="U520" s="10">
        <f t="shared" si="147"/>
        <v>1.0515651784191302</v>
      </c>
      <c r="V520" s="10">
        <f t="shared" si="147"/>
        <v>1.0219210288859157</v>
      </c>
      <c r="W520" s="10">
        <f t="shared" si="147"/>
        <v>1.0133078616304303</v>
      </c>
      <c r="X520" s="10">
        <f t="shared" si="147"/>
        <v>1.0316845371142673</v>
      </c>
      <c r="Y520" s="10">
        <f t="shared" si="147"/>
        <v>1.0263464653309808</v>
      </c>
      <c r="Z520" s="10">
        <f t="shared" si="147"/>
        <v>0.99698440330087112</v>
      </c>
      <c r="AA520" s="10">
        <f t="shared" si="147"/>
        <v>1.0060970493653612</v>
      </c>
      <c r="AB520" s="10">
        <f t="shared" si="147"/>
        <v>0.98904868026029846</v>
      </c>
      <c r="AC520" s="10">
        <f t="shared" si="147"/>
        <v>1.0336303108770706</v>
      </c>
      <c r="AD520" s="10">
        <f t="shared" si="147"/>
        <v>1.0290609539523805</v>
      </c>
      <c r="AE520" s="10">
        <f t="shared" si="147"/>
        <v>1.0261132553883441</v>
      </c>
      <c r="AF520" s="10">
        <f t="shared" si="147"/>
        <v>1.0315624752051407</v>
      </c>
      <c r="AG520" s="10">
        <f t="shared" si="147"/>
        <v>1.011708931525888</v>
      </c>
      <c r="AH520" s="10">
        <f t="shared" si="147"/>
        <v>1.0042703632234609</v>
      </c>
      <c r="AI520" s="10">
        <f t="shared" si="147"/>
        <v>1.0016868064327877</v>
      </c>
      <c r="AJ520" s="10">
        <f t="shared" si="147"/>
        <v>0.99772648945007136</v>
      </c>
      <c r="AK520" s="10">
        <f t="shared" si="147"/>
        <v>0.99162157674559781</v>
      </c>
      <c r="AL520" s="10">
        <f t="shared" si="147"/>
        <v>1.0183024358686161</v>
      </c>
      <c r="AM520" s="10">
        <f t="shared" si="147"/>
        <v>1.0107111900092405</v>
      </c>
      <c r="AN520" s="10">
        <f t="shared" si="147"/>
        <v>1.0210177837939667</v>
      </c>
      <c r="AO520" s="10">
        <f t="shared" si="147"/>
        <v>1.0329981645499189</v>
      </c>
      <c r="AP520" s="10">
        <f t="shared" si="147"/>
        <v>1.0402991627262361</v>
      </c>
      <c r="AQ520" s="10">
        <f t="shared" si="147"/>
        <v>1.0121161126739937</v>
      </c>
      <c r="AR520" s="10">
        <f t="shared" si="147"/>
        <v>1.0181174520405123</v>
      </c>
      <c r="AS520" s="10">
        <f t="shared" si="147"/>
        <v>1.0503893381063614</v>
      </c>
      <c r="AT520" s="10">
        <f t="shared" si="147"/>
        <v>1.023074293040942</v>
      </c>
      <c r="AU520" s="10">
        <f t="shared" si="147"/>
        <v>1.0345204269411634</v>
      </c>
      <c r="AV520" s="10">
        <f t="shared" si="147"/>
        <v>1.0441925456356238</v>
      </c>
      <c r="AW520" s="10">
        <f t="shared" si="147"/>
        <v>1.0719096350377895</v>
      </c>
      <c r="AX520" s="10">
        <f t="shared" si="147"/>
        <v>1.0642326285105534</v>
      </c>
      <c r="AY520" s="10">
        <f t="shared" si="147"/>
        <v>1.0747572411848552</v>
      </c>
      <c r="AZ520" s="10">
        <f t="shared" si="147"/>
        <v>1.0827221333447603</v>
      </c>
      <c r="BA520" s="10">
        <f t="shared" si="147"/>
        <v>1.0512241558083855</v>
      </c>
      <c r="BB520" s="10">
        <f t="shared" si="147"/>
        <v>1.0078971893023427</v>
      </c>
      <c r="BC520" s="10">
        <f t="shared" si="147"/>
        <v>1.0676242424436138</v>
      </c>
      <c r="BD520" s="10">
        <f t="shared" si="147"/>
        <v>1.0548983423665146</v>
      </c>
      <c r="BE520" s="10">
        <f t="shared" si="147"/>
        <v>1.0411309807373703</v>
      </c>
      <c r="BF520" s="10">
        <f t="shared" si="147"/>
        <v>1.0413188666171602</v>
      </c>
      <c r="BG520" s="10">
        <f t="shared" si="147"/>
        <v>1.0326651232689601</v>
      </c>
      <c r="BH520" s="10">
        <f t="shared" si="147"/>
        <v>1.0256155460748941</v>
      </c>
      <c r="BI520" s="10">
        <f t="shared" si="147"/>
        <v>1.0268319573081184</v>
      </c>
      <c r="BK520" s="7">
        <f t="shared" si="115"/>
        <v>1.9972243879148976E-2</v>
      </c>
      <c r="BL520" s="7">
        <f t="shared" si="116"/>
        <v>4.1614887599892958E-2</v>
      </c>
      <c r="BM520" s="7">
        <f t="shared" si="117"/>
        <v>3.4977389645502788E-2</v>
      </c>
      <c r="BN520" s="7">
        <f t="shared" si="118"/>
        <v>1.5370005202157255E-2</v>
      </c>
      <c r="BO520" s="7">
        <f t="shared" si="119"/>
        <v>2.2857406381073808E-3</v>
      </c>
      <c r="BP520" s="7">
        <f t="shared" si="120"/>
        <v>2.8997889922464104E-2</v>
      </c>
      <c r="BQ520" s="7">
        <f t="shared" si="121"/>
        <v>5.7831730926960701E-2</v>
      </c>
      <c r="BR520" s="7">
        <f t="shared" si="122"/>
        <v>4.2472978436856934E-2</v>
      </c>
      <c r="BS520" s="7">
        <f t="shared" si="123"/>
        <v>6.4754971686167728E-2</v>
      </c>
      <c r="BT520" s="7">
        <f t="shared" si="124"/>
        <v>3.7103816263814648E-2</v>
      </c>
      <c r="BV520" s="7">
        <f t="shared" si="125"/>
        <v>4.8865277636160442E-2</v>
      </c>
      <c r="BX520" s="231">
        <f t="shared" si="138"/>
        <v>3.0923680651066432E-2</v>
      </c>
      <c r="BZ520" s="7">
        <f t="shared" si="126"/>
        <v>-7.9217979352061985E-3</v>
      </c>
      <c r="CA520" s="7">
        <f t="shared" si="127"/>
        <v>-8.9640145573248731E-3</v>
      </c>
      <c r="CB520" s="7">
        <f t="shared" si="128"/>
        <v>8.7535597290830491E-2</v>
      </c>
    </row>
    <row r="521" spans="1:82" ht="15">
      <c r="A521" s="226" t="s">
        <v>562</v>
      </c>
      <c r="E521" s="10">
        <v>1</v>
      </c>
      <c r="F521" s="10">
        <f t="shared" si="148"/>
        <v>1.0117628999007375</v>
      </c>
      <c r="G521" s="10">
        <f t="shared" si="148"/>
        <v>0.97208422818300189</v>
      </c>
      <c r="H521" s="10">
        <f t="shared" si="148"/>
        <v>0.98982841293862922</v>
      </c>
      <c r="I521" s="10">
        <f t="shared" si="148"/>
        <v>1.0127748175010782</v>
      </c>
      <c r="J521" s="10">
        <f t="shared" si="148"/>
        <v>0.99952586506649665</v>
      </c>
      <c r="K521" s="10">
        <f t="shared" si="148"/>
        <v>1.019901665198895</v>
      </c>
      <c r="L521" s="10">
        <f t="shared" si="148"/>
        <v>0.95389716094339616</v>
      </c>
      <c r="M521" s="10">
        <f t="shared" si="148"/>
        <v>1.0098263244679595</v>
      </c>
      <c r="N521" s="10">
        <f t="shared" si="148"/>
        <v>1.0509692141960514</v>
      </c>
      <c r="O521" s="10">
        <f t="shared" si="148"/>
        <v>1.0179576245370703</v>
      </c>
      <c r="P521" s="10">
        <f t="shared" si="148"/>
        <v>0.99448612156329408</v>
      </c>
      <c r="Q521" s="10">
        <f t="shared" si="148"/>
        <v>0.98569593689003243</v>
      </c>
      <c r="R521" s="10">
        <f t="shared" si="148"/>
        <v>1.0025238784103494</v>
      </c>
      <c r="S521" s="10">
        <v>1</v>
      </c>
      <c r="T521" s="10">
        <f t="shared" si="147"/>
        <v>1.0586812628555506</v>
      </c>
      <c r="U521" s="10">
        <f t="shared" si="147"/>
        <v>1.0352370497342815</v>
      </c>
      <c r="V521" s="10">
        <f t="shared" si="147"/>
        <v>1.0089880826975857</v>
      </c>
      <c r="W521" s="10">
        <f t="shared" si="147"/>
        <v>1.046829275480287</v>
      </c>
      <c r="X521" s="10">
        <f t="shared" si="147"/>
        <v>1.0546361301298681</v>
      </c>
      <c r="Y521" s="10">
        <f t="shared" si="147"/>
        <v>1.0512628993273698</v>
      </c>
      <c r="Z521" s="10">
        <f t="shared" si="147"/>
        <v>1.0089318503763864</v>
      </c>
      <c r="AA521" s="10">
        <f t="shared" si="147"/>
        <v>0.89654236115130803</v>
      </c>
      <c r="AB521" s="10">
        <f t="shared" si="147"/>
        <v>0.89146805391950634</v>
      </c>
      <c r="AC521" s="10">
        <f t="shared" si="147"/>
        <v>0.98223734952823161</v>
      </c>
      <c r="AD521" s="10">
        <f t="shared" si="147"/>
        <v>1.0081759526344514</v>
      </c>
      <c r="AE521" s="10">
        <f t="shared" si="147"/>
        <v>1.0812306941760796</v>
      </c>
      <c r="AF521" s="10">
        <f t="shared" si="147"/>
        <v>1.0732293494624172</v>
      </c>
      <c r="AG521" s="10">
        <f t="shared" si="147"/>
        <v>1.0084829746648463</v>
      </c>
      <c r="AH521" s="10">
        <f t="shared" si="147"/>
        <v>1.0045305561007933</v>
      </c>
      <c r="AI521" s="10">
        <f t="shared" si="147"/>
        <v>0.99619935756373723</v>
      </c>
      <c r="AJ521" s="10">
        <f t="shared" si="147"/>
        <v>1.0280951949086441</v>
      </c>
      <c r="AK521" s="10">
        <f t="shared" si="147"/>
        <v>1.0715140045677478</v>
      </c>
      <c r="AL521" s="10">
        <f t="shared" si="147"/>
        <v>1.01904933085602</v>
      </c>
      <c r="AM521" s="10">
        <f t="shared" si="147"/>
        <v>1.0649549915074146</v>
      </c>
      <c r="AN521" s="10">
        <f t="shared" si="147"/>
        <v>0.97843483518018826</v>
      </c>
      <c r="AO521" s="10">
        <f t="shared" si="147"/>
        <v>1.048228299537703</v>
      </c>
      <c r="AP521" s="10">
        <f t="shared" si="147"/>
        <v>1.0778526336142562</v>
      </c>
      <c r="AQ521" s="10">
        <f t="shared" si="147"/>
        <v>1.0384811773229055</v>
      </c>
      <c r="AR521" s="10">
        <f t="shared" si="147"/>
        <v>0.97551714897450414</v>
      </c>
      <c r="AS521" s="10">
        <f t="shared" si="147"/>
        <v>0.97717887658157299</v>
      </c>
      <c r="AT521" s="10">
        <f t="shared" si="147"/>
        <v>0.95986569267138322</v>
      </c>
      <c r="AU521" s="10">
        <f t="shared" si="147"/>
        <v>0.9224941593372662</v>
      </c>
      <c r="AV521" s="10">
        <f t="shared" si="147"/>
        <v>1.0087002943423402</v>
      </c>
      <c r="AW521" s="10">
        <f t="shared" si="147"/>
        <v>1.0505283868578934</v>
      </c>
      <c r="AX521" s="10">
        <f t="shared" si="147"/>
        <v>1.0741114576555562</v>
      </c>
      <c r="AY521" s="10">
        <f t="shared" si="147"/>
        <v>1.039288529326829</v>
      </c>
      <c r="AZ521" s="10">
        <f t="shared" si="147"/>
        <v>1.0626403482147413</v>
      </c>
      <c r="BA521" s="10">
        <f t="shared" si="147"/>
        <v>1.0682165477797043</v>
      </c>
      <c r="BB521" s="10">
        <f t="shared" si="147"/>
        <v>1.0387363995749199</v>
      </c>
      <c r="BC521" s="10">
        <f t="shared" si="147"/>
        <v>1.0743090428403241</v>
      </c>
      <c r="BD521" s="10">
        <f t="shared" si="147"/>
        <v>1.0481396608549713</v>
      </c>
      <c r="BE521" s="10">
        <f t="shared" si="147"/>
        <v>1.0319822076816454</v>
      </c>
      <c r="BF521" s="10">
        <f t="shared" si="147"/>
        <v>1.0429280021582752</v>
      </c>
      <c r="BG521" s="10">
        <f t="shared" si="147"/>
        <v>1.0289035932220834</v>
      </c>
      <c r="BH521" s="10">
        <f t="shared" si="147"/>
        <v>1.0001957330574058</v>
      </c>
      <c r="BI521" s="10">
        <f t="shared" si="147"/>
        <v>1.0108656191669332</v>
      </c>
      <c r="BK521" s="7">
        <f t="shared" si="115"/>
        <v>-8.9075043884281335E-3</v>
      </c>
      <c r="BL521" s="7">
        <f t="shared" si="116"/>
        <v>7.3968265341644024E-3</v>
      </c>
      <c r="BM521" s="7">
        <f t="shared" si="117"/>
        <v>2.0195889392525812E-2</v>
      </c>
      <c r="BN521" s="7">
        <f t="shared" si="118"/>
        <v>-1.3242194005019803E-3</v>
      </c>
      <c r="BO521" s="7">
        <f t="shared" si="119"/>
        <v>2.8355231109734813E-2</v>
      </c>
      <c r="BP521" s="7">
        <f t="shared" si="120"/>
        <v>-3.9271341278903638E-3</v>
      </c>
      <c r="BQ521" s="7">
        <f t="shared" si="121"/>
        <v>5.1851549429227983E-2</v>
      </c>
      <c r="BR521" s="7">
        <f t="shared" si="122"/>
        <v>3.7958749471213915E-2</v>
      </c>
      <c r="BS521" s="7">
        <f t="shared" si="123"/>
        <v>5.0348705149555473E-2</v>
      </c>
      <c r="BT521" s="7">
        <f t="shared" si="124"/>
        <v>3.4288444803213691E-2</v>
      </c>
      <c r="BV521" s="7">
        <f t="shared" si="125"/>
        <v>4.1141122985195233E-2</v>
      </c>
      <c r="BX521" s="231">
        <f t="shared" si="138"/>
        <v>2.9104598748643795E-3</v>
      </c>
      <c r="BZ521" s="7">
        <f t="shared" si="126"/>
        <v>-0.19362244401091377</v>
      </c>
      <c r="CA521" s="7">
        <f t="shared" si="127"/>
        <v>9.743154173619395E-2</v>
      </c>
      <c r="CB521" s="7">
        <f t="shared" si="128"/>
        <v>4.0286846503491791E-2</v>
      </c>
    </row>
    <row r="522" spans="1:82" ht="15">
      <c r="A522" s="226" t="s">
        <v>564</v>
      </c>
      <c r="E522" s="10">
        <v>1</v>
      </c>
      <c r="F522" s="10">
        <f t="shared" si="148"/>
        <v>1.0061812119265483</v>
      </c>
      <c r="G522" s="10">
        <f t="shared" si="148"/>
        <v>1.0448066935423344</v>
      </c>
      <c r="H522" s="10">
        <f t="shared" si="148"/>
        <v>1.0290827194808765</v>
      </c>
      <c r="I522" s="10">
        <f t="shared" si="148"/>
        <v>1.0434054896320282</v>
      </c>
      <c r="J522" s="10">
        <f t="shared" si="148"/>
        <v>1.0507809761043301</v>
      </c>
      <c r="K522" s="10">
        <f t="shared" si="148"/>
        <v>1.0527711385836409</v>
      </c>
      <c r="L522" s="10">
        <f t="shared" si="148"/>
        <v>1.013899512862837</v>
      </c>
      <c r="M522" s="10">
        <f t="shared" si="148"/>
        <v>1.03758819367632</v>
      </c>
      <c r="N522" s="10">
        <f t="shared" si="148"/>
        <v>1.0209736970647882</v>
      </c>
      <c r="O522" s="10">
        <f t="shared" si="148"/>
        <v>1.0201142185650027</v>
      </c>
      <c r="P522" s="10">
        <f t="shared" si="148"/>
        <v>1.0199769862470101</v>
      </c>
      <c r="Q522" s="10">
        <f t="shared" si="148"/>
        <v>1.0414240581701619</v>
      </c>
      <c r="R522" s="10">
        <f t="shared" si="148"/>
        <v>1.046395827123991</v>
      </c>
      <c r="S522" s="10">
        <v>1</v>
      </c>
      <c r="T522" s="10">
        <f t="shared" si="147"/>
        <v>0.98823119807805471</v>
      </c>
      <c r="U522" s="10">
        <f t="shared" si="147"/>
        <v>1.0438943301090107</v>
      </c>
      <c r="V522" s="10">
        <f t="shared" si="147"/>
        <v>1.0356174671848837</v>
      </c>
      <c r="W522" s="10">
        <f t="shared" ref="W522:BI522" si="149">1+W254/100</f>
        <v>1.0444908653802292</v>
      </c>
      <c r="X522" s="10">
        <f t="shared" si="149"/>
        <v>1.0204332774484282</v>
      </c>
      <c r="Y522" s="10">
        <f t="shared" si="149"/>
        <v>0.98802739119972705</v>
      </c>
      <c r="Z522" s="10">
        <f t="shared" si="149"/>
        <v>1.0159251712221378</v>
      </c>
      <c r="AA522" s="10">
        <f t="shared" si="149"/>
        <v>0.97158451335465013</v>
      </c>
      <c r="AB522" s="10">
        <f t="shared" si="149"/>
        <v>1.0368008127064501</v>
      </c>
      <c r="AC522" s="10">
        <f t="shared" si="149"/>
        <v>1.0633442789527332</v>
      </c>
      <c r="AD522" s="10">
        <f t="shared" si="149"/>
        <v>1.0331912827563379</v>
      </c>
      <c r="AE522" s="10">
        <f t="shared" si="149"/>
        <v>1.0255940403060808</v>
      </c>
      <c r="AF522" s="10">
        <f t="shared" si="149"/>
        <v>1.0254109703076508</v>
      </c>
      <c r="AG522" s="10">
        <f t="shared" si="149"/>
        <v>1.0326208355420672</v>
      </c>
      <c r="AH522" s="10">
        <f t="shared" si="149"/>
        <v>1.0270596852574558</v>
      </c>
      <c r="AI522" s="10">
        <f t="shared" si="149"/>
        <v>1.0077451620019093</v>
      </c>
      <c r="AJ522" s="10">
        <f t="shared" si="149"/>
        <v>0.98599526435542517</v>
      </c>
      <c r="AK522" s="10">
        <f t="shared" si="149"/>
        <v>1.0212911448432869</v>
      </c>
      <c r="AL522" s="10">
        <f t="shared" si="149"/>
        <v>1.0139986184310403</v>
      </c>
      <c r="AM522" s="10">
        <f t="shared" si="149"/>
        <v>1.0276962459562125</v>
      </c>
      <c r="AN522" s="10">
        <f t="shared" si="149"/>
        <v>1.0150306530542901</v>
      </c>
      <c r="AO522" s="10">
        <f t="shared" si="149"/>
        <v>1.0259530524810896</v>
      </c>
      <c r="AP522" s="10">
        <f t="shared" si="149"/>
        <v>1.0323658668253635</v>
      </c>
      <c r="AQ522" s="10">
        <f t="shared" si="149"/>
        <v>1.0323939248122607</v>
      </c>
      <c r="AR522" s="10">
        <f t="shared" si="149"/>
        <v>1.0348993353202123</v>
      </c>
      <c r="AS522" s="10">
        <f t="shared" si="149"/>
        <v>1.0294029177499524</v>
      </c>
      <c r="AT522" s="10">
        <f t="shared" si="149"/>
        <v>0.99981510222243286</v>
      </c>
      <c r="AU522" s="10">
        <f t="shared" si="149"/>
        <v>1.008461259531976</v>
      </c>
      <c r="AV522" s="10">
        <f t="shared" si="149"/>
        <v>1.0192695687570386</v>
      </c>
      <c r="AW522" s="10">
        <f t="shared" si="149"/>
        <v>1.0282965348869606</v>
      </c>
      <c r="AX522" s="10">
        <f t="shared" si="149"/>
        <v>1.0239704601602841</v>
      </c>
      <c r="AY522" s="10">
        <f t="shared" si="149"/>
        <v>1.0168141645856219</v>
      </c>
      <c r="AZ522" s="10">
        <f t="shared" si="149"/>
        <v>1.0081518822050015</v>
      </c>
      <c r="BA522" s="10">
        <f t="shared" si="149"/>
        <v>0.98769717831265746</v>
      </c>
      <c r="BB522" s="10">
        <f t="shared" si="149"/>
        <v>0.9637587588527794</v>
      </c>
      <c r="BC522" s="10">
        <f t="shared" si="149"/>
        <v>1.0167789814349097</v>
      </c>
      <c r="BD522" s="10">
        <f t="shared" si="149"/>
        <v>1.0084671682546791</v>
      </c>
      <c r="BE522" s="10">
        <f t="shared" si="149"/>
        <v>1.0146385094621371</v>
      </c>
      <c r="BF522" s="10">
        <f t="shared" si="149"/>
        <v>1.0096781066232499</v>
      </c>
      <c r="BG522" s="10">
        <f t="shared" si="149"/>
        <v>1.0161253759729152</v>
      </c>
      <c r="BH522" s="10">
        <f t="shared" si="149"/>
        <v>1.0185019616527218</v>
      </c>
      <c r="BI522" s="10">
        <f t="shared" si="149"/>
        <v>1.0091409444776658</v>
      </c>
      <c r="BK522" s="7">
        <f t="shared" si="115"/>
        <v>2.6567423438269122E-2</v>
      </c>
      <c r="BL522" s="7">
        <f t="shared" si="116"/>
        <v>3.6467359424894541E-2</v>
      </c>
      <c r="BM522" s="7">
        <f t="shared" si="117"/>
        <v>2.5880206166569275E-2</v>
      </c>
      <c r="BN522" s="7">
        <f t="shared" si="118"/>
        <v>2.1661731889795366E-2</v>
      </c>
      <c r="BO522" s="7">
        <f t="shared" si="119"/>
        <v>7.1707860101639653E-3</v>
      </c>
      <c r="BP522" s="7">
        <f t="shared" si="120"/>
        <v>2.2217983819249332E-2</v>
      </c>
      <c r="BQ522" s="7">
        <f t="shared" si="121"/>
        <v>7.8830471341932995E-3</v>
      </c>
      <c r="BR522" s="7">
        <f t="shared" si="122"/>
        <v>1.22221474923212E-2</v>
      </c>
      <c r="BS522" s="7">
        <f t="shared" si="123"/>
        <v>1.3944936466932623E-2</v>
      </c>
      <c r="BT522" s="7">
        <f t="shared" si="124"/>
        <v>6.9930939803153347E-3</v>
      </c>
      <c r="BV522" s="7">
        <f t="shared" si="125"/>
        <v>9.9665995705657817E-3</v>
      </c>
      <c r="BX522" s="231">
        <f t="shared" si="138"/>
        <v>2.6189713854118724E-2</v>
      </c>
      <c r="BZ522" s="7">
        <f t="shared" si="126"/>
        <v>2.3381668875910311E-2</v>
      </c>
      <c r="CA522" s="7">
        <f t="shared" si="127"/>
        <v>1.4787519337128963E-2</v>
      </c>
      <c r="CB522" s="7">
        <f t="shared" si="128"/>
        <v>4.4385886972563959E-2</v>
      </c>
    </row>
    <row r="523" spans="1:82" ht="15">
      <c r="A523" s="226" t="s">
        <v>566</v>
      </c>
      <c r="E523" s="10">
        <v>1</v>
      </c>
      <c r="F523" s="10">
        <f t="shared" si="148"/>
        <v>1</v>
      </c>
      <c r="G523" s="10">
        <f t="shared" si="148"/>
        <v>1</v>
      </c>
      <c r="H523" s="10">
        <f t="shared" si="148"/>
        <v>1</v>
      </c>
      <c r="I523" s="10">
        <f t="shared" si="148"/>
        <v>1</v>
      </c>
      <c r="J523" s="10">
        <f t="shared" si="148"/>
        <v>1</v>
      </c>
      <c r="K523" s="10">
        <f t="shared" si="148"/>
        <v>1</v>
      </c>
      <c r="L523" s="10">
        <f t="shared" si="148"/>
        <v>1</v>
      </c>
      <c r="M523" s="10">
        <f t="shared" si="148"/>
        <v>1</v>
      </c>
      <c r="N523" s="10">
        <f t="shared" si="148"/>
        <v>1</v>
      </c>
      <c r="O523" s="10">
        <f t="shared" si="148"/>
        <v>1</v>
      </c>
      <c r="P523" s="10">
        <f t="shared" si="148"/>
        <v>1</v>
      </c>
      <c r="Q523" s="10">
        <f t="shared" si="148"/>
        <v>1</v>
      </c>
      <c r="R523" s="10">
        <f t="shared" si="148"/>
        <v>1</v>
      </c>
      <c r="S523" s="10">
        <v>1</v>
      </c>
      <c r="T523" s="10">
        <f t="shared" ref="T523:BI529" si="150">1+T255/100</f>
        <v>1</v>
      </c>
      <c r="U523" s="10">
        <f t="shared" si="150"/>
        <v>1</v>
      </c>
      <c r="V523" s="10">
        <f t="shared" si="150"/>
        <v>1</v>
      </c>
      <c r="W523" s="10">
        <f t="shared" si="150"/>
        <v>1</v>
      </c>
      <c r="X523" s="10">
        <f t="shared" si="150"/>
        <v>1</v>
      </c>
      <c r="Y523" s="10">
        <f t="shared" si="150"/>
        <v>1</v>
      </c>
      <c r="Z523" s="10">
        <f t="shared" si="150"/>
        <v>1</v>
      </c>
      <c r="AA523" s="10">
        <f t="shared" si="150"/>
        <v>1</v>
      </c>
      <c r="AB523" s="10">
        <f t="shared" si="150"/>
        <v>1</v>
      </c>
      <c r="AC523" s="10">
        <f t="shared" si="150"/>
        <v>1</v>
      </c>
      <c r="AD523" s="10">
        <f t="shared" si="150"/>
        <v>1</v>
      </c>
      <c r="AE523" s="10">
        <f t="shared" si="150"/>
        <v>1</v>
      </c>
      <c r="AF523" s="10">
        <f t="shared" si="150"/>
        <v>1</v>
      </c>
      <c r="AG523" s="10">
        <f t="shared" si="150"/>
        <v>1.0650068375906556</v>
      </c>
      <c r="AH523" s="10">
        <f t="shared" si="150"/>
        <v>1.0062534360557369</v>
      </c>
      <c r="AI523" s="10">
        <f t="shared" si="150"/>
        <v>0.98970224442275723</v>
      </c>
      <c r="AJ523" s="10">
        <f t="shared" si="150"/>
        <v>0.97408795337866327</v>
      </c>
      <c r="AK523" s="10">
        <f t="shared" si="150"/>
        <v>0.86742393587293931</v>
      </c>
      <c r="AL523" s="10">
        <f t="shared" si="150"/>
        <v>0.95504844584750814</v>
      </c>
      <c r="AM523" s="10">
        <f t="shared" si="150"/>
        <v>0.92957125627966564</v>
      </c>
      <c r="AN523" s="10">
        <f t="shared" si="150"/>
        <v>0.97325464115024329</v>
      </c>
      <c r="AO523" s="10">
        <f t="shared" si="150"/>
        <v>0.99773283103664279</v>
      </c>
      <c r="AP523" s="10">
        <f t="shared" si="150"/>
        <v>1.0323530654235726</v>
      </c>
      <c r="AQ523" s="10">
        <f t="shared" si="150"/>
        <v>1.0263473868030437</v>
      </c>
      <c r="AR523" s="10">
        <f t="shared" si="150"/>
        <v>1.0318177910881488</v>
      </c>
      <c r="AS523" s="10">
        <f t="shared" si="150"/>
        <v>1.0237356269425559</v>
      </c>
      <c r="AT523" s="10">
        <f t="shared" si="150"/>
        <v>1.0288917561575301</v>
      </c>
      <c r="AU523" s="10">
        <f t="shared" si="150"/>
        <v>1.0273497191229792</v>
      </c>
      <c r="AV523" s="10">
        <f t="shared" si="150"/>
        <v>1.0299447817700755</v>
      </c>
      <c r="AW523" s="10">
        <f t="shared" si="150"/>
        <v>1.0646453148592587</v>
      </c>
      <c r="AX523" s="10">
        <f t="shared" si="150"/>
        <v>1.0576242787209782</v>
      </c>
      <c r="AY523" s="10">
        <f t="shared" si="150"/>
        <v>1.0599866355580303</v>
      </c>
      <c r="AZ523" s="10">
        <f t="shared" si="150"/>
        <v>1.0836753771848529</v>
      </c>
      <c r="BA523" s="10">
        <f t="shared" si="150"/>
        <v>1.0726416338280085</v>
      </c>
      <c r="BB523" s="10">
        <f t="shared" si="150"/>
        <v>1.0629128690065799</v>
      </c>
      <c r="BC523" s="10">
        <f t="shared" si="150"/>
        <v>1.0548003319121921</v>
      </c>
      <c r="BD523" s="10">
        <f t="shared" si="150"/>
        <v>1.0543187386155608</v>
      </c>
      <c r="BE523" s="10">
        <f t="shared" si="150"/>
        <v>1.0661885438975593</v>
      </c>
      <c r="BF523" s="10">
        <f t="shared" si="150"/>
        <v>1.0632624854621442</v>
      </c>
      <c r="BG523" s="10">
        <f t="shared" si="150"/>
        <v>1.0598942094428072</v>
      </c>
      <c r="BH523" s="10">
        <f t="shared" si="150"/>
        <v>1.0613253500815247</v>
      </c>
      <c r="BI523" s="10">
        <f t="shared" si="150"/>
        <v>1.0594072569399553</v>
      </c>
      <c r="BK523" s="7">
        <f t="shared" si="115"/>
        <v>0</v>
      </c>
      <c r="BL523" s="7">
        <f t="shared" si="116"/>
        <v>0</v>
      </c>
      <c r="BM523" s="7">
        <f t="shared" si="117"/>
        <v>0</v>
      </c>
      <c r="BN523" s="7">
        <f t="shared" si="118"/>
        <v>6.9455274567269409E-3</v>
      </c>
      <c r="BO523" s="7">
        <f t="shared" si="119"/>
        <v>-5.4655976460868949E-2</v>
      </c>
      <c r="BP523" s="7">
        <f t="shared" si="120"/>
        <v>1.7490294477496837E-2</v>
      </c>
      <c r="BQ523" s="7">
        <f t="shared" si="121"/>
        <v>6.0679215169332723E-2</v>
      </c>
      <c r="BR523" s="7">
        <f t="shared" si="122"/>
        <v>6.0906809441376053E-2</v>
      </c>
      <c r="BS523" s="7">
        <f t="shared" si="123"/>
        <v>6.1290046072108639E-2</v>
      </c>
      <c r="BT523" s="7">
        <f t="shared" si="124"/>
        <v>6.0256745027518877E-2</v>
      </c>
      <c r="BV523" s="7">
        <f t="shared" si="125"/>
        <v>6.0699465085375826E-2</v>
      </c>
      <c r="BX523" s="231">
        <f t="shared" si="138"/>
        <v>0</v>
      </c>
      <c r="BZ523" s="7">
        <f t="shared" si="126"/>
        <v>0</v>
      </c>
      <c r="CA523" s="7">
        <f t="shared" si="127"/>
        <v>-0.16375385340110815</v>
      </c>
      <c r="CB523" s="7">
        <f t="shared" si="128"/>
        <v>0.19171937618171531</v>
      </c>
    </row>
    <row r="524" spans="1:82" ht="15">
      <c r="A524" s="226" t="s">
        <v>568</v>
      </c>
      <c r="E524" s="10">
        <v>1</v>
      </c>
      <c r="F524" s="10">
        <f t="shared" si="148"/>
        <v>1.0300916771076454</v>
      </c>
      <c r="G524" s="10">
        <f t="shared" si="148"/>
        <v>1.0236826734675</v>
      </c>
      <c r="H524" s="10">
        <f t="shared" si="148"/>
        <v>0.92664420052577712</v>
      </c>
      <c r="I524" s="10">
        <f t="shared" si="148"/>
        <v>1.0257049914300922</v>
      </c>
      <c r="J524" s="10">
        <f t="shared" si="148"/>
        <v>0.99827620579544218</v>
      </c>
      <c r="K524" s="10">
        <f t="shared" si="148"/>
        <v>0.98978781215100664</v>
      </c>
      <c r="L524" s="10">
        <f t="shared" si="148"/>
        <v>0.89569733449726674</v>
      </c>
      <c r="M524" s="10">
        <f t="shared" si="148"/>
        <v>1.0545558276871483</v>
      </c>
      <c r="N524" s="10">
        <f t="shared" si="148"/>
        <v>1.0182322775044601</v>
      </c>
      <c r="O524" s="10">
        <f t="shared" si="148"/>
        <v>1.0959988777733785</v>
      </c>
      <c r="P524" s="10">
        <f t="shared" si="148"/>
        <v>1.0185549115767711</v>
      </c>
      <c r="Q524" s="10">
        <f t="shared" si="148"/>
        <v>1.2443930381746435</v>
      </c>
      <c r="R524" s="10">
        <f t="shared" si="148"/>
        <v>0.87896716717797707</v>
      </c>
      <c r="S524" s="10">
        <v>1</v>
      </c>
      <c r="T524" s="10">
        <f t="shared" si="150"/>
        <v>0.91383413688432313</v>
      </c>
      <c r="U524" s="10">
        <f t="shared" si="150"/>
        <v>1.0920042391143248</v>
      </c>
      <c r="V524" s="10">
        <f t="shared" si="150"/>
        <v>1.120605749240513</v>
      </c>
      <c r="W524" s="10">
        <f t="shared" si="150"/>
        <v>1.0868187970342449</v>
      </c>
      <c r="X524" s="10">
        <f t="shared" si="150"/>
        <v>1.0238941184012664</v>
      </c>
      <c r="Y524" s="10">
        <f t="shared" si="150"/>
        <v>1.0151054818814835</v>
      </c>
      <c r="Z524" s="10">
        <f t="shared" si="150"/>
        <v>1.037121156393628</v>
      </c>
      <c r="AA524" s="10">
        <f t="shared" si="150"/>
        <v>1.0363308664717348</v>
      </c>
      <c r="AB524" s="10">
        <f t="shared" si="150"/>
        <v>1.0139405542500539</v>
      </c>
      <c r="AC524" s="10">
        <f t="shared" si="150"/>
        <v>1.0580885631684938</v>
      </c>
      <c r="AD524" s="10">
        <f t="shared" si="150"/>
        <v>1.0543094250643295</v>
      </c>
      <c r="AE524" s="10">
        <f t="shared" si="150"/>
        <v>1.0487697395320648</v>
      </c>
      <c r="AF524" s="10">
        <f t="shared" si="150"/>
        <v>0.9977604555458397</v>
      </c>
      <c r="AG524" s="10">
        <f t="shared" si="150"/>
        <v>1.1338893004695119</v>
      </c>
      <c r="AH524" s="10">
        <f t="shared" si="150"/>
        <v>1.0088613691478181</v>
      </c>
      <c r="AI524" s="10">
        <f t="shared" si="150"/>
        <v>1.0374206161034971</v>
      </c>
      <c r="AJ524" s="10">
        <f t="shared" si="150"/>
        <v>1.0084587770144784</v>
      </c>
      <c r="AK524" s="10">
        <f t="shared" si="150"/>
        <v>1.061909480999732</v>
      </c>
      <c r="AL524" s="10">
        <f t="shared" si="150"/>
        <v>1.0416518572704367</v>
      </c>
      <c r="AM524" s="10">
        <f t="shared" si="150"/>
        <v>0.98718471494375548</v>
      </c>
      <c r="AN524" s="10">
        <f t="shared" si="150"/>
        <v>1.077743908388642</v>
      </c>
      <c r="AO524" s="10">
        <f t="shared" si="150"/>
        <v>1.0133117324682492</v>
      </c>
      <c r="AP524" s="10">
        <f t="shared" si="150"/>
        <v>1.0357386638865527</v>
      </c>
      <c r="AQ524" s="10">
        <f t="shared" si="150"/>
        <v>1.0416857126414341</v>
      </c>
      <c r="AR524" s="10">
        <f t="shared" si="150"/>
        <v>1.027509055060847</v>
      </c>
      <c r="AS524" s="10">
        <f t="shared" si="150"/>
        <v>1.0162048280430052</v>
      </c>
      <c r="AT524" s="10">
        <f t="shared" si="150"/>
        <v>1.0162464734746985</v>
      </c>
      <c r="AU524" s="10">
        <f t="shared" si="150"/>
        <v>1.0616797334959691</v>
      </c>
      <c r="AV524" s="10">
        <f t="shared" si="150"/>
        <v>1.0748703426917667</v>
      </c>
      <c r="AW524" s="10">
        <f t="shared" si="150"/>
        <v>1.0395576048776389</v>
      </c>
      <c r="AX524" s="10">
        <f t="shared" si="150"/>
        <v>1.023136478246748</v>
      </c>
      <c r="AY524" s="10">
        <f t="shared" si="150"/>
        <v>1.0752718313606793</v>
      </c>
      <c r="AZ524" s="10">
        <f t="shared" si="150"/>
        <v>0.98292072267115471</v>
      </c>
      <c r="BA524" s="10">
        <f t="shared" si="150"/>
        <v>1.0655171258872305</v>
      </c>
      <c r="BB524" s="10">
        <f t="shared" si="150"/>
        <v>0.97822082484306772</v>
      </c>
      <c r="BC524" s="10">
        <f t="shared" si="150"/>
        <v>0.96591659296453669</v>
      </c>
      <c r="BD524" s="10">
        <f t="shared" si="150"/>
        <v>0.99556969414552132</v>
      </c>
      <c r="BE524" s="10">
        <f t="shared" si="150"/>
        <v>1.0139269799449018</v>
      </c>
      <c r="BF524" s="10">
        <f t="shared" si="150"/>
        <v>1.0183973809724907</v>
      </c>
      <c r="BG524" s="10">
        <f t="shared" si="150"/>
        <v>1.0111789225833547</v>
      </c>
      <c r="BH524" s="10">
        <f t="shared" si="150"/>
        <v>1.0151211395922501</v>
      </c>
      <c r="BI524" s="10">
        <f t="shared" si="150"/>
        <v>1.0282406100157373</v>
      </c>
      <c r="BK524" s="7">
        <f t="shared" si="115"/>
        <v>-7.6807546607573496E-3</v>
      </c>
      <c r="BL524" s="7">
        <f t="shared" si="116"/>
        <v>-4.2533942432981808E-3</v>
      </c>
      <c r="BM524" s="7">
        <f t="shared" si="117"/>
        <v>4.2721076390228374E-2</v>
      </c>
      <c r="BN524" s="7">
        <f t="shared" si="118"/>
        <v>3.9788545447534407E-2</v>
      </c>
      <c r="BO524" s="7">
        <f t="shared" si="119"/>
        <v>3.7183928975633052E-2</v>
      </c>
      <c r="BP524" s="7">
        <f t="shared" si="120"/>
        <v>3.6037867578492255E-2</v>
      </c>
      <c r="BQ524" s="7">
        <f t="shared" si="121"/>
        <v>2.4799705166669295E-2</v>
      </c>
      <c r="BR524" s="7">
        <f t="shared" si="122"/>
        <v>9.7315058102367402E-3</v>
      </c>
      <c r="BS524" s="7">
        <f t="shared" si="123"/>
        <v>4.3011829155855885E-2</v>
      </c>
      <c r="BT524" s="7">
        <f t="shared" si="124"/>
        <v>3.1170173504173615E-3</v>
      </c>
      <c r="BV524" s="7">
        <f t="shared" si="125"/>
        <v>2.0024456876853058E-2</v>
      </c>
      <c r="BX524" s="231">
        <f t="shared" si="138"/>
        <v>2.6546160425238829E-2</v>
      </c>
      <c r="BZ524" s="7">
        <f t="shared" si="126"/>
        <v>8.9783983642887089E-2</v>
      </c>
      <c r="CA524" s="7">
        <f t="shared" si="127"/>
        <v>0.1109653725535058</v>
      </c>
      <c r="CB524" s="7">
        <f t="shared" si="128"/>
        <v>5.5457213777122982E-2</v>
      </c>
    </row>
    <row r="525" spans="1:82" ht="15">
      <c r="A525" s="226" t="s">
        <v>570</v>
      </c>
      <c r="E525" s="10">
        <v>1</v>
      </c>
      <c r="F525" s="10">
        <f t="shared" si="148"/>
        <v>0.99352985535764082</v>
      </c>
      <c r="G525" s="10">
        <f t="shared" si="148"/>
        <v>1.0447212327041848</v>
      </c>
      <c r="H525" s="10">
        <f t="shared" si="148"/>
        <v>1.000345724342188</v>
      </c>
      <c r="I525" s="10">
        <f t="shared" si="148"/>
        <v>1.0707289196920833</v>
      </c>
      <c r="J525" s="10">
        <f t="shared" si="148"/>
        <v>1.0046865322166878</v>
      </c>
      <c r="K525" s="10">
        <f t="shared" si="148"/>
        <v>0.98014075696621983</v>
      </c>
      <c r="L525" s="10">
        <f t="shared" si="148"/>
        <v>0.99386744609400479</v>
      </c>
      <c r="M525" s="10">
        <f t="shared" si="148"/>
        <v>1.0384604860012061</v>
      </c>
      <c r="N525" s="10">
        <f t="shared" si="148"/>
        <v>0.97537578810359604</v>
      </c>
      <c r="O525" s="10">
        <f t="shared" si="148"/>
        <v>1.0443745298364675</v>
      </c>
      <c r="P525" s="10">
        <f t="shared" si="148"/>
        <v>0.98503684135464109</v>
      </c>
      <c r="Q525" s="10">
        <f t="shared" si="148"/>
        <v>0.98408853564088128</v>
      </c>
      <c r="R525" s="10">
        <f t="shared" si="148"/>
        <v>1.0413889311344693</v>
      </c>
      <c r="S525" s="10">
        <v>1</v>
      </c>
      <c r="T525" s="10">
        <f t="shared" si="150"/>
        <v>1.0007019286828842</v>
      </c>
      <c r="U525" s="10">
        <f t="shared" si="150"/>
        <v>1.0476265050848552</v>
      </c>
      <c r="V525" s="10">
        <f t="shared" si="150"/>
        <v>1.0334735264172696</v>
      </c>
      <c r="W525" s="10">
        <f t="shared" si="150"/>
        <v>0.99541650862409559</v>
      </c>
      <c r="X525" s="10">
        <f t="shared" si="150"/>
        <v>0.98025827407105615</v>
      </c>
      <c r="Y525" s="10">
        <f t="shared" si="150"/>
        <v>0.93011188826871249</v>
      </c>
      <c r="Z525" s="10">
        <f t="shared" si="150"/>
        <v>0.9699556884206989</v>
      </c>
      <c r="AA525" s="10">
        <f t="shared" si="150"/>
        <v>0.95363105589710517</v>
      </c>
      <c r="AB525" s="10">
        <f t="shared" si="150"/>
        <v>0.93736537056581271</v>
      </c>
      <c r="AC525" s="10">
        <f t="shared" si="150"/>
        <v>0.98822886365560636</v>
      </c>
      <c r="AD525" s="10">
        <f t="shared" si="150"/>
        <v>0.97616518918118256</v>
      </c>
      <c r="AE525" s="10">
        <f t="shared" si="150"/>
        <v>1.0378072784414814</v>
      </c>
      <c r="AF525" s="10">
        <f t="shared" si="150"/>
        <v>1.0094549614587083</v>
      </c>
      <c r="AG525" s="10">
        <f t="shared" si="150"/>
        <v>1.0316509765654971</v>
      </c>
      <c r="AH525" s="10">
        <f t="shared" si="150"/>
        <v>0.89186299870640506</v>
      </c>
      <c r="AI525" s="10">
        <f t="shared" si="150"/>
        <v>1.0392918246797356</v>
      </c>
      <c r="AJ525" s="10">
        <f t="shared" si="150"/>
        <v>1.0719268830732962</v>
      </c>
      <c r="AK525" s="10">
        <f t="shared" si="150"/>
        <v>1.03679126170289</v>
      </c>
      <c r="AL525" s="10">
        <f t="shared" si="150"/>
        <v>0.98085494383164584</v>
      </c>
      <c r="AM525" s="10">
        <f t="shared" si="150"/>
        <v>0.95569917678307592</v>
      </c>
      <c r="AN525" s="10">
        <f t="shared" si="150"/>
        <v>1.0178576366597416</v>
      </c>
      <c r="AO525" s="10">
        <f t="shared" si="150"/>
        <v>0.97768961702322632</v>
      </c>
      <c r="AP525" s="10">
        <f t="shared" si="150"/>
        <v>1.0425330545130715</v>
      </c>
      <c r="AQ525" s="10">
        <f t="shared" si="150"/>
        <v>0.98339718310887692</v>
      </c>
      <c r="AR525" s="10">
        <f t="shared" si="150"/>
        <v>0.9223245435318026</v>
      </c>
      <c r="AS525" s="10">
        <f t="shared" si="150"/>
        <v>1.0174071965458855</v>
      </c>
      <c r="AT525" s="10">
        <f t="shared" si="150"/>
        <v>1.014872895582021</v>
      </c>
      <c r="AU525" s="10">
        <f t="shared" si="150"/>
        <v>0.89493468558112554</v>
      </c>
      <c r="AV525" s="10">
        <f t="shared" si="150"/>
        <v>0.90605014736626377</v>
      </c>
      <c r="AW525" s="10">
        <f t="shared" si="150"/>
        <v>1.1622568674554838</v>
      </c>
      <c r="AX525" s="10">
        <f t="shared" si="150"/>
        <v>1.084358975536625</v>
      </c>
      <c r="AY525" s="10">
        <f t="shared" si="150"/>
        <v>1.0803682884654733</v>
      </c>
      <c r="AZ525" s="10">
        <f t="shared" si="150"/>
        <v>1.069753267328085</v>
      </c>
      <c r="BA525" s="10">
        <f t="shared" si="150"/>
        <v>1.0359539573235379</v>
      </c>
      <c r="BB525" s="10">
        <f t="shared" si="150"/>
        <v>0.95288805324703207</v>
      </c>
      <c r="BC525" s="10">
        <f t="shared" si="150"/>
        <v>0.97015589848415784</v>
      </c>
      <c r="BD525" s="10">
        <f t="shared" si="150"/>
        <v>1.0263743833470722</v>
      </c>
      <c r="BE525" s="10">
        <f t="shared" si="150"/>
        <v>1.0410731538906166</v>
      </c>
      <c r="BF525" s="10">
        <f t="shared" si="150"/>
        <v>0.99923227317054453</v>
      </c>
      <c r="BG525" s="10">
        <f t="shared" si="150"/>
        <v>0.94763775408859174</v>
      </c>
      <c r="BH525" s="10">
        <f t="shared" si="150"/>
        <v>0.92531770084911824</v>
      </c>
      <c r="BI525" s="10">
        <f t="shared" si="150"/>
        <v>0.80919140159205905</v>
      </c>
      <c r="BJ525" s="10">
        <f t="shared" ref="BJ525" si="151">1+BJ257/100</f>
        <v>0.91415653335878577</v>
      </c>
      <c r="BK525" s="7">
        <f t="shared" si="115"/>
        <v>1.2613752228942232E-2</v>
      </c>
      <c r="BL525" s="7">
        <f t="shared" si="116"/>
        <v>9.9847797561027907E-3</v>
      </c>
      <c r="BM525" s="7">
        <f t="shared" si="117"/>
        <v>1.0906944952563613E-2</v>
      </c>
      <c r="BN525" s="7">
        <f t="shared" si="118"/>
        <v>-2.8373876120184272E-2</v>
      </c>
      <c r="BO525" s="7">
        <f t="shared" si="119"/>
        <v>3.1691130413430635E-2</v>
      </c>
      <c r="BP525" s="7">
        <f t="shared" si="120"/>
        <v>-1.732241430123016E-2</v>
      </c>
      <c r="BQ525" s="7">
        <f t="shared" si="121"/>
        <v>2.9706237739531627E-2</v>
      </c>
      <c r="BR525" s="7">
        <f t="shared" si="122"/>
        <v>2.9377188481640726E-3</v>
      </c>
      <c r="BS525" s="7">
        <f t="shared" si="123"/>
        <v>5.3506508644811435E-2</v>
      </c>
      <c r="BT525" s="7">
        <f t="shared" si="124"/>
        <v>-4.3543605881979475E-2</v>
      </c>
      <c r="BV525" s="7">
        <f t="shared" si="125"/>
        <v>-3.0963283861025204E-3</v>
      </c>
      <c r="BX525" s="231">
        <f t="shared" si="138"/>
        <v>-2.7992318881820966E-3</v>
      </c>
      <c r="BZ525" s="7">
        <f t="shared" si="126"/>
        <v>-0.1329559039017647</v>
      </c>
      <c r="CA525" s="7">
        <f t="shared" si="127"/>
        <v>0.15503196171900369</v>
      </c>
      <c r="CB525" s="7">
        <f t="shared" si="128"/>
        <v>-0.29044758228238088</v>
      </c>
      <c r="CD525" s="7"/>
    </row>
    <row r="526" spans="1:82" ht="15">
      <c r="A526" s="226" t="s">
        <v>572</v>
      </c>
      <c r="E526" s="10">
        <v>1</v>
      </c>
      <c r="F526" s="10">
        <f t="shared" si="148"/>
        <v>1</v>
      </c>
      <c r="G526" s="10">
        <f t="shared" si="148"/>
        <v>1</v>
      </c>
      <c r="H526" s="10">
        <f t="shared" si="148"/>
        <v>1</v>
      </c>
      <c r="I526" s="10">
        <f t="shared" si="148"/>
        <v>1</v>
      </c>
      <c r="J526" s="10">
        <f t="shared" si="148"/>
        <v>1</v>
      </c>
      <c r="K526" s="10">
        <f t="shared" si="148"/>
        <v>1</v>
      </c>
      <c r="L526" s="10">
        <f t="shared" si="148"/>
        <v>1</v>
      </c>
      <c r="M526" s="10">
        <f t="shared" si="148"/>
        <v>1</v>
      </c>
      <c r="N526" s="10">
        <f t="shared" si="148"/>
        <v>1</v>
      </c>
      <c r="O526" s="10">
        <f t="shared" si="148"/>
        <v>1</v>
      </c>
      <c r="P526" s="10">
        <f t="shared" si="148"/>
        <v>1</v>
      </c>
      <c r="Q526" s="10">
        <f t="shared" si="148"/>
        <v>1</v>
      </c>
      <c r="R526" s="10">
        <f t="shared" si="148"/>
        <v>1</v>
      </c>
      <c r="S526" s="10">
        <v>1</v>
      </c>
      <c r="T526" s="10">
        <f t="shared" si="150"/>
        <v>1</v>
      </c>
      <c r="U526" s="10">
        <f t="shared" si="150"/>
        <v>1</v>
      </c>
      <c r="V526" s="10">
        <f t="shared" si="150"/>
        <v>1</v>
      </c>
      <c r="W526" s="10">
        <f t="shared" si="150"/>
        <v>1</v>
      </c>
      <c r="X526" s="10">
        <f t="shared" si="150"/>
        <v>1</v>
      </c>
      <c r="Y526" s="10">
        <f t="shared" si="150"/>
        <v>1</v>
      </c>
      <c r="Z526" s="10">
        <f t="shared" si="150"/>
        <v>1</v>
      </c>
      <c r="AA526" s="10">
        <f t="shared" si="150"/>
        <v>1</v>
      </c>
      <c r="AB526" s="10">
        <f t="shared" si="150"/>
        <v>1</v>
      </c>
      <c r="AC526" s="10">
        <f t="shared" si="150"/>
        <v>1</v>
      </c>
      <c r="AD526" s="10">
        <f t="shared" si="150"/>
        <v>1</v>
      </c>
      <c r="AE526" s="10">
        <f t="shared" si="150"/>
        <v>1</v>
      </c>
      <c r="AF526" s="10">
        <f t="shared" si="150"/>
        <v>1</v>
      </c>
      <c r="AG526" s="10">
        <f t="shared" si="150"/>
        <v>1</v>
      </c>
      <c r="AH526" s="10">
        <f t="shared" si="150"/>
        <v>1</v>
      </c>
      <c r="AI526" s="10">
        <f t="shared" si="150"/>
        <v>1</v>
      </c>
      <c r="AJ526" s="10">
        <f t="shared" si="150"/>
        <v>1</v>
      </c>
      <c r="AK526" s="10">
        <f t="shared" si="150"/>
        <v>1</v>
      </c>
      <c r="AL526" s="10">
        <f t="shared" si="150"/>
        <v>1</v>
      </c>
      <c r="AM526" s="10">
        <f t="shared" si="150"/>
        <v>1</v>
      </c>
      <c r="AN526" s="10">
        <f t="shared" si="150"/>
        <v>1</v>
      </c>
      <c r="AO526" s="10">
        <f t="shared" si="150"/>
        <v>1</v>
      </c>
      <c r="AP526" s="10">
        <f t="shared" si="150"/>
        <v>1</v>
      </c>
      <c r="AQ526" s="10">
        <f t="shared" si="150"/>
        <v>1</v>
      </c>
      <c r="AR526" s="10">
        <f t="shared" si="150"/>
        <v>1</v>
      </c>
      <c r="AS526" s="10">
        <f t="shared" si="150"/>
        <v>1</v>
      </c>
      <c r="AT526" s="10">
        <f t="shared" si="150"/>
        <v>1</v>
      </c>
      <c r="AU526" s="10">
        <f t="shared" si="150"/>
        <v>1</v>
      </c>
      <c r="AV526" s="10">
        <f t="shared" si="150"/>
        <v>1</v>
      </c>
      <c r="AW526" s="10">
        <f t="shared" si="150"/>
        <v>1</v>
      </c>
      <c r="AX526" s="10">
        <f t="shared" si="150"/>
        <v>1</v>
      </c>
      <c r="AY526" s="10">
        <f t="shared" si="150"/>
        <v>1</v>
      </c>
      <c r="AZ526" s="10">
        <f t="shared" si="150"/>
        <v>1</v>
      </c>
      <c r="BA526" s="10">
        <f t="shared" si="150"/>
        <v>1</v>
      </c>
      <c r="BB526" s="10">
        <f t="shared" si="150"/>
        <v>1</v>
      </c>
      <c r="BC526" s="10">
        <f t="shared" si="150"/>
        <v>1</v>
      </c>
      <c r="BD526" s="10">
        <f t="shared" si="150"/>
        <v>1</v>
      </c>
      <c r="BE526" s="10">
        <f t="shared" si="150"/>
        <v>1</v>
      </c>
      <c r="BF526" s="10">
        <f t="shared" si="150"/>
        <v>1</v>
      </c>
      <c r="BG526" s="10">
        <f t="shared" si="150"/>
        <v>1</v>
      </c>
      <c r="BH526" s="10">
        <f t="shared" si="150"/>
        <v>1</v>
      </c>
      <c r="BI526" s="10">
        <f t="shared" si="150"/>
        <v>1</v>
      </c>
      <c r="BK526" s="7">
        <f t="shared" si="115"/>
        <v>0</v>
      </c>
      <c r="BL526" s="7">
        <f t="shared" si="116"/>
        <v>0</v>
      </c>
      <c r="BM526" s="7">
        <f t="shared" si="117"/>
        <v>0</v>
      </c>
      <c r="BN526" s="7">
        <f t="shared" si="118"/>
        <v>0</v>
      </c>
      <c r="BO526" s="7">
        <f t="shared" si="119"/>
        <v>0</v>
      </c>
      <c r="BP526" s="7">
        <f t="shared" si="120"/>
        <v>0</v>
      </c>
      <c r="BQ526" s="7">
        <f t="shared" si="121"/>
        <v>0</v>
      </c>
      <c r="BR526" s="7">
        <f t="shared" si="122"/>
        <v>0</v>
      </c>
      <c r="BS526" s="7">
        <f t="shared" si="123"/>
        <v>0</v>
      </c>
      <c r="BT526" s="7">
        <f t="shared" si="124"/>
        <v>0</v>
      </c>
      <c r="BV526" s="7">
        <f t="shared" si="125"/>
        <v>0</v>
      </c>
      <c r="BX526" s="231">
        <f t="shared" si="138"/>
        <v>0</v>
      </c>
      <c r="BZ526" s="7">
        <f t="shared" si="126"/>
        <v>0</v>
      </c>
      <c r="CA526" s="7">
        <f t="shared" si="127"/>
        <v>0</v>
      </c>
      <c r="CB526" s="7">
        <f t="shared" si="128"/>
        <v>0</v>
      </c>
    </row>
    <row r="527" spans="1:82" ht="15">
      <c r="A527" s="226" t="s">
        <v>574</v>
      </c>
      <c r="E527" s="10">
        <v>1</v>
      </c>
      <c r="F527" s="10">
        <f t="shared" si="148"/>
        <v>1</v>
      </c>
      <c r="G527" s="10">
        <f t="shared" si="148"/>
        <v>1</v>
      </c>
      <c r="H527" s="10">
        <f t="shared" si="148"/>
        <v>1</v>
      </c>
      <c r="I527" s="10">
        <f t="shared" si="148"/>
        <v>1</v>
      </c>
      <c r="J527" s="10">
        <f t="shared" si="148"/>
        <v>1</v>
      </c>
      <c r="K527" s="10">
        <f t="shared" si="148"/>
        <v>1</v>
      </c>
      <c r="L527" s="10">
        <f t="shared" si="148"/>
        <v>1</v>
      </c>
      <c r="M527" s="10">
        <f t="shared" si="148"/>
        <v>1</v>
      </c>
      <c r="N527" s="10">
        <f t="shared" si="148"/>
        <v>1</v>
      </c>
      <c r="O527" s="10">
        <f t="shared" si="148"/>
        <v>1</v>
      </c>
      <c r="P527" s="10">
        <f t="shared" si="148"/>
        <v>0.99449464426429957</v>
      </c>
      <c r="Q527" s="10">
        <f t="shared" si="148"/>
        <v>1.0712348856969707</v>
      </c>
      <c r="R527" s="10">
        <f t="shared" si="148"/>
        <v>0.97960455279092595</v>
      </c>
      <c r="S527" s="10">
        <v>1</v>
      </c>
      <c r="T527" s="10">
        <f t="shared" si="150"/>
        <v>0.95155235521719461</v>
      </c>
      <c r="U527" s="10">
        <f t="shared" si="150"/>
        <v>0.95642095273527072</v>
      </c>
      <c r="V527" s="10">
        <f t="shared" si="150"/>
        <v>1.0212481053385285</v>
      </c>
      <c r="W527" s="10">
        <f t="shared" si="150"/>
        <v>1.0021989277389276</v>
      </c>
      <c r="X527" s="10">
        <f t="shared" si="150"/>
        <v>1.0887199927320657</v>
      </c>
      <c r="Y527" s="10">
        <f t="shared" si="150"/>
        <v>1.0871107567419456</v>
      </c>
      <c r="Z527" s="10">
        <f t="shared" si="150"/>
        <v>1.0190515816086207</v>
      </c>
      <c r="AA527" s="10">
        <f t="shared" si="150"/>
        <v>0.9149593850270421</v>
      </c>
      <c r="AB527" s="10">
        <f t="shared" si="150"/>
        <v>1.0395493811785141</v>
      </c>
      <c r="AC527" s="10">
        <f t="shared" si="150"/>
        <v>0.9974441309323987</v>
      </c>
      <c r="AD527" s="10">
        <f t="shared" si="150"/>
        <v>0.98527438591433569</v>
      </c>
      <c r="AE527" s="10">
        <f t="shared" si="150"/>
        <v>1.0247368654166058</v>
      </c>
      <c r="AF527" s="10">
        <f t="shared" si="150"/>
        <v>1.0793449014843683</v>
      </c>
      <c r="AG527" s="10">
        <f t="shared" si="150"/>
        <v>1.0303314813883426</v>
      </c>
      <c r="AH527" s="10">
        <f t="shared" si="150"/>
        <v>1.0869953789620539</v>
      </c>
      <c r="AI527" s="10">
        <f t="shared" si="150"/>
        <v>1</v>
      </c>
      <c r="AJ527" s="10">
        <f t="shared" si="150"/>
        <v>1</v>
      </c>
      <c r="AK527" s="10">
        <f t="shared" si="150"/>
        <v>1</v>
      </c>
      <c r="AL527" s="10">
        <f t="shared" si="150"/>
        <v>1</v>
      </c>
      <c r="AM527" s="10">
        <f t="shared" si="150"/>
        <v>1</v>
      </c>
      <c r="AN527" s="10">
        <f t="shared" si="150"/>
        <v>1</v>
      </c>
      <c r="AO527" s="10">
        <f t="shared" si="150"/>
        <v>1</v>
      </c>
      <c r="AP527" s="10">
        <f t="shared" si="150"/>
        <v>1</v>
      </c>
      <c r="AQ527" s="10">
        <f t="shared" si="150"/>
        <v>1</v>
      </c>
      <c r="AR527" s="10">
        <f t="shared" si="150"/>
        <v>1</v>
      </c>
      <c r="AS527" s="10">
        <f t="shared" si="150"/>
        <v>1</v>
      </c>
      <c r="AT527" s="10">
        <f t="shared" si="150"/>
        <v>1</v>
      </c>
      <c r="AU527" s="10">
        <f t="shared" si="150"/>
        <v>1</v>
      </c>
      <c r="AV527" s="10">
        <f t="shared" si="150"/>
        <v>0.99779314772762973</v>
      </c>
      <c r="AW527" s="10">
        <f t="shared" si="150"/>
        <v>1.0306839379203738</v>
      </c>
      <c r="AX527" s="10">
        <f t="shared" si="150"/>
        <v>1.0371585210787595</v>
      </c>
      <c r="AY527" s="10">
        <f t="shared" si="150"/>
        <v>1.0378264968020778</v>
      </c>
      <c r="AZ527" s="10">
        <f t="shared" si="150"/>
        <v>1.043037209388648</v>
      </c>
      <c r="BA527" s="10">
        <f t="shared" si="150"/>
        <v>1.012546401905458</v>
      </c>
      <c r="BB527" s="10">
        <f t="shared" si="150"/>
        <v>0.93694470920231288</v>
      </c>
      <c r="BC527" s="10">
        <f t="shared" si="150"/>
        <v>1.0132191101176762</v>
      </c>
      <c r="BD527" s="10">
        <f t="shared" si="150"/>
        <v>0.92260886847980872</v>
      </c>
      <c r="BE527" s="10">
        <f t="shared" si="150"/>
        <v>0.85391622710737736</v>
      </c>
      <c r="BF527" s="10">
        <f t="shared" si="150"/>
        <v>0.94683267515091107</v>
      </c>
      <c r="BG527" s="10">
        <f t="shared" si="150"/>
        <v>0.9957691031885697</v>
      </c>
      <c r="BH527" s="10">
        <f t="shared" si="150"/>
        <v>1.007708525785824</v>
      </c>
      <c r="BI527" s="10">
        <f t="shared" si="150"/>
        <v>1</v>
      </c>
      <c r="BK527" s="7">
        <f t="shared" si="115"/>
        <v>0</v>
      </c>
      <c r="BL527" s="7">
        <f t="shared" si="116"/>
        <v>0</v>
      </c>
      <c r="BM527" s="7">
        <f t="shared" si="117"/>
        <v>5.6853221492363382E-3</v>
      </c>
      <c r="BN527" s="7">
        <f t="shared" si="118"/>
        <v>2.5212740274805467E-2</v>
      </c>
      <c r="BO527" s="7">
        <f t="shared" si="119"/>
        <v>0</v>
      </c>
      <c r="BP527" s="7">
        <f t="shared" si="120"/>
        <v>0</v>
      </c>
      <c r="BQ527" s="7">
        <f t="shared" si="121"/>
        <v>1.3114424835366734E-2</v>
      </c>
      <c r="BR527" s="7">
        <f t="shared" si="122"/>
        <v>-7.1640483158202484E-2</v>
      </c>
      <c r="BS527" s="7">
        <f t="shared" si="123"/>
        <v>2.6380618858203198E-2</v>
      </c>
      <c r="BT527" s="7">
        <f t="shared" si="124"/>
        <v>-4.1808904851008855E-2</v>
      </c>
      <c r="BV527" s="7">
        <f t="shared" si="125"/>
        <v>-1.3157845366260856E-2</v>
      </c>
      <c r="BX527" s="231">
        <f t="shared" si="138"/>
        <v>5.0814705906099267E-3</v>
      </c>
      <c r="BZ527" s="7">
        <f t="shared" si="126"/>
        <v>-3.0733712091017718E-2</v>
      </c>
      <c r="CA527" s="7">
        <f t="shared" si="127"/>
        <v>0</v>
      </c>
      <c r="CB527" s="7">
        <f t="shared" si="128"/>
        <v>3.4450149972256039E-3</v>
      </c>
    </row>
    <row r="528" spans="1:82" ht="15">
      <c r="A528" s="226" t="s">
        <v>576</v>
      </c>
      <c r="E528" s="10">
        <v>1</v>
      </c>
      <c r="F528" s="10">
        <f t="shared" si="148"/>
        <v>1</v>
      </c>
      <c r="G528" s="10">
        <f t="shared" si="148"/>
        <v>1</v>
      </c>
      <c r="H528" s="10">
        <f t="shared" si="148"/>
        <v>1</v>
      </c>
      <c r="I528" s="10">
        <f t="shared" si="148"/>
        <v>1</v>
      </c>
      <c r="J528" s="10">
        <f t="shared" si="148"/>
        <v>1</v>
      </c>
      <c r="K528" s="10">
        <f t="shared" si="148"/>
        <v>1</v>
      </c>
      <c r="L528" s="10">
        <f t="shared" si="148"/>
        <v>1</v>
      </c>
      <c r="M528" s="10">
        <f t="shared" si="148"/>
        <v>1</v>
      </c>
      <c r="N528" s="10">
        <f t="shared" si="148"/>
        <v>1</v>
      </c>
      <c r="O528" s="10">
        <f t="shared" si="148"/>
        <v>1</v>
      </c>
      <c r="P528" s="10">
        <f t="shared" si="148"/>
        <v>1</v>
      </c>
      <c r="Q528" s="10">
        <f t="shared" si="148"/>
        <v>1</v>
      </c>
      <c r="R528" s="10">
        <f t="shared" si="148"/>
        <v>1</v>
      </c>
      <c r="S528" s="10">
        <v>1</v>
      </c>
      <c r="T528" s="10">
        <f t="shared" si="150"/>
        <v>1</v>
      </c>
      <c r="U528" s="10">
        <f t="shared" si="150"/>
        <v>1</v>
      </c>
      <c r="V528" s="10">
        <f t="shared" si="150"/>
        <v>1</v>
      </c>
      <c r="W528" s="10">
        <f t="shared" si="150"/>
        <v>1</v>
      </c>
      <c r="X528" s="10">
        <f t="shared" si="150"/>
        <v>1</v>
      </c>
      <c r="Y528" s="10">
        <f t="shared" si="150"/>
        <v>1</v>
      </c>
      <c r="Z528" s="10">
        <f t="shared" si="150"/>
        <v>1</v>
      </c>
      <c r="AA528" s="10">
        <f t="shared" si="150"/>
        <v>1</v>
      </c>
      <c r="AB528" s="10">
        <f t="shared" si="150"/>
        <v>1</v>
      </c>
      <c r="AC528" s="10">
        <f t="shared" si="150"/>
        <v>1</v>
      </c>
      <c r="AD528" s="10">
        <f t="shared" si="150"/>
        <v>1.0173213673325847</v>
      </c>
      <c r="AE528" s="10">
        <f t="shared" si="150"/>
        <v>1.0043320248375713</v>
      </c>
      <c r="AF528" s="10">
        <f t="shared" si="150"/>
        <v>1.0106559452465183</v>
      </c>
      <c r="AG528" s="10">
        <f t="shared" si="150"/>
        <v>1.0262059925525531</v>
      </c>
      <c r="AH528" s="10">
        <f t="shared" si="150"/>
        <v>1.048599928854101</v>
      </c>
      <c r="AI528" s="10">
        <f t="shared" si="150"/>
        <v>1.0312249584765145</v>
      </c>
      <c r="AJ528" s="10">
        <f t="shared" si="150"/>
        <v>1.040293809499564</v>
      </c>
      <c r="AK528" s="10">
        <f t="shared" si="150"/>
        <v>1.0672914987260242</v>
      </c>
      <c r="AL528" s="10">
        <f t="shared" si="150"/>
        <v>1.0621928825323801</v>
      </c>
      <c r="AM528" s="10">
        <f t="shared" si="150"/>
        <v>1.0702562543949492</v>
      </c>
      <c r="AN528" s="10">
        <f t="shared" si="150"/>
        <v>1.0775881462240391</v>
      </c>
      <c r="AO528" s="10">
        <f t="shared" si="150"/>
        <v>1.0760448775891533</v>
      </c>
      <c r="AP528" s="10">
        <f t="shared" si="150"/>
        <v>1.0647799294608953</v>
      </c>
      <c r="AQ528" s="10">
        <f t="shared" si="150"/>
        <v>1.0415338170191502</v>
      </c>
      <c r="AR528" s="10">
        <f t="shared" si="150"/>
        <v>1.0321367896706437</v>
      </c>
      <c r="AS528" s="10">
        <f t="shared" si="150"/>
        <v>1.0536469419684242</v>
      </c>
      <c r="AT528" s="10">
        <f t="shared" si="150"/>
        <v>1.0485623827627617</v>
      </c>
      <c r="AU528" s="10">
        <f t="shared" si="150"/>
        <v>1.0509476771976425</v>
      </c>
      <c r="AV528" s="10">
        <f t="shared" si="150"/>
        <v>1.0566397873284279</v>
      </c>
      <c r="AW528" s="10">
        <f t="shared" si="150"/>
        <v>1.0625685034291312</v>
      </c>
      <c r="AX528" s="10">
        <f t="shared" si="150"/>
        <v>1.0629976277839306</v>
      </c>
      <c r="AY528" s="10">
        <f t="shared" si="150"/>
        <v>1.0579776009290547</v>
      </c>
      <c r="AZ528" s="10">
        <f t="shared" si="150"/>
        <v>1.0597538039699539</v>
      </c>
      <c r="BA528" s="10">
        <f t="shared" si="150"/>
        <v>1.0454431139670832</v>
      </c>
      <c r="BB528" s="10">
        <f t="shared" si="150"/>
        <v>1.042874980711828</v>
      </c>
      <c r="BC528" s="10">
        <f t="shared" si="150"/>
        <v>1.0531227179285623</v>
      </c>
      <c r="BD528" s="10">
        <f t="shared" si="150"/>
        <v>1.0511841091729255</v>
      </c>
      <c r="BE528" s="10">
        <f t="shared" si="150"/>
        <v>1.0412283020836339</v>
      </c>
      <c r="BF528" s="10">
        <f t="shared" si="150"/>
        <v>1.0430576252041945</v>
      </c>
      <c r="BG528" s="10">
        <f t="shared" si="150"/>
        <v>1.0485126402268596</v>
      </c>
      <c r="BH528" s="10">
        <f t="shared" si="150"/>
        <v>1.0553425211611105</v>
      </c>
      <c r="BI528" s="10">
        <f t="shared" si="150"/>
        <v>1.0507905552082559</v>
      </c>
      <c r="BK528" s="7">
        <f t="shared" si="115"/>
        <v>0</v>
      </c>
      <c r="BL528" s="7">
        <f t="shared" si="116"/>
        <v>0</v>
      </c>
      <c r="BM528" s="7">
        <f t="shared" si="117"/>
        <v>0</v>
      </c>
      <c r="BN528" s="7">
        <f t="shared" si="118"/>
        <v>1.0597729749934892E-2</v>
      </c>
      <c r="BO528" s="7">
        <f t="shared" si="119"/>
        <v>5.0144269248584505E-2</v>
      </c>
      <c r="BP528" s="7">
        <f t="shared" si="120"/>
        <v>5.5548079376896986E-2</v>
      </c>
      <c r="BQ528" s="7">
        <f t="shared" si="121"/>
        <v>5.5148682276576766E-2</v>
      </c>
      <c r="BR528" s="7">
        <f t="shared" si="122"/>
        <v>4.5987949091634839E-2</v>
      </c>
      <c r="BS528" s="7">
        <f t="shared" si="123"/>
        <v>5.7546996617341195E-2</v>
      </c>
      <c r="BT528" s="7">
        <f t="shared" si="124"/>
        <v>4.8252589543109625E-2</v>
      </c>
      <c r="BV528" s="7">
        <f t="shared" si="125"/>
        <v>5.2225862498783471E-2</v>
      </c>
      <c r="BX528" s="231">
        <f t="shared" si="138"/>
        <v>0</v>
      </c>
      <c r="BZ528" s="7">
        <f t="shared" si="126"/>
        <v>0</v>
      </c>
      <c r="CA528" s="7">
        <f t="shared" si="127"/>
        <v>0.14496570862983393</v>
      </c>
      <c r="CB528" s="7">
        <f t="shared" si="128"/>
        <v>0.16274175280558323</v>
      </c>
    </row>
    <row r="529" spans="1:80" ht="15">
      <c r="A529" s="226" t="s">
        <v>578</v>
      </c>
      <c r="E529" s="10">
        <v>1</v>
      </c>
      <c r="F529" s="10">
        <f t="shared" si="148"/>
        <v>1</v>
      </c>
      <c r="G529" s="10">
        <f t="shared" si="148"/>
        <v>1</v>
      </c>
      <c r="H529" s="10">
        <f t="shared" si="148"/>
        <v>1</v>
      </c>
      <c r="I529" s="10">
        <f t="shared" si="148"/>
        <v>1</v>
      </c>
      <c r="J529" s="10">
        <f t="shared" si="148"/>
        <v>1</v>
      </c>
      <c r="K529" s="10">
        <f t="shared" si="148"/>
        <v>1</v>
      </c>
      <c r="L529" s="10">
        <f t="shared" si="148"/>
        <v>1</v>
      </c>
      <c r="M529" s="10">
        <f t="shared" si="148"/>
        <v>1</v>
      </c>
      <c r="N529" s="10">
        <f t="shared" si="148"/>
        <v>1</v>
      </c>
      <c r="O529" s="10">
        <f t="shared" si="148"/>
        <v>1</v>
      </c>
      <c r="P529" s="10">
        <f t="shared" si="148"/>
        <v>1</v>
      </c>
      <c r="Q529" s="10">
        <f t="shared" si="148"/>
        <v>1</v>
      </c>
      <c r="R529" s="10">
        <f t="shared" si="148"/>
        <v>1</v>
      </c>
      <c r="S529" s="10">
        <v>1</v>
      </c>
      <c r="T529" s="10">
        <f t="shared" si="150"/>
        <v>1</v>
      </c>
      <c r="U529" s="10">
        <f t="shared" si="150"/>
        <v>1</v>
      </c>
      <c r="V529" s="10">
        <f t="shared" si="150"/>
        <v>1</v>
      </c>
      <c r="W529" s="10">
        <f t="shared" ref="W529:BI529" si="152">1+W261/100</f>
        <v>1</v>
      </c>
      <c r="X529" s="10">
        <f t="shared" si="152"/>
        <v>1</v>
      </c>
      <c r="Y529" s="10">
        <f t="shared" si="152"/>
        <v>0.86261672899789721</v>
      </c>
      <c r="Z529" s="10">
        <f t="shared" si="152"/>
        <v>1.0160916078892352</v>
      </c>
      <c r="AA529" s="10">
        <f t="shared" si="152"/>
        <v>1.0809749969808071</v>
      </c>
      <c r="AB529" s="10">
        <f t="shared" si="152"/>
        <v>1.1125499507753542</v>
      </c>
      <c r="AC529" s="10">
        <f t="shared" si="152"/>
        <v>1.0713463841001873</v>
      </c>
      <c r="AD529" s="10">
        <f t="shared" si="152"/>
        <v>0.98704555010346429</v>
      </c>
      <c r="AE529" s="10">
        <f t="shared" si="152"/>
        <v>0.97607605057993918</v>
      </c>
      <c r="AF529" s="10">
        <f t="shared" si="152"/>
        <v>0.94903863271684807</v>
      </c>
      <c r="AG529" s="10">
        <f t="shared" si="152"/>
        <v>0.96002758137979205</v>
      </c>
      <c r="AH529" s="10">
        <f t="shared" si="152"/>
        <v>0.99057770221373376</v>
      </c>
      <c r="AI529" s="10">
        <f t="shared" si="152"/>
        <v>1.0882305357048325</v>
      </c>
      <c r="AJ529" s="10">
        <f t="shared" si="152"/>
        <v>1.0030462851242299</v>
      </c>
      <c r="AK529" s="10">
        <f t="shared" si="152"/>
        <v>0.99641330474719647</v>
      </c>
      <c r="AL529" s="10">
        <f t="shared" si="152"/>
        <v>0.97869067456498937</v>
      </c>
      <c r="AM529" s="10">
        <f t="shared" si="152"/>
        <v>1.0613817517070576</v>
      </c>
      <c r="AN529" s="10">
        <f t="shared" si="152"/>
        <v>0.98593866506698535</v>
      </c>
      <c r="AO529" s="10">
        <f t="shared" si="152"/>
        <v>1.0020446712022189</v>
      </c>
      <c r="AP529" s="10">
        <f t="shared" si="152"/>
        <v>1.0299601435550312</v>
      </c>
      <c r="AQ529" s="10">
        <f t="shared" si="152"/>
        <v>1.0249807529421977</v>
      </c>
      <c r="AR529" s="10">
        <f t="shared" si="152"/>
        <v>0.98527218372890146</v>
      </c>
      <c r="AS529" s="10">
        <f t="shared" si="152"/>
        <v>1.0379402239729019</v>
      </c>
      <c r="AT529" s="10">
        <f t="shared" si="152"/>
        <v>0.94356311948057292</v>
      </c>
      <c r="AU529" s="10">
        <f t="shared" si="152"/>
        <v>0.92606041767912994</v>
      </c>
      <c r="AV529" s="10">
        <f t="shared" si="152"/>
        <v>1.0166832561419106</v>
      </c>
      <c r="AW529" s="10">
        <f t="shared" si="152"/>
        <v>1.0134671656757794</v>
      </c>
      <c r="AX529" s="10">
        <f t="shared" si="152"/>
        <v>1.0267392739663248</v>
      </c>
      <c r="AY529" s="10">
        <f t="shared" si="152"/>
        <v>1.0580500070345054</v>
      </c>
      <c r="AZ529" s="10">
        <f t="shared" si="152"/>
        <v>1.0263016119156514</v>
      </c>
      <c r="BA529" s="10">
        <f t="shared" si="152"/>
        <v>1.0390375263287186</v>
      </c>
      <c r="BB529" s="10">
        <f t="shared" si="152"/>
        <v>1.0087531647517791</v>
      </c>
      <c r="BC529" s="10">
        <f t="shared" si="152"/>
        <v>0.99259263193107816</v>
      </c>
      <c r="BD529" s="10">
        <f t="shared" si="152"/>
        <v>0.98889664647305542</v>
      </c>
      <c r="BE529" s="10">
        <f t="shared" si="152"/>
        <v>0.99446524514530532</v>
      </c>
      <c r="BF529" s="10">
        <f t="shared" si="152"/>
        <v>0.99690427182004659</v>
      </c>
      <c r="BG529" s="10">
        <f t="shared" si="152"/>
        <v>1.0007446619761899</v>
      </c>
      <c r="BH529" s="10">
        <f t="shared" si="152"/>
        <v>0.97042122622104177</v>
      </c>
      <c r="BI529" s="10">
        <f t="shared" si="152"/>
        <v>1.0177019404732186</v>
      </c>
      <c r="BK529" s="7">
        <f t="shared" si="115"/>
        <v>0</v>
      </c>
      <c r="BL529" s="7">
        <f t="shared" si="116"/>
        <v>0</v>
      </c>
      <c r="BM529" s="7">
        <f t="shared" si="117"/>
        <v>0</v>
      </c>
      <c r="BN529" s="7">
        <f t="shared" si="118"/>
        <v>-1.8190394062728155E-3</v>
      </c>
      <c r="BO529" s="7">
        <f t="shared" si="119"/>
        <v>1.5738028600521092E-2</v>
      </c>
      <c r="BP529" s="7">
        <f t="shared" si="120"/>
        <v>-8.765305907975085E-3</v>
      </c>
      <c r="BQ529" s="7">
        <f t="shared" si="121"/>
        <v>2.2534548680301913E-2</v>
      </c>
      <c r="BR529" s="7">
        <f t="shared" si="122"/>
        <v>-4.7565837664986788E-3</v>
      </c>
      <c r="BS529" s="7">
        <f t="shared" si="123"/>
        <v>2.9938583264845109E-2</v>
      </c>
      <c r="BT529" s="7">
        <f t="shared" si="124"/>
        <v>-3.77654487163126E-3</v>
      </c>
      <c r="BV529" s="7">
        <f t="shared" si="125"/>
        <v>1.0535503325210804E-2</v>
      </c>
      <c r="BX529" s="231">
        <f t="shared" si="138"/>
        <v>5.8078918279398373E-3</v>
      </c>
      <c r="BZ529" s="7">
        <f t="shared" si="126"/>
        <v>0.22199106974622995</v>
      </c>
      <c r="CA529" s="7">
        <f t="shared" si="127"/>
        <v>8.7630554789382753E-2</v>
      </c>
      <c r="CB529" s="7">
        <f t="shared" si="128"/>
        <v>-1.1665007154687212E-2</v>
      </c>
    </row>
    <row r="530" spans="1:80" ht="15">
      <c r="A530" s="226" t="s">
        <v>580</v>
      </c>
      <c r="E530" s="10">
        <v>1</v>
      </c>
      <c r="F530" s="10">
        <f t="shared" si="148"/>
        <v>1.0293611472564019</v>
      </c>
      <c r="G530" s="10">
        <f t="shared" si="148"/>
        <v>1.0377554485702851</v>
      </c>
      <c r="H530" s="10">
        <f t="shared" si="148"/>
        <v>1.0307337451716458</v>
      </c>
      <c r="I530" s="10">
        <f t="shared" si="148"/>
        <v>1.0452090309178679</v>
      </c>
      <c r="J530" s="10">
        <f t="shared" si="148"/>
        <v>1.0343271567408618</v>
      </c>
      <c r="K530" s="10">
        <f t="shared" si="148"/>
        <v>1.0361035000296606</v>
      </c>
      <c r="L530" s="10">
        <f t="shared" si="148"/>
        <v>1.0231801640786533</v>
      </c>
      <c r="M530" s="10">
        <f t="shared" si="148"/>
        <v>1.0406834207867366</v>
      </c>
      <c r="N530" s="10">
        <f t="shared" si="148"/>
        <v>1.0392615193295724</v>
      </c>
      <c r="O530" s="10">
        <f t="shared" si="148"/>
        <v>1.0248771600402582</v>
      </c>
      <c r="P530" s="10">
        <f t="shared" si="148"/>
        <v>1.0217032329958013</v>
      </c>
      <c r="Q530" s="10">
        <f t="shared" si="148"/>
        <v>1.0364212238447088</v>
      </c>
      <c r="R530" s="10">
        <f t="shared" si="148"/>
        <v>1.0446997099708364</v>
      </c>
      <c r="S530" s="10">
        <v>1</v>
      </c>
      <c r="T530" s="10">
        <f t="shared" ref="T530:BI536" si="153">1+T262/100</f>
        <v>0.98918857594270582</v>
      </c>
      <c r="U530" s="10">
        <f t="shared" si="153"/>
        <v>1.0350385128016886</v>
      </c>
      <c r="V530" s="10">
        <f t="shared" si="153"/>
        <v>1.0222561014873519</v>
      </c>
      <c r="W530" s="10">
        <f t="shared" si="153"/>
        <v>1.0221939336214976</v>
      </c>
      <c r="X530" s="10">
        <f t="shared" si="153"/>
        <v>1.0235609664880641</v>
      </c>
      <c r="Y530" s="10">
        <f t="shared" si="153"/>
        <v>1.0023446309325612</v>
      </c>
      <c r="Z530" s="10">
        <f t="shared" si="153"/>
        <v>1.0016643294053096</v>
      </c>
      <c r="AA530" s="10">
        <f t="shared" si="153"/>
        <v>0.98573258746692172</v>
      </c>
      <c r="AB530" s="10">
        <f t="shared" si="153"/>
        <v>1.0060577318466077</v>
      </c>
      <c r="AC530" s="10">
        <f t="shared" si="153"/>
        <v>1.027499324683262</v>
      </c>
      <c r="AD530" s="10">
        <f t="shared" si="153"/>
        <v>1.0208592029378545</v>
      </c>
      <c r="AE530" s="10">
        <f t="shared" si="153"/>
        <v>1.0152445419997429</v>
      </c>
      <c r="AF530" s="10">
        <f t="shared" si="153"/>
        <v>1.0176366935484376</v>
      </c>
      <c r="AG530" s="10">
        <f t="shared" si="153"/>
        <v>1.0283190129435213</v>
      </c>
      <c r="AH530" s="10">
        <f t="shared" si="153"/>
        <v>1.0197389046727787</v>
      </c>
      <c r="AI530" s="10">
        <f t="shared" si="153"/>
        <v>1.0124488259269913</v>
      </c>
      <c r="AJ530" s="10">
        <f t="shared" si="153"/>
        <v>0.99774499867082878</v>
      </c>
      <c r="AK530" s="10">
        <f t="shared" si="153"/>
        <v>1.002099895606209</v>
      </c>
      <c r="AL530" s="10">
        <f t="shared" si="153"/>
        <v>1.0007429281759912</v>
      </c>
      <c r="AM530" s="10">
        <f t="shared" si="153"/>
        <v>1.0147601330751981</v>
      </c>
      <c r="AN530" s="10">
        <f t="shared" si="153"/>
        <v>1.0151601838032203</v>
      </c>
      <c r="AO530" s="10">
        <f t="shared" si="153"/>
        <v>1.0190660012184285</v>
      </c>
      <c r="AP530" s="10">
        <f t="shared" si="153"/>
        <v>1.0220830657791398</v>
      </c>
      <c r="AQ530" s="10">
        <f t="shared" si="153"/>
        <v>1.0111554093778645</v>
      </c>
      <c r="AR530" s="10">
        <f t="shared" si="153"/>
        <v>1.0187841177562242</v>
      </c>
      <c r="AS530" s="10">
        <f t="shared" si="153"/>
        <v>1.0303403014140655</v>
      </c>
      <c r="AT530" s="10">
        <f t="shared" si="153"/>
        <v>1.0063186285765957</v>
      </c>
      <c r="AU530" s="10">
        <f t="shared" si="153"/>
        <v>1.008552442152638</v>
      </c>
      <c r="AV530" s="10">
        <f t="shared" si="153"/>
        <v>1.0162852824963309</v>
      </c>
      <c r="AW530" s="10">
        <f t="shared" si="153"/>
        <v>1.0315344810828297</v>
      </c>
      <c r="AX530" s="10">
        <f t="shared" si="153"/>
        <v>1.0256053021674847</v>
      </c>
      <c r="AY530" s="10">
        <f t="shared" si="153"/>
        <v>1.0303921926340589</v>
      </c>
      <c r="AZ530" s="10">
        <f t="shared" si="153"/>
        <v>1.0297639275810224</v>
      </c>
      <c r="BA530" s="10">
        <f t="shared" si="153"/>
        <v>1.0056506393232163</v>
      </c>
      <c r="BB530" s="10">
        <f t="shared" si="153"/>
        <v>0.97066682035563157</v>
      </c>
      <c r="BC530" s="10">
        <f t="shared" si="153"/>
        <v>1.0307067451257668</v>
      </c>
      <c r="BD530" s="10">
        <f t="shared" si="153"/>
        <v>1.0194731336339939</v>
      </c>
      <c r="BE530" s="10">
        <f t="shared" si="153"/>
        <v>1.0121854120107645</v>
      </c>
      <c r="BF530" s="10">
        <f t="shared" si="153"/>
        <v>1.0138001075791032</v>
      </c>
      <c r="BG530" s="10">
        <f t="shared" si="153"/>
        <v>1.0157150990521997</v>
      </c>
      <c r="BH530" s="10">
        <f t="shared" si="153"/>
        <v>1.0152976671709271</v>
      </c>
      <c r="BI530" s="10">
        <f t="shared" si="153"/>
        <v>1.0124143658410585</v>
      </c>
      <c r="BK530" s="7">
        <f t="shared" ref="BK530:BK536" si="154">PRODUCT(F530:H530)^(1/3)-1</f>
        <v>3.2610245136369675E-2</v>
      </c>
      <c r="BL530" s="7">
        <f t="shared" ref="BL530:BL536" si="155">PRODUCT(I530:N530)^(1/6)-1</f>
        <v>3.6437940763956789E-2</v>
      </c>
      <c r="BM530" s="7">
        <f t="shared" ref="BM530:BM536" si="156">PRODUCT(O530:X530)^0.1-1</f>
        <v>2.1872397445485525E-2</v>
      </c>
      <c r="BN530" s="7">
        <f t="shared" ref="BN530:BN536" si="157">PRODUCT(Y530:AH530)^0.1-1</f>
        <v>1.2429745370388545E-2</v>
      </c>
      <c r="BO530" s="7">
        <f t="shared" ref="BO530:BO536" si="158">PRODUCT(AI530:AL530)^0.25-1</f>
        <v>3.2439439855693752E-3</v>
      </c>
      <c r="BP530" s="7">
        <f t="shared" ref="BP530:BP536" si="159">PRODUCT(AN530:AU530)^0.125-1</f>
        <v>1.640602366609567E-2</v>
      </c>
      <c r="BQ530" s="7">
        <f t="shared" ref="BQ530:BQ536" si="160">PRODUCT(AV530:BC530)^0.125-1</f>
        <v>1.7381975745696332E-2</v>
      </c>
      <c r="BR530" s="7">
        <f t="shared" ref="BR530:BR536" si="161">PRODUCT(BD530:BG530)^0.25-1</f>
        <v>1.5289804690501674E-2</v>
      </c>
      <c r="BS530" s="7">
        <f t="shared" ref="BS530:BS536" si="162">PRODUCT(AV530:BA530)^(1/6)-1</f>
        <v>2.3162234909650303E-2</v>
      </c>
      <c r="BT530" s="7">
        <f t="shared" ref="BT530:BT536" si="163">PRODUCT(BB530:BI530)^(1/8)-1</f>
        <v>1.1147788479222154E-2</v>
      </c>
      <c r="BV530" s="7">
        <f t="shared" ref="BV530:BV536" si="164">PRODUCT(AV530:BI530)^(1/14)-1</f>
        <v>1.6279464653671027E-2</v>
      </c>
      <c r="BX530" s="231">
        <f t="shared" si="138"/>
        <v>2.1849910773401149E-2</v>
      </c>
      <c r="BZ530" s="7">
        <f t="shared" ref="BZ530:BZ536" si="165">PRODUCT(Z530:AB530)-1</f>
        <v>-6.6455868983329447E-3</v>
      </c>
      <c r="CA530" s="7">
        <f t="shared" ref="CA530:CA536" si="166">PRODUCT(AI530:AK530)-1</f>
        <v>1.2286995103981235E-2</v>
      </c>
      <c r="CB530" s="7">
        <f t="shared" ref="CB530:CB536" si="167">PRODUCT(BG530:BI530)-1</f>
        <v>4.4055524712292016E-2</v>
      </c>
    </row>
    <row r="531" spans="1:80" ht="15">
      <c r="A531" s="226" t="s">
        <v>582</v>
      </c>
      <c r="E531" s="10">
        <v>1</v>
      </c>
      <c r="F531" s="10">
        <f t="shared" si="148"/>
        <v>1</v>
      </c>
      <c r="G531" s="10">
        <f t="shared" si="148"/>
        <v>1</v>
      </c>
      <c r="H531" s="10">
        <f t="shared" si="148"/>
        <v>1</v>
      </c>
      <c r="I531" s="10">
        <f t="shared" si="148"/>
        <v>1</v>
      </c>
      <c r="J531" s="10">
        <f t="shared" si="148"/>
        <v>1</v>
      </c>
      <c r="K531" s="10">
        <f t="shared" si="148"/>
        <v>1</v>
      </c>
      <c r="L531" s="10">
        <f t="shared" si="148"/>
        <v>1</v>
      </c>
      <c r="M531" s="10">
        <f t="shared" si="148"/>
        <v>1</v>
      </c>
      <c r="N531" s="10">
        <f t="shared" si="148"/>
        <v>1</v>
      </c>
      <c r="O531" s="10">
        <f t="shared" si="148"/>
        <v>1</v>
      </c>
      <c r="P531" s="10">
        <f t="shared" si="148"/>
        <v>1</v>
      </c>
      <c r="Q531" s="10">
        <f t="shared" si="148"/>
        <v>1</v>
      </c>
      <c r="R531" s="10">
        <f t="shared" si="148"/>
        <v>1</v>
      </c>
      <c r="S531" s="10">
        <v>1</v>
      </c>
      <c r="T531" s="10">
        <f t="shared" si="153"/>
        <v>1</v>
      </c>
      <c r="U531" s="10">
        <f t="shared" si="153"/>
        <v>1</v>
      </c>
      <c r="V531" s="10">
        <f t="shared" si="153"/>
        <v>1</v>
      </c>
      <c r="W531" s="10">
        <f t="shared" si="153"/>
        <v>1</v>
      </c>
      <c r="X531" s="10">
        <f t="shared" si="153"/>
        <v>1</v>
      </c>
      <c r="Y531" s="10">
        <f t="shared" si="153"/>
        <v>1</v>
      </c>
      <c r="Z531" s="10">
        <f t="shared" si="153"/>
        <v>1</v>
      </c>
      <c r="AA531" s="10">
        <f t="shared" si="153"/>
        <v>1</v>
      </c>
      <c r="AB531" s="10">
        <f t="shared" si="153"/>
        <v>0.99808985476288958</v>
      </c>
      <c r="AC531" s="10">
        <f t="shared" si="153"/>
        <v>1.0071588681952355</v>
      </c>
      <c r="AD531" s="10">
        <f t="shared" si="153"/>
        <v>1.0343376682316281</v>
      </c>
      <c r="AE531" s="10">
        <f t="shared" si="153"/>
        <v>1.0513601658939973</v>
      </c>
      <c r="AF531" s="10">
        <f t="shared" si="153"/>
        <v>1.0021911846067808</v>
      </c>
      <c r="AG531" s="10">
        <f t="shared" si="153"/>
        <v>0.98309811677858572</v>
      </c>
      <c r="AH531" s="10">
        <f t="shared" si="153"/>
        <v>1.0333793185352587</v>
      </c>
      <c r="AI531" s="10">
        <f t="shared" si="153"/>
        <v>0.95069159856656726</v>
      </c>
      <c r="AJ531" s="10">
        <f t="shared" si="153"/>
        <v>0.96979491553815156</v>
      </c>
      <c r="AK531" s="10">
        <f t="shared" si="153"/>
        <v>0.98899476857003465</v>
      </c>
      <c r="AL531" s="10">
        <f t="shared" si="153"/>
        <v>1.030808217494029</v>
      </c>
      <c r="AM531" s="10">
        <f t="shared" si="153"/>
        <v>0.96545036867140477</v>
      </c>
      <c r="AN531" s="10">
        <f t="shared" si="153"/>
        <v>1.0581539793492041</v>
      </c>
      <c r="AO531" s="10">
        <f t="shared" si="153"/>
        <v>1.0647438041189985</v>
      </c>
      <c r="AP531" s="10">
        <f t="shared" si="153"/>
        <v>1.0010864079032773</v>
      </c>
      <c r="AQ531" s="10">
        <f t="shared" si="153"/>
        <v>1.0173230028369773</v>
      </c>
      <c r="AR531" s="10">
        <f t="shared" si="153"/>
        <v>1.0173024890689519</v>
      </c>
      <c r="AS531" s="10">
        <f t="shared" si="153"/>
        <v>1.0639524888849532</v>
      </c>
      <c r="AT531" s="10">
        <f t="shared" si="153"/>
        <v>1.0635745253385209</v>
      </c>
      <c r="AU531" s="10">
        <f t="shared" si="153"/>
        <v>1.0374363146139287</v>
      </c>
      <c r="AV531" s="10">
        <f t="shared" si="153"/>
        <v>1.0388013383886077</v>
      </c>
      <c r="AW531" s="10">
        <f t="shared" si="153"/>
        <v>1.03970148371559</v>
      </c>
      <c r="AX531" s="10">
        <f t="shared" si="153"/>
        <v>1.0349194301433007</v>
      </c>
      <c r="AY531" s="10">
        <f t="shared" si="153"/>
        <v>1.0131283003503626</v>
      </c>
      <c r="AZ531" s="10">
        <f t="shared" si="153"/>
        <v>1.0562737943393741</v>
      </c>
      <c r="BA531" s="10">
        <f t="shared" si="153"/>
        <v>1.0032661514158787</v>
      </c>
      <c r="BB531" s="10">
        <f t="shared" si="153"/>
        <v>0.94522183222335188</v>
      </c>
      <c r="BC531" s="10">
        <f t="shared" si="153"/>
        <v>0.99735028534458758</v>
      </c>
      <c r="BD531" s="10">
        <f t="shared" si="153"/>
        <v>1.0495560621783087</v>
      </c>
      <c r="BE531" s="10">
        <f t="shared" si="153"/>
        <v>0.99590688794287874</v>
      </c>
      <c r="BF531" s="10">
        <f t="shared" si="153"/>
        <v>0.97262619597559752</v>
      </c>
      <c r="BG531" s="10">
        <f t="shared" si="153"/>
        <v>1.0038937790582436</v>
      </c>
      <c r="BH531" s="10">
        <f t="shared" si="153"/>
        <v>1.0086422350493984</v>
      </c>
      <c r="BI531" s="10">
        <f t="shared" si="153"/>
        <v>1.0581703267454639</v>
      </c>
      <c r="BK531" s="7">
        <f t="shared" si="154"/>
        <v>0</v>
      </c>
      <c r="BL531" s="7">
        <f t="shared" si="155"/>
        <v>0</v>
      </c>
      <c r="BM531" s="7">
        <f t="shared" si="156"/>
        <v>0</v>
      </c>
      <c r="BN531" s="7">
        <f t="shared" si="157"/>
        <v>1.0761913630318531E-2</v>
      </c>
      <c r="BO531" s="7">
        <f t="shared" si="158"/>
        <v>-1.5370470544779358E-2</v>
      </c>
      <c r="BP531" s="7">
        <f t="shared" si="159"/>
        <v>4.0167468240403847E-2</v>
      </c>
      <c r="BQ531" s="7">
        <f t="shared" si="160"/>
        <v>1.5542924558286098E-2</v>
      </c>
      <c r="BR531" s="7">
        <f t="shared" si="161"/>
        <v>5.1121566046634648E-3</v>
      </c>
      <c r="BS531" s="7">
        <f t="shared" si="162"/>
        <v>3.0862645810297407E-2</v>
      </c>
      <c r="BT531" s="7">
        <f t="shared" si="163"/>
        <v>3.3247751982306006E-3</v>
      </c>
      <c r="BV531" s="7">
        <f t="shared" si="164"/>
        <v>1.5035477729710145E-2</v>
      </c>
      <c r="BX531" s="231">
        <f t="shared" si="138"/>
        <v>2.4866868675732512E-4</v>
      </c>
      <c r="BZ531" s="7">
        <f t="shared" si="165"/>
        <v>-1.9101452371104166E-3</v>
      </c>
      <c r="CA531" s="7">
        <f t="shared" si="166"/>
        <v>-8.8170679381425532E-2</v>
      </c>
      <c r="CB531" s="7">
        <f t="shared" si="167"/>
        <v>7.147117333066566E-2</v>
      </c>
    </row>
    <row r="532" spans="1:80" ht="15">
      <c r="A532" s="226" t="s">
        <v>584</v>
      </c>
      <c r="E532" s="10">
        <v>1</v>
      </c>
      <c r="F532" s="10">
        <f t="shared" si="148"/>
        <v>1</v>
      </c>
      <c r="G532" s="10">
        <f t="shared" si="148"/>
        <v>1</v>
      </c>
      <c r="H532" s="10">
        <f t="shared" si="148"/>
        <v>1</v>
      </c>
      <c r="I532" s="10">
        <f t="shared" si="148"/>
        <v>1</v>
      </c>
      <c r="J532" s="10">
        <f t="shared" si="148"/>
        <v>1</v>
      </c>
      <c r="K532" s="10">
        <f t="shared" si="148"/>
        <v>1</v>
      </c>
      <c r="L532" s="10">
        <f t="shared" si="148"/>
        <v>1</v>
      </c>
      <c r="M532" s="10">
        <f t="shared" si="148"/>
        <v>1</v>
      </c>
      <c r="N532" s="10">
        <f t="shared" si="148"/>
        <v>1</v>
      </c>
      <c r="O532" s="10">
        <f t="shared" si="148"/>
        <v>1</v>
      </c>
      <c r="P532" s="10">
        <f t="shared" si="148"/>
        <v>1</v>
      </c>
      <c r="Q532" s="10">
        <f t="shared" si="148"/>
        <v>1</v>
      </c>
      <c r="R532" s="10">
        <f t="shared" si="148"/>
        <v>1</v>
      </c>
      <c r="S532" s="10">
        <v>1</v>
      </c>
      <c r="T532" s="10">
        <f t="shared" si="153"/>
        <v>1</v>
      </c>
      <c r="U532" s="10">
        <f t="shared" si="153"/>
        <v>1</v>
      </c>
      <c r="V532" s="10">
        <f t="shared" si="153"/>
        <v>1</v>
      </c>
      <c r="W532" s="10">
        <f t="shared" si="153"/>
        <v>1</v>
      </c>
      <c r="X532" s="10">
        <f t="shared" si="153"/>
        <v>1</v>
      </c>
      <c r="Y532" s="10">
        <f t="shared" si="153"/>
        <v>1</v>
      </c>
      <c r="Z532" s="10">
        <f t="shared" si="153"/>
        <v>1</v>
      </c>
      <c r="AA532" s="10">
        <f t="shared" si="153"/>
        <v>1</v>
      </c>
      <c r="AB532" s="10">
        <f t="shared" si="153"/>
        <v>1</v>
      </c>
      <c r="AC532" s="10">
        <f t="shared" si="153"/>
        <v>1</v>
      </c>
      <c r="AD532" s="10">
        <f t="shared" si="153"/>
        <v>1</v>
      </c>
      <c r="AE532" s="10">
        <f t="shared" si="153"/>
        <v>1</v>
      </c>
      <c r="AF532" s="10">
        <f t="shared" si="153"/>
        <v>1</v>
      </c>
      <c r="AG532" s="10">
        <f t="shared" si="153"/>
        <v>1</v>
      </c>
      <c r="AH532" s="10">
        <f t="shared" si="153"/>
        <v>1</v>
      </c>
      <c r="AI532" s="10">
        <f t="shared" si="153"/>
        <v>1</v>
      </c>
      <c r="AJ532" s="10">
        <f t="shared" si="153"/>
        <v>1</v>
      </c>
      <c r="AK532" s="10">
        <f t="shared" si="153"/>
        <v>1</v>
      </c>
      <c r="AL532" s="10">
        <f t="shared" si="153"/>
        <v>1</v>
      </c>
      <c r="AM532" s="10">
        <f t="shared" si="153"/>
        <v>1</v>
      </c>
      <c r="AN532" s="10">
        <f t="shared" si="153"/>
        <v>1</v>
      </c>
      <c r="AO532" s="10">
        <f t="shared" si="153"/>
        <v>1</v>
      </c>
      <c r="AP532" s="10">
        <f t="shared" si="153"/>
        <v>1</v>
      </c>
      <c r="AQ532" s="10">
        <f t="shared" si="153"/>
        <v>1</v>
      </c>
      <c r="AR532" s="10">
        <f t="shared" si="153"/>
        <v>1</v>
      </c>
      <c r="AS532" s="10">
        <f t="shared" si="153"/>
        <v>1</v>
      </c>
      <c r="AT532" s="10">
        <f t="shared" si="153"/>
        <v>1.268877834229329</v>
      </c>
      <c r="AU532" s="10">
        <f t="shared" si="153"/>
        <v>0.9923161998375285</v>
      </c>
      <c r="AV532" s="10">
        <f t="shared" si="153"/>
        <v>1.0590822572841543</v>
      </c>
      <c r="AW532" s="10">
        <f t="shared" si="153"/>
        <v>1.0254253970667144</v>
      </c>
      <c r="AX532" s="10">
        <f t="shared" si="153"/>
        <v>1.0596124714796809</v>
      </c>
      <c r="AY532" s="10">
        <f t="shared" si="153"/>
        <v>1.0366702500454332</v>
      </c>
      <c r="AZ532" s="10">
        <f t="shared" si="153"/>
        <v>1.0642774678796745</v>
      </c>
      <c r="BA532" s="10">
        <f t="shared" si="153"/>
        <v>1.0182366386311665</v>
      </c>
      <c r="BB532" s="10">
        <f t="shared" si="153"/>
        <v>1.0251497867361947</v>
      </c>
      <c r="BC532" s="10">
        <f t="shared" si="153"/>
        <v>1.0248306565958067</v>
      </c>
      <c r="BD532" s="10">
        <f t="shared" si="153"/>
        <v>1.037246749553776</v>
      </c>
      <c r="BE532" s="10">
        <f t="shared" si="153"/>
        <v>1.0199974942303667</v>
      </c>
      <c r="BF532" s="10">
        <f t="shared" si="153"/>
        <v>1.0236868970642461</v>
      </c>
      <c r="BG532" s="10">
        <f t="shared" si="153"/>
        <v>1.013463210054969</v>
      </c>
      <c r="BH532" s="10">
        <f t="shared" si="153"/>
        <v>1.0523167992482305</v>
      </c>
      <c r="BI532" s="10">
        <f t="shared" si="153"/>
        <v>1.0257829169059576</v>
      </c>
      <c r="BK532" s="7">
        <f t="shared" si="154"/>
        <v>0</v>
      </c>
      <c r="BL532" s="7">
        <f t="shared" si="155"/>
        <v>0</v>
      </c>
      <c r="BM532" s="7">
        <f t="shared" si="156"/>
        <v>0</v>
      </c>
      <c r="BN532" s="7">
        <f t="shared" si="157"/>
        <v>0</v>
      </c>
      <c r="BO532" s="7">
        <f t="shared" si="158"/>
        <v>0</v>
      </c>
      <c r="BP532" s="7">
        <f t="shared" si="159"/>
        <v>2.922123142119859E-2</v>
      </c>
      <c r="BQ532" s="7">
        <f t="shared" si="160"/>
        <v>3.9011991871372498E-2</v>
      </c>
      <c r="BR532" s="7">
        <f t="shared" si="161"/>
        <v>2.3561824931531472E-2</v>
      </c>
      <c r="BS532" s="7">
        <f t="shared" si="162"/>
        <v>4.3728416529844827E-2</v>
      </c>
      <c r="BT532" s="7">
        <f t="shared" si="163"/>
        <v>2.7749359835348875E-2</v>
      </c>
      <c r="BV532" s="7">
        <f t="shared" si="164"/>
        <v>3.4567351515646161E-2</v>
      </c>
      <c r="BX532" s="231">
        <f t="shared" si="138"/>
        <v>0</v>
      </c>
      <c r="BZ532" s="7">
        <f t="shared" si="165"/>
        <v>0</v>
      </c>
      <c r="CA532" s="7">
        <f t="shared" si="166"/>
        <v>0</v>
      </c>
      <c r="CB532" s="7">
        <f t="shared" si="167"/>
        <v>9.398143903135292E-2</v>
      </c>
    </row>
    <row r="533" spans="1:80" ht="15">
      <c r="A533" s="226" t="s">
        <v>586</v>
      </c>
      <c r="E533" s="10">
        <v>1</v>
      </c>
      <c r="F533" s="10">
        <f t="shared" si="148"/>
        <v>1</v>
      </c>
      <c r="G533" s="10">
        <f t="shared" si="148"/>
        <v>1</v>
      </c>
      <c r="H533" s="10">
        <f t="shared" si="148"/>
        <v>1</v>
      </c>
      <c r="I533" s="10">
        <f t="shared" si="148"/>
        <v>1</v>
      </c>
      <c r="J533" s="10">
        <f t="shared" si="148"/>
        <v>1</v>
      </c>
      <c r="K533" s="10">
        <f t="shared" si="148"/>
        <v>1</v>
      </c>
      <c r="L533" s="10">
        <f t="shared" si="148"/>
        <v>1</v>
      </c>
      <c r="M533" s="10">
        <f t="shared" si="148"/>
        <v>1</v>
      </c>
      <c r="N533" s="10">
        <f t="shared" si="148"/>
        <v>1</v>
      </c>
      <c r="O533" s="10">
        <f t="shared" si="148"/>
        <v>1</v>
      </c>
      <c r="P533" s="10">
        <f t="shared" si="148"/>
        <v>1</v>
      </c>
      <c r="Q533" s="10">
        <f t="shared" si="148"/>
        <v>1</v>
      </c>
      <c r="R533" s="10">
        <f t="shared" si="148"/>
        <v>1</v>
      </c>
      <c r="S533" s="10">
        <v>1</v>
      </c>
      <c r="T533" s="10">
        <f t="shared" si="153"/>
        <v>1</v>
      </c>
      <c r="U533" s="10">
        <f t="shared" si="153"/>
        <v>1</v>
      </c>
      <c r="V533" s="10">
        <f t="shared" si="153"/>
        <v>1</v>
      </c>
      <c r="W533" s="10">
        <f t="shared" si="153"/>
        <v>1</v>
      </c>
      <c r="X533" s="10">
        <f t="shared" si="153"/>
        <v>1</v>
      </c>
      <c r="Y533" s="10">
        <f t="shared" si="153"/>
        <v>1</v>
      </c>
      <c r="Z533" s="10">
        <f t="shared" si="153"/>
        <v>1</v>
      </c>
      <c r="AA533" s="10">
        <f t="shared" si="153"/>
        <v>1</v>
      </c>
      <c r="AB533" s="10">
        <f t="shared" si="153"/>
        <v>1</v>
      </c>
      <c r="AC533" s="10">
        <f t="shared" si="153"/>
        <v>1</v>
      </c>
      <c r="AD533" s="10">
        <f t="shared" si="153"/>
        <v>1</v>
      </c>
      <c r="AE533" s="10">
        <f t="shared" si="153"/>
        <v>1</v>
      </c>
      <c r="AF533" s="10">
        <f t="shared" si="153"/>
        <v>1</v>
      </c>
      <c r="AG533" s="10">
        <f t="shared" si="153"/>
        <v>1</v>
      </c>
      <c r="AH533" s="10">
        <f t="shared" si="153"/>
        <v>1</v>
      </c>
      <c r="AI533" s="10">
        <f t="shared" si="153"/>
        <v>1</v>
      </c>
      <c r="AJ533" s="10">
        <f t="shared" si="153"/>
        <v>1.0121812280568832</v>
      </c>
      <c r="AK533" s="10">
        <f t="shared" si="153"/>
        <v>1.028159773182671</v>
      </c>
      <c r="AL533" s="10">
        <f t="shared" si="153"/>
        <v>0.98870172305457149</v>
      </c>
      <c r="AM533" s="10">
        <f t="shared" si="153"/>
        <v>1.0181576516324904</v>
      </c>
      <c r="AN533" s="10">
        <f t="shared" si="153"/>
        <v>1.0133816702563061</v>
      </c>
      <c r="AO533" s="10">
        <f t="shared" si="153"/>
        <v>1.0088934021093752</v>
      </c>
      <c r="AP533" s="10">
        <f t="shared" si="153"/>
        <v>1.0189951096086209</v>
      </c>
      <c r="AQ533" s="10">
        <f t="shared" si="153"/>
        <v>1.0294965411547472</v>
      </c>
      <c r="AR533" s="10">
        <f t="shared" si="153"/>
        <v>1.0089787479181866</v>
      </c>
      <c r="AS533" s="10">
        <f t="shared" si="153"/>
        <v>1.0323178314636969</v>
      </c>
      <c r="AT533" s="10">
        <f t="shared" si="153"/>
        <v>1.0089439930469586</v>
      </c>
      <c r="AU533" s="10">
        <f t="shared" si="153"/>
        <v>1.0102885218424709</v>
      </c>
      <c r="AV533" s="10">
        <f t="shared" si="153"/>
        <v>1.0085329995172303</v>
      </c>
      <c r="AW533" s="10">
        <f t="shared" si="153"/>
        <v>1.0109000773798213</v>
      </c>
      <c r="AX533" s="10">
        <f t="shared" si="153"/>
        <v>1.0268885477118042</v>
      </c>
      <c r="AY533" s="10">
        <f t="shared" si="153"/>
        <v>1.0035422567318086</v>
      </c>
      <c r="AZ533" s="10">
        <f t="shared" si="153"/>
        <v>1.0053034331354249</v>
      </c>
      <c r="BA533" s="10">
        <f t="shared" si="153"/>
        <v>1.0084369119882752</v>
      </c>
      <c r="BB533" s="10">
        <f t="shared" si="153"/>
        <v>1.0106991141311892</v>
      </c>
      <c r="BC533" s="10">
        <f t="shared" si="153"/>
        <v>1.0481958836364074</v>
      </c>
      <c r="BD533" s="10">
        <f t="shared" si="153"/>
        <v>0.84962173708331101</v>
      </c>
      <c r="BE533" s="10">
        <f t="shared" si="153"/>
        <v>0.99689240541135038</v>
      </c>
      <c r="BF533" s="10">
        <f t="shared" si="153"/>
        <v>1.0209249830439096</v>
      </c>
      <c r="BG533" s="10">
        <f t="shared" si="153"/>
        <v>0.97263369379516629</v>
      </c>
      <c r="BH533" s="10">
        <f t="shared" si="153"/>
        <v>0.70113667346321296</v>
      </c>
      <c r="BI533" s="10">
        <f t="shared" si="153"/>
        <v>0.88035956603023302</v>
      </c>
      <c r="BK533" s="7">
        <f t="shared" si="154"/>
        <v>0</v>
      </c>
      <c r="BL533" s="7">
        <f t="shared" si="155"/>
        <v>0</v>
      </c>
      <c r="BM533" s="7">
        <f t="shared" si="156"/>
        <v>0</v>
      </c>
      <c r="BN533" s="7">
        <f t="shared" si="157"/>
        <v>0</v>
      </c>
      <c r="BO533" s="7">
        <f t="shared" si="158"/>
        <v>7.1543768764981142E-3</v>
      </c>
      <c r="BP533" s="7">
        <f t="shared" si="159"/>
        <v>1.6372499192342627E-2</v>
      </c>
      <c r="BQ533" s="7">
        <f t="shared" si="160"/>
        <v>1.5215977313525864E-2</v>
      </c>
      <c r="BR533" s="7">
        <f t="shared" si="161"/>
        <v>-4.2355627162130038E-2</v>
      </c>
      <c r="BS533" s="7">
        <f t="shared" si="162"/>
        <v>1.0571864605154246E-2</v>
      </c>
      <c r="BT533" s="7">
        <f t="shared" si="163"/>
        <v>-7.2010592879607316E-2</v>
      </c>
      <c r="BV533" s="7">
        <f t="shared" si="164"/>
        <v>-3.7478307022090873E-2</v>
      </c>
      <c r="BX533" s="231">
        <f t="shared" si="138"/>
        <v>0</v>
      </c>
      <c r="BZ533" s="7">
        <f t="shared" si="165"/>
        <v>0</v>
      </c>
      <c r="CA533" s="7">
        <f t="shared" si="166"/>
        <v>4.068402185872233E-2</v>
      </c>
      <c r="CB533" s="7">
        <f t="shared" si="167"/>
        <v>-0.39963953999250457</v>
      </c>
    </row>
    <row r="534" spans="1:80" ht="15">
      <c r="A534" s="226" t="s">
        <v>588</v>
      </c>
      <c r="E534" s="10">
        <v>1</v>
      </c>
      <c r="F534" s="10">
        <f t="shared" ref="F534:R536" si="168">1+F266/100</f>
        <v>1.0120542595064199</v>
      </c>
      <c r="G534" s="10">
        <f t="shared" si="168"/>
        <v>1.0344096378851886</v>
      </c>
      <c r="H534" s="10">
        <f t="shared" si="168"/>
        <v>1.0459020114884494</v>
      </c>
      <c r="I534" s="10">
        <f t="shared" si="168"/>
        <v>1.0515450866073222</v>
      </c>
      <c r="J534" s="10">
        <f t="shared" si="168"/>
        <v>1.0341381666307861</v>
      </c>
      <c r="K534" s="10">
        <f t="shared" si="168"/>
        <v>1.0181115317119982</v>
      </c>
      <c r="L534" s="10">
        <f t="shared" si="168"/>
        <v>1.0452972246688643</v>
      </c>
      <c r="M534" s="10">
        <f t="shared" si="168"/>
        <v>1.0156533420936416</v>
      </c>
      <c r="N534" s="10">
        <f t="shared" si="168"/>
        <v>1.0208322585675096</v>
      </c>
      <c r="O534" s="10">
        <f t="shared" si="168"/>
        <v>1.0255303144088033</v>
      </c>
      <c r="P534" s="10">
        <f t="shared" si="168"/>
        <v>1.0155179996086439</v>
      </c>
      <c r="Q534" s="10">
        <f t="shared" si="168"/>
        <v>0.98958058432662421</v>
      </c>
      <c r="R534" s="10">
        <f t="shared" si="168"/>
        <v>1.0179286873322566</v>
      </c>
      <c r="S534" s="10">
        <v>1</v>
      </c>
      <c r="T534" s="10">
        <f t="shared" si="153"/>
        <v>0.99091944640648355</v>
      </c>
      <c r="U534" s="10">
        <f t="shared" si="153"/>
        <v>0.99707505549260433</v>
      </c>
      <c r="V534" s="10">
        <f t="shared" si="153"/>
        <v>0.97480918344691114</v>
      </c>
      <c r="W534" s="10">
        <f t="shared" si="153"/>
        <v>1.0054032261395904</v>
      </c>
      <c r="X534" s="10">
        <f t="shared" si="153"/>
        <v>1.0127861934380598</v>
      </c>
      <c r="Y534" s="10">
        <f t="shared" si="153"/>
        <v>1.0399395916530878</v>
      </c>
      <c r="Z534" s="10">
        <f t="shared" si="153"/>
        <v>1.0270549362737209</v>
      </c>
      <c r="AA534" s="10">
        <f t="shared" si="153"/>
        <v>0.97070702966288414</v>
      </c>
      <c r="AB534" s="10">
        <f t="shared" si="153"/>
        <v>0.95657560294004751</v>
      </c>
      <c r="AC534" s="10">
        <f t="shared" si="153"/>
        <v>1.0250454823505384</v>
      </c>
      <c r="AD534" s="10">
        <f t="shared" si="153"/>
        <v>0.96458119971536893</v>
      </c>
      <c r="AE534" s="10">
        <f t="shared" si="153"/>
        <v>0.9779254890442971</v>
      </c>
      <c r="AF534" s="10">
        <f t="shared" si="153"/>
        <v>0.99939420682115443</v>
      </c>
      <c r="AG534" s="10">
        <f t="shared" si="153"/>
        <v>1.0203142993785379</v>
      </c>
      <c r="AH534" s="10">
        <f t="shared" si="153"/>
        <v>1.0020387971179392</v>
      </c>
      <c r="AI534" s="10">
        <f t="shared" si="153"/>
        <v>0.97437995051332404</v>
      </c>
      <c r="AJ534" s="10">
        <f t="shared" si="153"/>
        <v>0.96621230575501993</v>
      </c>
      <c r="AK534" s="10">
        <f t="shared" si="153"/>
        <v>0.95446179146876309</v>
      </c>
      <c r="AL534" s="10">
        <f t="shared" si="153"/>
        <v>0.98748003669017548</v>
      </c>
      <c r="AM534" s="10">
        <f t="shared" si="153"/>
        <v>1.008442042246144</v>
      </c>
      <c r="AN534" s="10">
        <f t="shared" si="153"/>
        <v>1.0095430737209909</v>
      </c>
      <c r="AO534" s="10">
        <f t="shared" si="153"/>
        <v>1.0237083357069634</v>
      </c>
      <c r="AP534" s="10">
        <f t="shared" si="153"/>
        <v>1.0094577827271054</v>
      </c>
      <c r="AQ534" s="10">
        <f t="shared" si="153"/>
        <v>0.98989388699076442</v>
      </c>
      <c r="AR534" s="10">
        <f t="shared" si="153"/>
        <v>1.0085468349849918</v>
      </c>
      <c r="AS534" s="10">
        <f t="shared" si="153"/>
        <v>1.0261618326550304</v>
      </c>
      <c r="AT534" s="10">
        <f t="shared" si="153"/>
        <v>1.0179213804133882</v>
      </c>
      <c r="AU534" s="10">
        <f t="shared" si="153"/>
        <v>1.024412361071267</v>
      </c>
      <c r="AV534" s="10">
        <f t="shared" si="153"/>
        <v>1.0170106361754403</v>
      </c>
      <c r="AW534" s="10">
        <f t="shared" si="153"/>
        <v>1.032565672566339</v>
      </c>
      <c r="AX534" s="10">
        <f t="shared" si="153"/>
        <v>1.0393928627323255</v>
      </c>
      <c r="AY534" s="10">
        <f t="shared" si="153"/>
        <v>1.0423060962831092</v>
      </c>
      <c r="AZ534" s="10">
        <f t="shared" si="153"/>
        <v>1.0395941802316344</v>
      </c>
      <c r="BA534" s="10">
        <f t="shared" si="153"/>
        <v>1.017881836744869</v>
      </c>
      <c r="BB534" s="10">
        <f t="shared" si="153"/>
        <v>0.97093897825395958</v>
      </c>
      <c r="BC534" s="10">
        <f t="shared" si="153"/>
        <v>1.0157719572452517</v>
      </c>
      <c r="BD534" s="10">
        <f t="shared" si="153"/>
        <v>1.017869007523567</v>
      </c>
      <c r="BE534" s="10">
        <f t="shared" si="153"/>
        <v>1.0070036006077465</v>
      </c>
      <c r="BF534" s="10">
        <f t="shared" si="153"/>
        <v>1.0094086845176229</v>
      </c>
      <c r="BG534" s="10">
        <f t="shared" si="153"/>
        <v>1.0013169695047215</v>
      </c>
      <c r="BH534" s="10">
        <f t="shared" si="153"/>
        <v>0.99705597864587303</v>
      </c>
      <c r="BI534" s="10">
        <f t="shared" si="153"/>
        <v>0.98670679009698403</v>
      </c>
      <c r="BK534" s="7">
        <f t="shared" si="154"/>
        <v>3.0692504827791955E-2</v>
      </c>
      <c r="BL534" s="7">
        <f t="shared" si="155"/>
        <v>3.0837599849242503E-2</v>
      </c>
      <c r="BM534" s="7">
        <f t="shared" si="156"/>
        <v>2.8473954370118459E-3</v>
      </c>
      <c r="BN534" s="7">
        <f t="shared" si="157"/>
        <v>-2.0351857106366555E-3</v>
      </c>
      <c r="BO534" s="7">
        <f t="shared" si="158"/>
        <v>-2.9440993897066892E-2</v>
      </c>
      <c r="BP534" s="7">
        <f t="shared" si="159"/>
        <v>1.3642610897558693E-2</v>
      </c>
      <c r="BQ534" s="7">
        <f t="shared" si="160"/>
        <v>2.1694235821938967E-2</v>
      </c>
      <c r="BR534" s="7">
        <f t="shared" si="161"/>
        <v>8.8820192208751703E-3</v>
      </c>
      <c r="BS534" s="7">
        <f t="shared" si="162"/>
        <v>3.1406581630422759E-2</v>
      </c>
      <c r="BT534" s="7">
        <f t="shared" si="163"/>
        <v>6.4992622999215932E-4</v>
      </c>
      <c r="BV534" s="7">
        <f t="shared" si="164"/>
        <v>1.3717419607233161E-2</v>
      </c>
      <c r="BX534" s="231">
        <f t="shared" si="138"/>
        <v>1.0874538319577409E-2</v>
      </c>
      <c r="BZ534" s="7">
        <f t="shared" si="165"/>
        <v>-4.6323350610194103E-2</v>
      </c>
      <c r="CA534" s="7">
        <f t="shared" si="166"/>
        <v>-0.10141440744593422</v>
      </c>
      <c r="CB534" s="7">
        <f t="shared" si="167"/>
        <v>-1.4902458656756989E-2</v>
      </c>
    </row>
    <row r="535" spans="1:80" ht="15">
      <c r="A535" s="226" t="s">
        <v>590</v>
      </c>
      <c r="E535" s="10">
        <v>1</v>
      </c>
      <c r="F535" s="10">
        <f t="shared" si="168"/>
        <v>0.98281481592380227</v>
      </c>
      <c r="G535" s="10">
        <f t="shared" si="168"/>
        <v>0.9449044462262417</v>
      </c>
      <c r="H535" s="10">
        <f t="shared" si="168"/>
        <v>1.0004444467042768</v>
      </c>
      <c r="I535" s="10">
        <f t="shared" si="168"/>
        <v>1.0871085053179173</v>
      </c>
      <c r="J535" s="10">
        <f t="shared" si="168"/>
        <v>1.1303140502573161</v>
      </c>
      <c r="K535" s="10">
        <f t="shared" si="168"/>
        <v>0.91532676648520905</v>
      </c>
      <c r="L535" s="10">
        <f t="shared" si="168"/>
        <v>1.0462685232992128</v>
      </c>
      <c r="M535" s="10">
        <f t="shared" si="168"/>
        <v>0.98137496049119699</v>
      </c>
      <c r="N535" s="10">
        <f t="shared" si="168"/>
        <v>0.96436413410761745</v>
      </c>
      <c r="O535" s="10">
        <f t="shared" si="168"/>
        <v>1.0140746789074624</v>
      </c>
      <c r="P535" s="10">
        <f t="shared" si="168"/>
        <v>0.96585923289068054</v>
      </c>
      <c r="Q535" s="10">
        <f t="shared" si="168"/>
        <v>1.0549159634633269</v>
      </c>
      <c r="R535" s="10">
        <f t="shared" si="168"/>
        <v>0.95625578222391094</v>
      </c>
      <c r="S535" s="10">
        <v>1</v>
      </c>
      <c r="T535" s="10">
        <f t="shared" si="153"/>
        <v>0.9438277477388991</v>
      </c>
      <c r="U535" s="10">
        <f t="shared" si="153"/>
        <v>1.0262037599628553</v>
      </c>
      <c r="V535" s="10">
        <f t="shared" si="153"/>
        <v>0.92230403608834666</v>
      </c>
      <c r="W535" s="10">
        <f t="shared" si="153"/>
        <v>0.97194066610654928</v>
      </c>
      <c r="X535" s="10">
        <f t="shared" si="153"/>
        <v>0.93733667761519479</v>
      </c>
      <c r="Y535" s="10">
        <f t="shared" si="153"/>
        <v>0.9958057343298744</v>
      </c>
      <c r="Z535" s="10">
        <f t="shared" si="153"/>
        <v>1.0259704378176855</v>
      </c>
      <c r="AA535" s="10">
        <f t="shared" si="153"/>
        <v>0.93927411370798797</v>
      </c>
      <c r="AB535" s="10">
        <f t="shared" si="153"/>
        <v>0.94788859689285987</v>
      </c>
      <c r="AC535" s="10">
        <f t="shared" si="153"/>
        <v>0.96450539090981224</v>
      </c>
      <c r="AD535" s="10">
        <f t="shared" si="153"/>
        <v>0.98453030183590906</v>
      </c>
      <c r="AE535" s="10">
        <f t="shared" si="153"/>
        <v>0.97697621518724287</v>
      </c>
      <c r="AF535" s="10">
        <f t="shared" si="153"/>
        <v>0.99686318876708724</v>
      </c>
      <c r="AG535" s="10">
        <f t="shared" si="153"/>
        <v>1.0328273732474045</v>
      </c>
      <c r="AH535" s="10">
        <f t="shared" si="153"/>
        <v>0.96269131864228197</v>
      </c>
      <c r="AI535" s="10">
        <f t="shared" si="153"/>
        <v>0.9687271542839665</v>
      </c>
      <c r="AJ535" s="10">
        <f t="shared" si="153"/>
        <v>0.97386085880685258</v>
      </c>
      <c r="AK535" s="10">
        <f t="shared" si="153"/>
        <v>0.95797979263250554</v>
      </c>
      <c r="AL535" s="10">
        <f t="shared" si="153"/>
        <v>1.0412532431175785</v>
      </c>
      <c r="AM535" s="10">
        <f t="shared" si="153"/>
        <v>0.89043580136119327</v>
      </c>
      <c r="AN535" s="10">
        <f t="shared" si="153"/>
        <v>1.0018399520128232</v>
      </c>
      <c r="AO535" s="10">
        <f t="shared" si="153"/>
        <v>1.0331015880447887</v>
      </c>
      <c r="AP535" s="10">
        <f t="shared" si="153"/>
        <v>1.0088992670279198</v>
      </c>
      <c r="AQ535" s="10">
        <f t="shared" si="153"/>
        <v>0.96774600731955185</v>
      </c>
      <c r="AR535" s="10">
        <f t="shared" si="153"/>
        <v>1.0169159310689004</v>
      </c>
      <c r="AS535" s="10">
        <f t="shared" si="153"/>
        <v>1.0102141739369523</v>
      </c>
      <c r="AT535" s="10">
        <f t="shared" si="153"/>
        <v>1.0246696290215811</v>
      </c>
      <c r="AU535" s="10">
        <f t="shared" si="153"/>
        <v>1.0172163288436908</v>
      </c>
      <c r="AV535" s="10">
        <f t="shared" si="153"/>
        <v>1.0412130249670801</v>
      </c>
      <c r="AW535" s="10">
        <f t="shared" si="153"/>
        <v>1.0420633931956473</v>
      </c>
      <c r="AX535" s="10">
        <f t="shared" si="153"/>
        <v>1.043847100637231</v>
      </c>
      <c r="AY535" s="10">
        <f t="shared" si="153"/>
        <v>1.0501698464426403</v>
      </c>
      <c r="AZ535" s="10">
        <f t="shared" si="153"/>
        <v>1.0543605881969331</v>
      </c>
      <c r="BA535" s="10">
        <f t="shared" si="153"/>
        <v>1.0483669129004682</v>
      </c>
      <c r="BB535" s="10">
        <f t="shared" si="153"/>
        <v>1.0618555182747893</v>
      </c>
      <c r="BC535" s="10">
        <f t="shared" si="153"/>
        <v>1.0716354627407589</v>
      </c>
      <c r="BD535" s="10">
        <f t="shared" si="153"/>
        <v>1.0249551663971308</v>
      </c>
      <c r="BE535" s="10">
        <f t="shared" si="153"/>
        <v>1.0441226736157614</v>
      </c>
      <c r="BF535" s="10">
        <f t="shared" si="153"/>
        <v>1.0191676971540808</v>
      </c>
      <c r="BG535" s="10">
        <f t="shared" si="153"/>
        <v>1.0156075051075031</v>
      </c>
      <c r="BH535" s="10">
        <f t="shared" si="153"/>
        <v>0.99854047986283012</v>
      </c>
      <c r="BI535" s="10">
        <f t="shared" si="153"/>
        <v>1.0024420118507251</v>
      </c>
      <c r="BK535" s="7">
        <f t="shared" si="154"/>
        <v>-2.4222375542724772E-2</v>
      </c>
      <c r="BL535" s="7">
        <f t="shared" si="155"/>
        <v>1.8109666318057993E-2</v>
      </c>
      <c r="BM535" s="7">
        <f t="shared" si="156"/>
        <v>-2.1566862504577844E-2</v>
      </c>
      <c r="BN535" s="7">
        <f t="shared" si="157"/>
        <v>-1.7703217799929449E-2</v>
      </c>
      <c r="BO535" s="7">
        <f t="shared" si="158"/>
        <v>-1.5075875664075644E-2</v>
      </c>
      <c r="BP535" s="7">
        <f t="shared" si="159"/>
        <v>9.9056067408282988E-3</v>
      </c>
      <c r="BQ535" s="7">
        <f t="shared" si="160"/>
        <v>5.1642532991286849E-2</v>
      </c>
      <c r="BR535" s="7">
        <f t="shared" si="161"/>
        <v>2.5904622914277864E-2</v>
      </c>
      <c r="BS535" s="7">
        <f t="shared" si="162"/>
        <v>4.6659547022984027E-2</v>
      </c>
      <c r="BT535" s="7">
        <f t="shared" si="163"/>
        <v>2.9486541459105897E-2</v>
      </c>
      <c r="BV535" s="7">
        <f t="shared" si="164"/>
        <v>3.6811626857722546E-2</v>
      </c>
      <c r="BX535" s="231">
        <f t="shared" si="138"/>
        <v>-1.1420600928486513E-2</v>
      </c>
      <c r="BZ535" s="7">
        <f t="shared" si="165"/>
        <v>-8.6550590509947734E-2</v>
      </c>
      <c r="CA535" s="7">
        <f t="shared" si="166"/>
        <v>-9.6236634573953705E-2</v>
      </c>
      <c r="CB535" s="7">
        <f t="shared" si="167"/>
        <v>1.6601711272293596E-2</v>
      </c>
    </row>
    <row r="536" spans="1:80" ht="15">
      <c r="A536" s="226" t="s">
        <v>592</v>
      </c>
      <c r="E536" s="10">
        <v>1</v>
      </c>
      <c r="F536" s="10">
        <f t="shared" si="168"/>
        <v>1.0292714703546375</v>
      </c>
      <c r="G536" s="10">
        <f t="shared" si="168"/>
        <v>0.98171281076996619</v>
      </c>
      <c r="H536" s="10">
        <f t="shared" si="168"/>
        <v>1.0281653455042861</v>
      </c>
      <c r="I536" s="10">
        <f t="shared" si="168"/>
        <v>0.95718307967584559</v>
      </c>
      <c r="J536" s="10">
        <f t="shared" si="168"/>
        <v>1.015719343326458</v>
      </c>
      <c r="K536" s="10">
        <f t="shared" si="168"/>
        <v>0.98329881282979281</v>
      </c>
      <c r="L536" s="10">
        <f t="shared" si="168"/>
        <v>1.0498672555711583</v>
      </c>
      <c r="M536" s="10">
        <f t="shared" si="168"/>
        <v>0.98788133879001894</v>
      </c>
      <c r="N536" s="10">
        <f t="shared" si="168"/>
        <v>1.0888038811812959</v>
      </c>
      <c r="O536" s="10">
        <f t="shared" si="168"/>
        <v>1.1863159897832805</v>
      </c>
      <c r="P536" s="10">
        <f t="shared" si="168"/>
        <v>1.0534391326449155</v>
      </c>
      <c r="Q536" s="10">
        <f t="shared" si="168"/>
        <v>1.0471584954300903</v>
      </c>
      <c r="R536" s="10">
        <f t="shared" si="168"/>
        <v>0.99179746544662539</v>
      </c>
      <c r="S536" s="10">
        <v>1</v>
      </c>
      <c r="T536" s="10">
        <f t="shared" si="153"/>
        <v>0.94950859438232849</v>
      </c>
      <c r="U536" s="10">
        <f t="shared" si="153"/>
        <v>0.97392270801605019</v>
      </c>
      <c r="V536" s="10">
        <f t="shared" si="153"/>
        <v>0.90366086621997943</v>
      </c>
      <c r="W536" s="10">
        <f t="shared" ref="W536:BI536" si="169">1+W268/100</f>
        <v>0.94371476060875858</v>
      </c>
      <c r="X536" s="10">
        <f t="shared" si="169"/>
        <v>1.0003464831243474</v>
      </c>
      <c r="Y536" s="10">
        <f t="shared" si="169"/>
        <v>1.1054954370709629</v>
      </c>
      <c r="Z536" s="10">
        <f t="shared" si="169"/>
        <v>1.0847120645053261</v>
      </c>
      <c r="AA536" s="10">
        <f t="shared" si="169"/>
        <v>0.98785000590165106</v>
      </c>
      <c r="AB536" s="10">
        <f t="shared" si="169"/>
        <v>0.97712643021350654</v>
      </c>
      <c r="AC536" s="10">
        <f t="shared" si="169"/>
        <v>0.94393027585533329</v>
      </c>
      <c r="AD536" s="10">
        <f t="shared" si="169"/>
        <v>1.0303333764458418</v>
      </c>
      <c r="AE536" s="10">
        <f t="shared" si="169"/>
        <v>0.98489383104157635</v>
      </c>
      <c r="AF536" s="10">
        <f t="shared" si="169"/>
        <v>0.97699570006539616</v>
      </c>
      <c r="AG536" s="10">
        <f t="shared" si="169"/>
        <v>1.0406947361976691</v>
      </c>
      <c r="AH536" s="10">
        <f t="shared" si="169"/>
        <v>1.0203143105250532</v>
      </c>
      <c r="AI536" s="10">
        <f t="shared" si="169"/>
        <v>1.0404072163030955</v>
      </c>
      <c r="AJ536" s="10">
        <f t="shared" si="169"/>
        <v>1.0290506913872983</v>
      </c>
      <c r="AK536" s="10">
        <f t="shared" si="169"/>
        <v>0.88941875598805731</v>
      </c>
      <c r="AL536" s="10">
        <f t="shared" si="169"/>
        <v>0.98986204391529553</v>
      </c>
      <c r="AM536" s="10">
        <f t="shared" si="169"/>
        <v>1.0716002486386931</v>
      </c>
      <c r="AN536" s="10">
        <f t="shared" si="169"/>
        <v>0.98358439227241246</v>
      </c>
      <c r="AO536" s="10">
        <f t="shared" si="169"/>
        <v>1.0846439088945623</v>
      </c>
      <c r="AP536" s="10">
        <f t="shared" si="169"/>
        <v>1.0099934150360144</v>
      </c>
      <c r="AQ536" s="10">
        <f t="shared" si="169"/>
        <v>1.0129975358302632</v>
      </c>
      <c r="AR536" s="10">
        <f t="shared" si="169"/>
        <v>0.97774214924609382</v>
      </c>
      <c r="AS536" s="10">
        <f t="shared" si="169"/>
        <v>0.95689901440636471</v>
      </c>
      <c r="AT536" s="10">
        <f t="shared" si="169"/>
        <v>1.0025908895631286</v>
      </c>
      <c r="AU536" s="10">
        <f t="shared" si="169"/>
        <v>0.90126737789675748</v>
      </c>
      <c r="AV536" s="10">
        <f t="shared" si="169"/>
        <v>0.82128669086940964</v>
      </c>
      <c r="AW536" s="10">
        <f t="shared" si="169"/>
        <v>0.93133776934366397</v>
      </c>
      <c r="AX536" s="10">
        <f t="shared" si="169"/>
        <v>0.93104689656201955</v>
      </c>
      <c r="AY536" s="10">
        <f t="shared" si="169"/>
        <v>0.95183322868999776</v>
      </c>
      <c r="AZ536" s="10">
        <f t="shared" si="169"/>
        <v>0.94860322035518407</v>
      </c>
      <c r="BA536" s="10">
        <f t="shared" si="169"/>
        <v>0.80943169153381822</v>
      </c>
      <c r="BB536" s="10">
        <f t="shared" si="169"/>
        <v>1.0672460049598762</v>
      </c>
      <c r="BC536" s="10">
        <f t="shared" si="169"/>
        <v>1.1318717743261899</v>
      </c>
      <c r="BD536" s="10">
        <f t="shared" si="169"/>
        <v>1.1390394042420904</v>
      </c>
      <c r="BE536" s="10">
        <f t="shared" si="169"/>
        <v>1.1110560714572306</v>
      </c>
      <c r="BF536" s="10">
        <f t="shared" si="169"/>
        <v>1.0286713285142652</v>
      </c>
      <c r="BG536" s="10">
        <f t="shared" si="169"/>
        <v>1.0038366266875618</v>
      </c>
      <c r="BH536" s="10">
        <f t="shared" si="169"/>
        <v>0.9907257507117806</v>
      </c>
      <c r="BI536" s="10">
        <f t="shared" si="169"/>
        <v>0.98368901174313605</v>
      </c>
      <c r="BK536" s="7">
        <f t="shared" si="154"/>
        <v>1.2804879567001271E-2</v>
      </c>
      <c r="BL536" s="7">
        <f t="shared" si="155"/>
        <v>1.2839228892609578E-2</v>
      </c>
      <c r="BM536" s="7">
        <f t="shared" si="156"/>
        <v>2.3664708212596253E-3</v>
      </c>
      <c r="BN536" s="7">
        <f t="shared" si="157"/>
        <v>1.4091233100902212E-2</v>
      </c>
      <c r="BO536" s="7">
        <f t="shared" si="158"/>
        <v>-1.4673257668229134E-2</v>
      </c>
      <c r="BP536" s="7">
        <f t="shared" si="159"/>
        <v>-9.9965706477875838E-3</v>
      </c>
      <c r="BQ536" s="7">
        <f t="shared" si="160"/>
        <v>-5.6357215877574585E-2</v>
      </c>
      <c r="BR536" s="7">
        <f t="shared" si="161"/>
        <v>6.9186827470568035E-2</v>
      </c>
      <c r="BS536" s="7">
        <f t="shared" si="162"/>
        <v>-0.1031223470019218</v>
      </c>
      <c r="BT536" s="7">
        <f t="shared" si="163"/>
        <v>5.5324278868718713E-2</v>
      </c>
      <c r="BV536" s="7">
        <f t="shared" si="164"/>
        <v>-1.5748263462630807E-2</v>
      </c>
      <c r="BX536" s="231">
        <f t="shared" si="138"/>
        <v>9.0273281822219609E-3</v>
      </c>
      <c r="BZ536" s="7">
        <f t="shared" si="165"/>
        <v>4.7023038601871736E-2</v>
      </c>
      <c r="CA536" s="7">
        <f t="shared" si="166"/>
        <v>-4.7760027220232537E-2</v>
      </c>
      <c r="CB536" s="7">
        <f t="shared" si="167"/>
        <v>-2.1694919316614047E-2</v>
      </c>
    </row>
    <row r="538" spans="1:80">
      <c r="E538" s="150" t="s">
        <v>7</v>
      </c>
      <c r="F538" s="150" t="s">
        <v>8</v>
      </c>
      <c r="G538" s="150" t="s">
        <v>9</v>
      </c>
      <c r="H538" s="150" t="s">
        <v>10</v>
      </c>
      <c r="I538" s="150" t="s">
        <v>11</v>
      </c>
      <c r="J538" s="150" t="s">
        <v>12</v>
      </c>
      <c r="K538" s="150" t="s">
        <v>13</v>
      </c>
      <c r="L538" s="150" t="s">
        <v>14</v>
      </c>
      <c r="M538" s="150" t="s">
        <v>15</v>
      </c>
      <c r="N538" s="150" t="s">
        <v>16</v>
      </c>
      <c r="O538" s="150" t="s">
        <v>17</v>
      </c>
      <c r="P538" s="150" t="s">
        <v>18</v>
      </c>
      <c r="Q538" s="150" t="s">
        <v>19</v>
      </c>
      <c r="R538" s="150" t="s">
        <v>20</v>
      </c>
      <c r="S538" s="150" t="s">
        <v>21</v>
      </c>
      <c r="T538" s="150" t="s">
        <v>22</v>
      </c>
      <c r="U538" s="150" t="s">
        <v>23</v>
      </c>
      <c r="V538" s="150" t="s">
        <v>24</v>
      </c>
      <c r="W538" s="150" t="s">
        <v>25</v>
      </c>
      <c r="X538" s="150" t="s">
        <v>26</v>
      </c>
      <c r="Y538" s="150" t="s">
        <v>27</v>
      </c>
      <c r="Z538" s="150" t="s">
        <v>28</v>
      </c>
      <c r="AA538" s="150" t="s">
        <v>29</v>
      </c>
      <c r="AB538" s="150" t="s">
        <v>30</v>
      </c>
      <c r="AC538" s="150" t="s">
        <v>31</v>
      </c>
      <c r="AD538" s="150" t="s">
        <v>32</v>
      </c>
      <c r="AE538" s="150" t="s">
        <v>33</v>
      </c>
      <c r="AF538" s="150" t="s">
        <v>34</v>
      </c>
      <c r="AG538" s="150" t="s">
        <v>35</v>
      </c>
      <c r="AH538" s="150" t="s">
        <v>36</v>
      </c>
      <c r="AI538" s="150" t="s">
        <v>37</v>
      </c>
      <c r="AJ538" s="150" t="s">
        <v>38</v>
      </c>
      <c r="AK538" s="150" t="s">
        <v>39</v>
      </c>
      <c r="AL538" s="150" t="s">
        <v>40</v>
      </c>
      <c r="AM538" s="150" t="s">
        <v>41</v>
      </c>
      <c r="AN538" s="150" t="s">
        <v>42</v>
      </c>
      <c r="AO538" s="150" t="s">
        <v>43</v>
      </c>
      <c r="AP538" s="150" t="s">
        <v>44</v>
      </c>
      <c r="AQ538" s="150" t="s">
        <v>45</v>
      </c>
      <c r="AR538" s="150" t="s">
        <v>46</v>
      </c>
      <c r="AS538" s="150" t="s">
        <v>47</v>
      </c>
      <c r="AT538" s="150" t="s">
        <v>48</v>
      </c>
      <c r="AU538" s="150" t="s">
        <v>49</v>
      </c>
      <c r="AV538" s="150" t="s">
        <v>50</v>
      </c>
      <c r="AW538" s="150" t="s">
        <v>51</v>
      </c>
      <c r="AX538" s="150" t="s">
        <v>52</v>
      </c>
      <c r="AY538" s="150" t="s">
        <v>53</v>
      </c>
      <c r="AZ538" s="150" t="s">
        <v>54</v>
      </c>
      <c r="BA538" s="150" t="s">
        <v>55</v>
      </c>
      <c r="BB538" s="150" t="s">
        <v>56</v>
      </c>
      <c r="BC538" s="150" t="s">
        <v>57</v>
      </c>
      <c r="BD538" s="150" t="s">
        <v>58</v>
      </c>
      <c r="BE538" s="150" t="s">
        <v>59</v>
      </c>
      <c r="BF538" s="150" t="s">
        <v>60</v>
      </c>
      <c r="BG538" s="150" t="s">
        <v>61</v>
      </c>
      <c r="BH538">
        <v>2015</v>
      </c>
      <c r="BI538">
        <v>2016</v>
      </c>
    </row>
    <row r="539" spans="1:80">
      <c r="A539" t="s">
        <v>778</v>
      </c>
      <c r="D539" s="10"/>
      <c r="E539" s="10">
        <v>100</v>
      </c>
      <c r="F539" s="10">
        <f t="shared" ref="F539:BI539" si="170">E539*F387</f>
        <v>107.48641883914014</v>
      </c>
      <c r="G539" s="10">
        <f t="shared" si="170"/>
        <v>113.38471217853412</v>
      </c>
      <c r="H539" s="10">
        <f t="shared" si="170"/>
        <v>118.87485945703266</v>
      </c>
      <c r="I539" s="10">
        <f t="shared" si="170"/>
        <v>121.19949621730183</v>
      </c>
      <c r="J539" s="10">
        <f t="shared" si="170"/>
        <v>124.11076404619104</v>
      </c>
      <c r="K539" s="10">
        <f t="shared" si="170"/>
        <v>130.52004655051667</v>
      </c>
      <c r="L539" s="10">
        <f t="shared" si="170"/>
        <v>138.88073994084826</v>
      </c>
      <c r="M539" s="10">
        <f t="shared" si="170"/>
        <v>147.03803157682648</v>
      </c>
      <c r="N539" s="10">
        <f t="shared" si="170"/>
        <v>155.1239168746871</v>
      </c>
      <c r="O539" s="10">
        <f t="shared" si="170"/>
        <v>162.43556512384177</v>
      </c>
      <c r="P539" s="10">
        <f t="shared" si="170"/>
        <v>164.61915466973647</v>
      </c>
      <c r="Q539" s="10">
        <f t="shared" si="170"/>
        <v>169.72809318406337</v>
      </c>
      <c r="R539" s="10">
        <f t="shared" si="170"/>
        <v>180.59375634135654</v>
      </c>
      <c r="S539" s="10">
        <f t="shared" si="170"/>
        <v>180.59375634135654</v>
      </c>
      <c r="T539" s="10">
        <f t="shared" si="170"/>
        <v>175.76615306586905</v>
      </c>
      <c r="U539" s="10">
        <f t="shared" si="170"/>
        <v>187.35321989789497</v>
      </c>
      <c r="V539" s="10">
        <f t="shared" si="170"/>
        <v>191.33602609316344</v>
      </c>
      <c r="W539" s="10">
        <f t="shared" si="170"/>
        <v>196.83298841041639</v>
      </c>
      <c r="X539" s="10">
        <f t="shared" si="170"/>
        <v>207.96039818065447</v>
      </c>
      <c r="Y539" s="10">
        <f t="shared" si="170"/>
        <v>214.6508379551862</v>
      </c>
      <c r="Z539" s="10">
        <f t="shared" si="170"/>
        <v>216.20326239497993</v>
      </c>
      <c r="AA539" s="10">
        <f t="shared" si="170"/>
        <v>216.93667783227707</v>
      </c>
      <c r="AB539" s="10">
        <f t="shared" si="170"/>
        <v>219.39346653031475</v>
      </c>
      <c r="AC539" s="10">
        <f t="shared" si="170"/>
        <v>226.42016327404369</v>
      </c>
      <c r="AD539" s="10">
        <f t="shared" si="170"/>
        <v>232.68833703603747</v>
      </c>
      <c r="AE539" s="10">
        <f t="shared" si="170"/>
        <v>239.33011592533705</v>
      </c>
      <c r="AF539" s="10">
        <f t="shared" si="170"/>
        <v>246.94423673889978</v>
      </c>
      <c r="AG539" s="10">
        <f t="shared" si="170"/>
        <v>257.17770983742366</v>
      </c>
      <c r="AH539" s="10">
        <f t="shared" si="170"/>
        <v>265.69250887354207</v>
      </c>
      <c r="AI539" s="10">
        <f t="shared" si="170"/>
        <v>270.74183503956704</v>
      </c>
      <c r="AJ539" s="10">
        <f t="shared" si="170"/>
        <v>274.71680060519287</v>
      </c>
      <c r="AK539" s="10">
        <f t="shared" si="170"/>
        <v>276.82060278881789</v>
      </c>
      <c r="AL539" s="10">
        <f t="shared" si="170"/>
        <v>274.29211865154974</v>
      </c>
      <c r="AM539" s="10">
        <f t="shared" si="170"/>
        <v>280.13513183362545</v>
      </c>
      <c r="AN539" s="10">
        <f t="shared" si="170"/>
        <v>288.2175971936723</v>
      </c>
      <c r="AO539" s="10">
        <f t="shared" si="170"/>
        <v>291.84309932719765</v>
      </c>
      <c r="AP539" s="10">
        <f t="shared" si="170"/>
        <v>297.0422887430334</v>
      </c>
      <c r="AQ539" s="10">
        <f t="shared" si="170"/>
        <v>301.75586974989261</v>
      </c>
      <c r="AR539" s="10">
        <f t="shared" si="170"/>
        <v>306.41126608750221</v>
      </c>
      <c r="AS539" s="10">
        <f t="shared" si="170"/>
        <v>317.63552191671198</v>
      </c>
      <c r="AT539" s="10">
        <f t="shared" si="170"/>
        <v>323.08309507353056</v>
      </c>
      <c r="AU539" s="10">
        <f t="shared" si="170"/>
        <v>323.40414549660483</v>
      </c>
      <c r="AV539" s="10">
        <f t="shared" si="170"/>
        <v>322.4569979228994</v>
      </c>
      <c r="AW539" s="10">
        <f t="shared" si="170"/>
        <v>325.44500725592127</v>
      </c>
      <c r="AX539" s="10">
        <f t="shared" si="170"/>
        <v>326.92521566090687</v>
      </c>
      <c r="AY539" s="10">
        <f t="shared" si="170"/>
        <v>332.48443912863257</v>
      </c>
      <c r="AZ539" s="10">
        <f t="shared" si="170"/>
        <v>335.68555657299163</v>
      </c>
      <c r="BA539" s="10">
        <f t="shared" si="170"/>
        <v>329.96631580380631</v>
      </c>
      <c r="BB539" s="10">
        <f t="shared" si="170"/>
        <v>310.45966114326581</v>
      </c>
      <c r="BC539" s="10">
        <f t="shared" si="170"/>
        <v>314.72607544143096</v>
      </c>
      <c r="BD539" s="10">
        <f t="shared" si="170"/>
        <v>315.9969498784854</v>
      </c>
      <c r="BE539" s="10">
        <f t="shared" si="170"/>
        <v>306.26231863412784</v>
      </c>
      <c r="BF539" s="10">
        <f t="shared" si="170"/>
        <v>297.5007753639436</v>
      </c>
      <c r="BG539" s="10">
        <f t="shared" si="170"/>
        <v>295.11876250441753</v>
      </c>
      <c r="BH539" s="10">
        <f t="shared" si="170"/>
        <v>297.71705233489769</v>
      </c>
      <c r="BI539" s="10">
        <f t="shared" si="170"/>
        <v>300.98087713448177</v>
      </c>
    </row>
    <row r="540" spans="1:80">
      <c r="A540" t="s">
        <v>779</v>
      </c>
      <c r="D540" s="10"/>
      <c r="E540" s="10">
        <v>100</v>
      </c>
      <c r="F540" s="10">
        <f t="shared" ref="F540:BI540" si="171">E540*F339</f>
        <v>105.7116960085102</v>
      </c>
      <c r="G540" s="10">
        <f t="shared" si="171"/>
        <v>111.4260225370837</v>
      </c>
      <c r="H540" s="10">
        <f t="shared" si="171"/>
        <v>116.75045224110661</v>
      </c>
      <c r="I540" s="10">
        <f t="shared" si="171"/>
        <v>122.03673392397724</v>
      </c>
      <c r="J540" s="10">
        <f t="shared" si="171"/>
        <v>126.9537963162925</v>
      </c>
      <c r="K540" s="10">
        <f t="shared" si="171"/>
        <v>132.54476335598898</v>
      </c>
      <c r="L540" s="10">
        <f t="shared" si="171"/>
        <v>138.5463805708502</v>
      </c>
      <c r="M540" s="10">
        <f t="shared" si="171"/>
        <v>145.27091800914192</v>
      </c>
      <c r="N540" s="10">
        <f t="shared" si="171"/>
        <v>154.34613961523058</v>
      </c>
      <c r="O540" s="10">
        <f t="shared" si="171"/>
        <v>162.12084969671417</v>
      </c>
      <c r="P540" s="10">
        <f t="shared" si="171"/>
        <v>167.35087612794476</v>
      </c>
      <c r="Q540" s="10">
        <f t="shared" si="171"/>
        <v>174.37833362102586</v>
      </c>
      <c r="R540" s="10">
        <f t="shared" si="171"/>
        <v>183.92435812650965</v>
      </c>
      <c r="S540" s="10">
        <f t="shared" si="171"/>
        <v>183.92435812650965</v>
      </c>
      <c r="T540" s="10">
        <f t="shared" si="171"/>
        <v>181.57010524228753</v>
      </c>
      <c r="U540" s="10">
        <f t="shared" si="171"/>
        <v>189.83389452876349</v>
      </c>
      <c r="V540" s="10">
        <f t="shared" si="171"/>
        <v>194.91430976931022</v>
      </c>
      <c r="W540" s="10">
        <f t="shared" si="171"/>
        <v>200.2332096478813</v>
      </c>
      <c r="X540" s="10">
        <f t="shared" si="171"/>
        <v>207.11313193687607</v>
      </c>
      <c r="Y540" s="10">
        <f t="shared" si="171"/>
        <v>210.69888550109579</v>
      </c>
      <c r="Z540" s="10">
        <f t="shared" si="171"/>
        <v>210.99478748635829</v>
      </c>
      <c r="AA540" s="10">
        <f t="shared" si="171"/>
        <v>211.94649659359095</v>
      </c>
      <c r="AB540" s="10">
        <f t="shared" si="171"/>
        <v>214.45520231051188</v>
      </c>
      <c r="AC540" s="10">
        <f t="shared" si="171"/>
        <v>219.16662995174286</v>
      </c>
      <c r="AD540" s="10">
        <f t="shared" si="171"/>
        <v>223.79582362934445</v>
      </c>
      <c r="AE540" s="10">
        <f t="shared" si="171"/>
        <v>228.83266144049063</v>
      </c>
      <c r="AF540" s="10">
        <f t="shared" si="171"/>
        <v>233.9960614692651</v>
      </c>
      <c r="AG540" s="10">
        <f t="shared" si="171"/>
        <v>243.25238894832921</v>
      </c>
      <c r="AH540" s="10">
        <f t="shared" si="171"/>
        <v>252.13134168502901</v>
      </c>
      <c r="AI540" s="10">
        <f t="shared" si="171"/>
        <v>259.92887060346311</v>
      </c>
      <c r="AJ540" s="10">
        <f t="shared" si="171"/>
        <v>265.83678791770575</v>
      </c>
      <c r="AK540" s="10">
        <f t="shared" si="171"/>
        <v>268.34542149623519</v>
      </c>
      <c r="AL540" s="10">
        <f t="shared" si="171"/>
        <v>265.48825728943115</v>
      </c>
      <c r="AM540" s="10">
        <f t="shared" si="171"/>
        <v>271.25939525687909</v>
      </c>
      <c r="AN540" s="10">
        <f t="shared" si="171"/>
        <v>277.25089358646176</v>
      </c>
      <c r="AO540" s="10">
        <f t="shared" si="171"/>
        <v>281.33042659033987</v>
      </c>
      <c r="AP540" s="10">
        <f t="shared" si="171"/>
        <v>288.29748797055225</v>
      </c>
      <c r="AQ540" s="10">
        <f t="shared" si="171"/>
        <v>296.21495224441691</v>
      </c>
      <c r="AR540" s="10">
        <f t="shared" si="171"/>
        <v>304.28951838495163</v>
      </c>
      <c r="AS540" s="10">
        <f t="shared" si="171"/>
        <v>315.01211864377876</v>
      </c>
      <c r="AT540" s="10">
        <f t="shared" si="171"/>
        <v>320.60108221688608</v>
      </c>
      <c r="AU540" s="10">
        <f t="shared" si="171"/>
        <v>322.26872606060886</v>
      </c>
      <c r="AV540" s="10">
        <f t="shared" si="171"/>
        <v>322.8494324304724</v>
      </c>
      <c r="AW540" s="10">
        <f t="shared" si="171"/>
        <v>328.54540389292703</v>
      </c>
      <c r="AX540" s="10">
        <f t="shared" si="171"/>
        <v>332.39662968617114</v>
      </c>
      <c r="AY540" s="10">
        <f t="shared" si="171"/>
        <v>341.56522742197734</v>
      </c>
      <c r="AZ540" s="10">
        <f t="shared" si="171"/>
        <v>350.07373682555732</v>
      </c>
      <c r="BA540" s="10">
        <f t="shared" si="171"/>
        <v>349.8752680789961</v>
      </c>
      <c r="BB540" s="10">
        <f t="shared" si="171"/>
        <v>332.98734725510616</v>
      </c>
      <c r="BC540" s="10">
        <f t="shared" si="171"/>
        <v>339.14748317023873</v>
      </c>
      <c r="BD540" s="10">
        <f t="shared" si="171"/>
        <v>345.14531934174727</v>
      </c>
      <c r="BE540" s="10">
        <f t="shared" si="171"/>
        <v>341.24019677507488</v>
      </c>
      <c r="BF540" s="10">
        <f t="shared" si="171"/>
        <v>339.20093742142154</v>
      </c>
      <c r="BG540" s="10">
        <f t="shared" si="171"/>
        <v>342.23915513893672</v>
      </c>
      <c r="BH540" s="10">
        <f t="shared" si="171"/>
        <v>347.95925065450007</v>
      </c>
      <c r="BI540" s="10">
        <f t="shared" si="171"/>
        <v>352.6236111540303</v>
      </c>
    </row>
    <row r="541" spans="1:80">
      <c r="A541" t="s">
        <v>780</v>
      </c>
      <c r="D541" s="10"/>
      <c r="E541" s="10">
        <v>100</v>
      </c>
      <c r="F541" s="10">
        <f t="shared" ref="F541:BI541" si="172">E541*F348</f>
        <v>104.1041535418277</v>
      </c>
      <c r="G541" s="10">
        <f t="shared" si="172"/>
        <v>109.49263992523338</v>
      </c>
      <c r="H541" s="10">
        <f t="shared" si="172"/>
        <v>113.73069572205645</v>
      </c>
      <c r="I541" s="10">
        <f t="shared" si="172"/>
        <v>119.56211715212879</v>
      </c>
      <c r="J541" s="10">
        <f t="shared" si="172"/>
        <v>123.83643642879844</v>
      </c>
      <c r="K541" s="10">
        <f t="shared" si="172"/>
        <v>129.04230970996983</v>
      </c>
      <c r="L541" s="10">
        <f t="shared" si="172"/>
        <v>134.0128332139482</v>
      </c>
      <c r="M541" s="10">
        <f t="shared" si="172"/>
        <v>138.73789095802016</v>
      </c>
      <c r="N541" s="10">
        <f t="shared" si="172"/>
        <v>147.39522881820835</v>
      </c>
      <c r="O541" s="10">
        <f t="shared" si="172"/>
        <v>154.64827114835001</v>
      </c>
      <c r="P541" s="10">
        <f t="shared" si="172"/>
        <v>161.53289317857264</v>
      </c>
      <c r="Q541" s="10">
        <f t="shared" si="172"/>
        <v>167.34228369970174</v>
      </c>
      <c r="R541" s="10">
        <f t="shared" si="172"/>
        <v>176.29767086040098</v>
      </c>
      <c r="S541" s="10">
        <f t="shared" si="172"/>
        <v>176.29767086040098</v>
      </c>
      <c r="T541" s="10">
        <f t="shared" si="172"/>
        <v>173.3786022932363</v>
      </c>
      <c r="U541" s="10">
        <f t="shared" si="172"/>
        <v>179.9005318336192</v>
      </c>
      <c r="V541" s="10">
        <f t="shared" si="172"/>
        <v>185.35183315395994</v>
      </c>
      <c r="W541" s="10">
        <f t="shared" si="172"/>
        <v>192.08296224702084</v>
      </c>
      <c r="X541" s="10">
        <f t="shared" si="172"/>
        <v>198.2604940213626</v>
      </c>
      <c r="Y541" s="10">
        <f t="shared" si="172"/>
        <v>200.64427953981397</v>
      </c>
      <c r="Z541" s="10">
        <f t="shared" si="172"/>
        <v>201.91266860901442</v>
      </c>
      <c r="AA541" s="10">
        <f t="shared" si="172"/>
        <v>205.96650217230538</v>
      </c>
      <c r="AB541" s="10">
        <f t="shared" si="172"/>
        <v>207.44898041498266</v>
      </c>
      <c r="AC541" s="10">
        <f t="shared" si="172"/>
        <v>209.43858404939712</v>
      </c>
      <c r="AD541" s="10">
        <f t="shared" si="172"/>
        <v>211.62067837686143</v>
      </c>
      <c r="AE541" s="10">
        <f t="shared" si="172"/>
        <v>215.31876977835134</v>
      </c>
      <c r="AF541" s="10">
        <f t="shared" si="172"/>
        <v>219.52378971203692</v>
      </c>
      <c r="AG541" s="10">
        <f t="shared" si="172"/>
        <v>228.50911552849496</v>
      </c>
      <c r="AH541" s="10">
        <f t="shared" si="172"/>
        <v>237.03770992608887</v>
      </c>
      <c r="AI541" s="10">
        <f t="shared" si="172"/>
        <v>242.56877101506004</v>
      </c>
      <c r="AJ541" s="10">
        <f t="shared" si="172"/>
        <v>244.89468203782098</v>
      </c>
      <c r="AK541" s="10">
        <f t="shared" si="172"/>
        <v>247.57807497632783</v>
      </c>
      <c r="AL541" s="10">
        <f t="shared" si="172"/>
        <v>244.99742703906131</v>
      </c>
      <c r="AM541" s="10">
        <f t="shared" si="172"/>
        <v>249.81193294759473</v>
      </c>
      <c r="AN541" s="10">
        <f t="shared" si="172"/>
        <v>254.10112716265007</v>
      </c>
      <c r="AO541" s="10">
        <f t="shared" si="172"/>
        <v>256.71747175143798</v>
      </c>
      <c r="AP541" s="10">
        <f t="shared" si="172"/>
        <v>261.79010959621684</v>
      </c>
      <c r="AQ541" s="10">
        <f t="shared" si="172"/>
        <v>270.10242329756824</v>
      </c>
      <c r="AR541" s="10">
        <f t="shared" si="172"/>
        <v>277.87189540038628</v>
      </c>
      <c r="AS541" s="10">
        <f t="shared" si="172"/>
        <v>286.66965344719011</v>
      </c>
      <c r="AT541" s="10">
        <f t="shared" si="172"/>
        <v>290.15305500346466</v>
      </c>
      <c r="AU541" s="10">
        <f t="shared" si="172"/>
        <v>291.27235138854189</v>
      </c>
      <c r="AV541" s="10">
        <f t="shared" si="172"/>
        <v>291.58539189084757</v>
      </c>
      <c r="AW541" s="10">
        <f t="shared" si="172"/>
        <v>297.51147634236742</v>
      </c>
      <c r="AX541" s="10">
        <f t="shared" si="172"/>
        <v>300.02446287962516</v>
      </c>
      <c r="AY541" s="10">
        <f t="shared" si="172"/>
        <v>305.01591009126071</v>
      </c>
      <c r="AZ541" s="10">
        <f t="shared" si="172"/>
        <v>310.29308707183873</v>
      </c>
      <c r="BA541" s="10">
        <f t="shared" si="172"/>
        <v>309.1664366504512</v>
      </c>
      <c r="BB541" s="10">
        <f t="shared" si="172"/>
        <v>298.53292829887221</v>
      </c>
      <c r="BC541" s="10">
        <f t="shared" si="172"/>
        <v>302.90091623911314</v>
      </c>
      <c r="BD541" s="10">
        <f t="shared" si="172"/>
        <v>307.70710614699192</v>
      </c>
      <c r="BE541" s="10">
        <f t="shared" si="172"/>
        <v>306.78090151324847</v>
      </c>
      <c r="BF541" s="10">
        <f t="shared" si="172"/>
        <v>306.96487637957324</v>
      </c>
      <c r="BG541" s="10">
        <f t="shared" si="172"/>
        <v>308.3161970632824</v>
      </c>
      <c r="BH541" s="10">
        <f t="shared" si="172"/>
        <v>310.24112219032531</v>
      </c>
      <c r="BI541" s="10">
        <f t="shared" si="172"/>
        <v>312.64908578019225</v>
      </c>
    </row>
    <row r="542" spans="1:80">
      <c r="A542" t="s">
        <v>450</v>
      </c>
      <c r="D542" s="10"/>
      <c r="E542" s="10">
        <v>100</v>
      </c>
      <c r="F542" s="10">
        <f t="shared" ref="F542:BI542" si="173">E542*F465</f>
        <v>104.68866854694608</v>
      </c>
      <c r="G542" s="10">
        <f t="shared" si="173"/>
        <v>110.81071871487111</v>
      </c>
      <c r="H542" s="10">
        <f t="shared" si="173"/>
        <v>116.84690313415506</v>
      </c>
      <c r="I542" s="10">
        <f t="shared" si="173"/>
        <v>124.15193708366716</v>
      </c>
      <c r="J542" s="10">
        <f t="shared" si="173"/>
        <v>133.97003069551542</v>
      </c>
      <c r="K542" s="10">
        <f t="shared" si="173"/>
        <v>140.48867609161573</v>
      </c>
      <c r="L542" s="10">
        <f t="shared" si="173"/>
        <v>152.04921584401288</v>
      </c>
      <c r="M542" s="10">
        <f t="shared" si="173"/>
        <v>166.25380843178095</v>
      </c>
      <c r="N542" s="10">
        <f t="shared" si="173"/>
        <v>171.31007395982132</v>
      </c>
      <c r="O542" s="10">
        <f t="shared" si="173"/>
        <v>194.63409461285724</v>
      </c>
      <c r="P542" s="10">
        <f t="shared" si="173"/>
        <v>208.42213920623055</v>
      </c>
      <c r="Q542" s="10">
        <f t="shared" si="173"/>
        <v>225.47623912121747</v>
      </c>
      <c r="R542" s="10">
        <f t="shared" si="173"/>
        <v>250.6535464300583</v>
      </c>
      <c r="S542" s="10">
        <f t="shared" si="173"/>
        <v>250.6535464300583</v>
      </c>
      <c r="T542" s="10">
        <f t="shared" si="173"/>
        <v>230.815300952283</v>
      </c>
      <c r="U542" s="10">
        <f t="shared" si="173"/>
        <v>239.82336040535904</v>
      </c>
      <c r="V542" s="10">
        <f t="shared" si="173"/>
        <v>250.58492505609587</v>
      </c>
      <c r="W542" s="10">
        <f t="shared" si="173"/>
        <v>254.8764166238083</v>
      </c>
      <c r="X542" s="10">
        <f t="shared" si="173"/>
        <v>266.37782430858192</v>
      </c>
      <c r="Y542" s="10">
        <f t="shared" si="173"/>
        <v>275.60614102419459</v>
      </c>
      <c r="Z542" s="10">
        <f t="shared" si="173"/>
        <v>277.64783540032494</v>
      </c>
      <c r="AA542" s="10">
        <f t="shared" si="173"/>
        <v>281.84835195206875</v>
      </c>
      <c r="AB542" s="10">
        <f t="shared" si="173"/>
        <v>280.05804503348458</v>
      </c>
      <c r="AC542" s="10">
        <f t="shared" si="173"/>
        <v>273.73831516149227</v>
      </c>
      <c r="AD542" s="10">
        <f t="shared" si="173"/>
        <v>280.65460299065847</v>
      </c>
      <c r="AE542" s="10">
        <f t="shared" si="173"/>
        <v>292.01067030238664</v>
      </c>
      <c r="AF542" s="10">
        <f t="shared" si="173"/>
        <v>310.7287371246295</v>
      </c>
      <c r="AG542" s="10">
        <f t="shared" si="173"/>
        <v>334.34692796036438</v>
      </c>
      <c r="AH542" s="10">
        <f t="shared" si="173"/>
        <v>356.40068848030137</v>
      </c>
      <c r="AI542" s="10">
        <f t="shared" si="173"/>
        <v>371.28871764134328</v>
      </c>
      <c r="AJ542" s="10">
        <f t="shared" si="173"/>
        <v>388.40153924030488</v>
      </c>
      <c r="AK542" s="10">
        <f t="shared" si="173"/>
        <v>392.93847067082186</v>
      </c>
      <c r="AL542" s="10">
        <f t="shared" si="173"/>
        <v>384.43912877060325</v>
      </c>
      <c r="AM542" s="10">
        <f t="shared" si="173"/>
        <v>387.1052822322668</v>
      </c>
      <c r="AN542" s="10">
        <f t="shared" si="173"/>
        <v>402.28899717837669</v>
      </c>
      <c r="AO542" s="10">
        <f t="shared" si="173"/>
        <v>414.79323146606879</v>
      </c>
      <c r="AP542" s="10">
        <f t="shared" si="173"/>
        <v>431.22330609085577</v>
      </c>
      <c r="AQ542" s="10">
        <f t="shared" si="173"/>
        <v>449.60851681833344</v>
      </c>
      <c r="AR542" s="10">
        <f t="shared" si="173"/>
        <v>464.45570844057499</v>
      </c>
      <c r="AS542" s="10">
        <f t="shared" si="173"/>
        <v>478.67070473381074</v>
      </c>
      <c r="AT542" s="10">
        <f t="shared" si="173"/>
        <v>484.543504853363</v>
      </c>
      <c r="AU542" s="10">
        <f t="shared" si="173"/>
        <v>485.60188118382894</v>
      </c>
      <c r="AV542" s="10">
        <f t="shared" si="173"/>
        <v>479.26277473205317</v>
      </c>
      <c r="AW542" s="10">
        <f t="shared" si="173"/>
        <v>486.77959106891535</v>
      </c>
      <c r="AX542" s="10">
        <f t="shared" si="173"/>
        <v>489.60292944487941</v>
      </c>
      <c r="AY542" s="10">
        <f t="shared" si="173"/>
        <v>496.31090667048187</v>
      </c>
      <c r="AZ542" s="10">
        <f t="shared" si="173"/>
        <v>507.68140419417188</v>
      </c>
      <c r="BA542" s="10">
        <f t="shared" si="173"/>
        <v>507.96010986535578</v>
      </c>
      <c r="BB542" s="10">
        <f t="shared" si="173"/>
        <v>492.36293046257128</v>
      </c>
      <c r="BC542" s="10">
        <f t="shared" si="173"/>
        <v>501.48110180111547</v>
      </c>
      <c r="BD542" s="10">
        <f t="shared" si="173"/>
        <v>493.04444047057194</v>
      </c>
      <c r="BE542" s="10">
        <f t="shared" si="173"/>
        <v>475.10562711036641</v>
      </c>
      <c r="BF542" s="10">
        <f t="shared" si="173"/>
        <v>472.32126399416597</v>
      </c>
      <c r="BG542" s="10">
        <f t="shared" si="173"/>
        <v>479.11593108324109</v>
      </c>
      <c r="BH542" s="10">
        <f t="shared" si="173"/>
        <v>488.77517679339547</v>
      </c>
      <c r="BI542" s="10">
        <f t="shared" si="173"/>
        <v>497.21741463287731</v>
      </c>
    </row>
    <row r="543" spans="1:80">
      <c r="A543" t="s">
        <v>781</v>
      </c>
      <c r="D543" s="10"/>
      <c r="E543" s="10">
        <v>100</v>
      </c>
      <c r="F543" s="10">
        <f t="shared" ref="F543:BI543" si="174">E543*F360</f>
        <v>110.27171539406044</v>
      </c>
      <c r="G543" s="10">
        <f t="shared" si="174"/>
        <v>111.29768767140881</v>
      </c>
      <c r="H543" s="10">
        <f t="shared" si="174"/>
        <v>122.12508958302085</v>
      </c>
      <c r="I543" s="10">
        <f t="shared" si="174"/>
        <v>131.73205096258144</v>
      </c>
      <c r="J543" s="10">
        <f t="shared" si="174"/>
        <v>143.43266360226843</v>
      </c>
      <c r="K543" s="10">
        <f t="shared" si="174"/>
        <v>151.06174025890442</v>
      </c>
      <c r="L543" s="10">
        <f t="shared" si="174"/>
        <v>158.04966425699885</v>
      </c>
      <c r="M543" s="10">
        <f t="shared" si="174"/>
        <v>167.48914288477272</v>
      </c>
      <c r="N543" s="10">
        <f t="shared" si="174"/>
        <v>183.39871314579298</v>
      </c>
      <c r="O543" s="10">
        <f t="shared" si="174"/>
        <v>197.52996716040775</v>
      </c>
      <c r="P543" s="10">
        <f t="shared" si="174"/>
        <v>212.09647307402963</v>
      </c>
      <c r="Q543" s="10">
        <f t="shared" si="174"/>
        <v>232.13193637184597</v>
      </c>
      <c r="R543" s="10">
        <f t="shared" si="174"/>
        <v>249.78001826875575</v>
      </c>
      <c r="S543" s="10">
        <f t="shared" si="174"/>
        <v>249.78001826875575</v>
      </c>
      <c r="T543" s="10">
        <f t="shared" si="174"/>
        <v>263.20084084419199</v>
      </c>
      <c r="U543" s="10">
        <f t="shared" si="174"/>
        <v>276.90066097440013</v>
      </c>
      <c r="V543" s="10">
        <f t="shared" si="174"/>
        <v>281.35959842979884</v>
      </c>
      <c r="W543" s="10">
        <f t="shared" si="174"/>
        <v>297.86210454132737</v>
      </c>
      <c r="X543" s="10">
        <f t="shared" si="174"/>
        <v>303.82666690288096</v>
      </c>
      <c r="Y543" s="10">
        <f t="shared" si="174"/>
        <v>302.89422500551473</v>
      </c>
      <c r="Z543" s="10">
        <f t="shared" si="174"/>
        <v>295.5264409587121</v>
      </c>
      <c r="AA543" s="10">
        <f t="shared" si="174"/>
        <v>290.38353484262126</v>
      </c>
      <c r="AB543" s="10">
        <f t="shared" si="174"/>
        <v>285.58523101111888</v>
      </c>
      <c r="AC543" s="10">
        <f t="shared" si="174"/>
        <v>289.87949511478109</v>
      </c>
      <c r="AD543" s="10">
        <f t="shared" si="174"/>
        <v>296.00260522010484</v>
      </c>
      <c r="AE543" s="10">
        <f t="shared" si="174"/>
        <v>296.55239470230862</v>
      </c>
      <c r="AF543" s="10">
        <f t="shared" si="174"/>
        <v>288.88614883182277</v>
      </c>
      <c r="AG543" s="10">
        <f t="shared" si="174"/>
        <v>300.18095392604675</v>
      </c>
      <c r="AH543" s="10">
        <f t="shared" si="174"/>
        <v>309.96604136013076</v>
      </c>
      <c r="AI543" s="10">
        <f t="shared" si="174"/>
        <v>306.70447669923607</v>
      </c>
      <c r="AJ543" s="10">
        <f t="shared" si="174"/>
        <v>312.43934266111074</v>
      </c>
      <c r="AK543" s="10">
        <f t="shared" si="174"/>
        <v>312.23219741008108</v>
      </c>
      <c r="AL543" s="10">
        <f t="shared" si="174"/>
        <v>305.43443259900766</v>
      </c>
      <c r="AM543" s="10">
        <f t="shared" si="174"/>
        <v>309.98711289689112</v>
      </c>
      <c r="AN543" s="10">
        <f t="shared" si="174"/>
        <v>315.02076173024062</v>
      </c>
      <c r="AO543" s="10">
        <f t="shared" si="174"/>
        <v>322.61226761329698</v>
      </c>
      <c r="AP543" s="10">
        <f t="shared" si="174"/>
        <v>335.42023901770739</v>
      </c>
      <c r="AQ543" s="10">
        <f t="shared" si="174"/>
        <v>346.55853711868502</v>
      </c>
      <c r="AR543" s="10">
        <f t="shared" si="174"/>
        <v>355.83972026267736</v>
      </c>
      <c r="AS543" s="10">
        <f t="shared" si="174"/>
        <v>368.27832405259011</v>
      </c>
      <c r="AT543" s="10">
        <f t="shared" si="174"/>
        <v>381.50560279578792</v>
      </c>
      <c r="AU543" s="10">
        <f t="shared" si="174"/>
        <v>395.02090728708134</v>
      </c>
      <c r="AV543" s="10">
        <f t="shared" si="174"/>
        <v>416.91439139846682</v>
      </c>
      <c r="AW543" s="10">
        <f t="shared" si="174"/>
        <v>436.93203032301585</v>
      </c>
      <c r="AX543" s="10">
        <f t="shared" si="174"/>
        <v>438.2627860443182</v>
      </c>
      <c r="AY543" s="10">
        <f t="shared" si="174"/>
        <v>461.64674347280589</v>
      </c>
      <c r="AZ543" s="10">
        <f t="shared" si="174"/>
        <v>475.54685306959402</v>
      </c>
      <c r="BA543" s="10">
        <f t="shared" si="174"/>
        <v>472.69647371730485</v>
      </c>
      <c r="BB543" s="10">
        <f t="shared" si="174"/>
        <v>451.17877597132525</v>
      </c>
      <c r="BC543" s="10">
        <f t="shared" si="174"/>
        <v>425.90925584865079</v>
      </c>
      <c r="BD543" s="10">
        <f t="shared" si="174"/>
        <v>387.58613259865893</v>
      </c>
      <c r="BE543" s="10">
        <f t="shared" si="174"/>
        <v>361.2385666527677</v>
      </c>
      <c r="BF543" s="10">
        <f t="shared" si="174"/>
        <v>352.0730103348784</v>
      </c>
      <c r="BG543" s="10">
        <f t="shared" si="174"/>
        <v>355.67663325595669</v>
      </c>
      <c r="BH543" s="10">
        <f t="shared" si="174"/>
        <v>357.24317828504689</v>
      </c>
      <c r="BI543" s="10">
        <f t="shared" si="174"/>
        <v>359.75011329429339</v>
      </c>
    </row>
    <row r="544" spans="1:80">
      <c r="A544" t="s">
        <v>782</v>
      </c>
      <c r="D544" s="10"/>
      <c r="E544" s="10">
        <v>100</v>
      </c>
      <c r="F544" s="10">
        <f t="shared" ref="F544:BI544" si="175">E544*F341</f>
        <v>110.80448685649908</v>
      </c>
      <c r="G544" s="10">
        <f t="shared" si="175"/>
        <v>120.71757735286693</v>
      </c>
      <c r="H544" s="10">
        <f t="shared" si="175"/>
        <v>131.14696398472529</v>
      </c>
      <c r="I544" s="10">
        <f t="shared" si="175"/>
        <v>136.74332679434838</v>
      </c>
      <c r="J544" s="10">
        <f t="shared" si="175"/>
        <v>143.72493804233665</v>
      </c>
      <c r="K544" s="10">
        <f t="shared" si="175"/>
        <v>152.56895828770001</v>
      </c>
      <c r="L544" s="10">
        <f t="shared" si="175"/>
        <v>157.24386431610125</v>
      </c>
      <c r="M544" s="10">
        <f t="shared" si="175"/>
        <v>165.43968544183295</v>
      </c>
      <c r="N544" s="10">
        <f t="shared" si="175"/>
        <v>178.40863978306959</v>
      </c>
      <c r="O544" s="10">
        <f t="shared" si="175"/>
        <v>184.00898231021318</v>
      </c>
      <c r="P544" s="10">
        <f t="shared" si="175"/>
        <v>190.2577928150975</v>
      </c>
      <c r="Q544" s="10">
        <f t="shared" si="175"/>
        <v>203.5039077738349</v>
      </c>
      <c r="R544" s="10">
        <f t="shared" si="175"/>
        <v>216.94335809721031</v>
      </c>
      <c r="S544" s="10">
        <f t="shared" si="175"/>
        <v>216.94335809721031</v>
      </c>
      <c r="T544" s="10">
        <f t="shared" si="175"/>
        <v>215.77382396117417</v>
      </c>
      <c r="U544" s="10">
        <f t="shared" si="175"/>
        <v>220.55919657682213</v>
      </c>
      <c r="V544" s="10">
        <f t="shared" si="175"/>
        <v>224.49762742240779</v>
      </c>
      <c r="W544" s="10">
        <f t="shared" si="175"/>
        <v>225.59930086491747</v>
      </c>
      <c r="X544" s="10">
        <f t="shared" si="175"/>
        <v>223.71209933415176</v>
      </c>
      <c r="Y544" s="10">
        <f t="shared" si="175"/>
        <v>226.82464032855444</v>
      </c>
      <c r="Z544" s="10">
        <f t="shared" si="175"/>
        <v>224.91956846627653</v>
      </c>
      <c r="AA544" s="10">
        <f t="shared" si="175"/>
        <v>226.35997391079846</v>
      </c>
      <c r="AB544" s="10">
        <f t="shared" si="175"/>
        <v>229.24722847033317</v>
      </c>
      <c r="AC544" s="10">
        <f t="shared" si="175"/>
        <v>232.37163246179441</v>
      </c>
      <c r="AD544" s="10">
        <f t="shared" si="175"/>
        <v>236.90596793970695</v>
      </c>
      <c r="AE544" s="10">
        <f t="shared" si="175"/>
        <v>243.8835106537197</v>
      </c>
      <c r="AF544" s="10">
        <f t="shared" si="175"/>
        <v>256.74534866213617</v>
      </c>
      <c r="AG544" s="10">
        <f t="shared" si="175"/>
        <v>269.25319152194368</v>
      </c>
      <c r="AH544" s="10">
        <f t="shared" si="175"/>
        <v>281.80797033543172</v>
      </c>
      <c r="AI544" s="10">
        <f t="shared" si="175"/>
        <v>292.16657708790495</v>
      </c>
      <c r="AJ544" s="10">
        <f t="shared" si="175"/>
        <v>298.84353224823928</v>
      </c>
      <c r="AK544" s="10">
        <f t="shared" si="175"/>
        <v>300.1468340050389</v>
      </c>
      <c r="AL544" s="10">
        <f t="shared" si="175"/>
        <v>295.51449296503534</v>
      </c>
      <c r="AM544" s="10">
        <f t="shared" si="175"/>
        <v>301.120127746104</v>
      </c>
      <c r="AN544" s="10">
        <f t="shared" si="175"/>
        <v>308.06081736038522</v>
      </c>
      <c r="AO544" s="10">
        <f t="shared" si="175"/>
        <v>314.98563134790322</v>
      </c>
      <c r="AP544" s="10">
        <f t="shared" si="175"/>
        <v>325.2413746071021</v>
      </c>
      <c r="AQ544" s="10">
        <f t="shared" si="175"/>
        <v>337.84513737961771</v>
      </c>
      <c r="AR544" s="10">
        <f t="shared" si="175"/>
        <v>351.56927490752639</v>
      </c>
      <c r="AS544" s="10">
        <f t="shared" si="175"/>
        <v>368.51265559739261</v>
      </c>
      <c r="AT544" s="10">
        <f t="shared" si="175"/>
        <v>380.6062468376814</v>
      </c>
      <c r="AU544" s="10">
        <f t="shared" si="175"/>
        <v>386.07443054064419</v>
      </c>
      <c r="AV544" s="10">
        <f t="shared" si="175"/>
        <v>391.24104749818883</v>
      </c>
      <c r="AW544" s="10">
        <f t="shared" si="175"/>
        <v>396.72588970372453</v>
      </c>
      <c r="AX544" s="10">
        <f t="shared" si="175"/>
        <v>404.60318163883386</v>
      </c>
      <c r="AY544" s="10">
        <f t="shared" si="175"/>
        <v>414.42698135637937</v>
      </c>
      <c r="AZ544" s="10">
        <f t="shared" si="175"/>
        <v>422.15901875473782</v>
      </c>
      <c r="BA544" s="10">
        <f t="shared" si="175"/>
        <v>420.11424112925317</v>
      </c>
      <c r="BB544" s="10">
        <f t="shared" si="175"/>
        <v>401.52787388368961</v>
      </c>
      <c r="BC544" s="10">
        <f t="shared" si="175"/>
        <v>399.73855792510477</v>
      </c>
      <c r="BD544" s="10">
        <f t="shared" si="175"/>
        <v>394.33712687521239</v>
      </c>
      <c r="BE544" s="10">
        <f t="shared" si="175"/>
        <v>382.53534726137997</v>
      </c>
      <c r="BF544" s="10">
        <f t="shared" si="175"/>
        <v>377.2437845233809</v>
      </c>
      <c r="BG544" s="10">
        <f t="shared" si="175"/>
        <v>383.59100682447291</v>
      </c>
      <c r="BH544" s="10">
        <f t="shared" si="175"/>
        <v>396.16671589041448</v>
      </c>
      <c r="BI544" s="10">
        <f t="shared" si="175"/>
        <v>409.01860941699283</v>
      </c>
    </row>
    <row r="545" spans="1:62">
      <c r="A545" t="s">
        <v>783</v>
      </c>
      <c r="D545" s="10"/>
      <c r="E545" s="10">
        <v>100</v>
      </c>
      <c r="F545" s="10">
        <f t="shared" ref="F545:BI545" si="176">E545*F326</f>
        <v>100</v>
      </c>
      <c r="G545" s="10">
        <f t="shared" si="176"/>
        <v>100</v>
      </c>
      <c r="H545" s="10">
        <f t="shared" si="176"/>
        <v>100</v>
      </c>
      <c r="I545" s="10">
        <f t="shared" si="176"/>
        <v>100</v>
      </c>
      <c r="J545" s="10">
        <f t="shared" si="176"/>
        <v>100</v>
      </c>
      <c r="K545" s="10">
        <f t="shared" si="176"/>
        <v>100</v>
      </c>
      <c r="L545" s="10">
        <f t="shared" si="176"/>
        <v>100</v>
      </c>
      <c r="M545" s="10">
        <f t="shared" si="176"/>
        <v>100</v>
      </c>
      <c r="N545" s="10">
        <f t="shared" si="176"/>
        <v>100</v>
      </c>
      <c r="O545" s="10">
        <f t="shared" si="176"/>
        <v>100</v>
      </c>
      <c r="P545" s="10">
        <f t="shared" si="176"/>
        <v>102.9436501920779</v>
      </c>
      <c r="Q545" s="10">
        <f t="shared" si="176"/>
        <v>106.85805775935405</v>
      </c>
      <c r="R545" s="10">
        <f t="shared" si="176"/>
        <v>111.61112256935934</v>
      </c>
      <c r="S545" s="10">
        <f t="shared" si="176"/>
        <v>111.61112256935934</v>
      </c>
      <c r="T545" s="10">
        <f t="shared" si="176"/>
        <v>111.05704674626922</v>
      </c>
      <c r="U545" s="10">
        <f t="shared" si="176"/>
        <v>117.05436285242182</v>
      </c>
      <c r="V545" s="10">
        <f t="shared" si="176"/>
        <v>121.24659120701619</v>
      </c>
      <c r="W545" s="10">
        <f t="shared" si="176"/>
        <v>125.00303084606847</v>
      </c>
      <c r="X545" s="10">
        <f t="shared" si="176"/>
        <v>130.13356940988456</v>
      </c>
      <c r="Y545" s="10">
        <f t="shared" si="176"/>
        <v>131.69347260866854</v>
      </c>
      <c r="Z545" s="10">
        <f t="shared" si="176"/>
        <v>132.18895944033841</v>
      </c>
      <c r="AA545" s="10">
        <f t="shared" si="176"/>
        <v>131.79231617376121</v>
      </c>
      <c r="AB545" s="10">
        <f t="shared" si="176"/>
        <v>134.21602189301137</v>
      </c>
      <c r="AC545" s="10">
        <f t="shared" si="176"/>
        <v>138.48273207404114</v>
      </c>
      <c r="AD545" s="10">
        <f t="shared" si="176"/>
        <v>142.02357429014481</v>
      </c>
      <c r="AE545" s="10">
        <f t="shared" si="176"/>
        <v>145.20566224514232</v>
      </c>
      <c r="AF545" s="10">
        <f t="shared" si="176"/>
        <v>147.01565029145041</v>
      </c>
      <c r="AG545" s="10">
        <f t="shared" si="176"/>
        <v>151.87137688394722</v>
      </c>
      <c r="AH545" s="10">
        <f t="shared" si="176"/>
        <v>156.57358812900389</v>
      </c>
      <c r="AI545" s="10">
        <f t="shared" si="176"/>
        <v>163.38710554377613</v>
      </c>
      <c r="AJ545" s="10">
        <f t="shared" si="176"/>
        <v>170.48663479914262</v>
      </c>
      <c r="AK545" s="10">
        <f t="shared" si="176"/>
        <v>172.45025084583995</v>
      </c>
      <c r="AL545" s="10">
        <f t="shared" si="176"/>
        <v>169.68219098546061</v>
      </c>
      <c r="AM545" s="10">
        <f t="shared" si="176"/>
        <v>173.24994100419346</v>
      </c>
      <c r="AN545" s="10">
        <f t="shared" si="176"/>
        <v>175.74312573941114</v>
      </c>
      <c r="AO545" s="10">
        <f t="shared" si="176"/>
        <v>176.66837306419876</v>
      </c>
      <c r="AP545" s="10">
        <f t="shared" si="176"/>
        <v>179.67224902743453</v>
      </c>
      <c r="AQ545" s="10">
        <f t="shared" si="176"/>
        <v>183.20132847118714</v>
      </c>
      <c r="AR545" s="10">
        <f t="shared" si="176"/>
        <v>186.72106071637413</v>
      </c>
      <c r="AS545" s="10">
        <f t="shared" si="176"/>
        <v>191.9916297569811</v>
      </c>
      <c r="AT545" s="10">
        <f t="shared" si="176"/>
        <v>194.91861452358165</v>
      </c>
      <c r="AU545" s="10">
        <f t="shared" si="176"/>
        <v>194.59117646795301</v>
      </c>
      <c r="AV545" s="10">
        <f t="shared" si="176"/>
        <v>193.10282399419714</v>
      </c>
      <c r="AW545" s="10">
        <f t="shared" si="176"/>
        <v>195.40448707880353</v>
      </c>
      <c r="AX545" s="10">
        <f t="shared" si="176"/>
        <v>196.8972009209196</v>
      </c>
      <c r="AY545" s="10">
        <f t="shared" si="176"/>
        <v>204.41315447964968</v>
      </c>
      <c r="AZ545" s="10">
        <f t="shared" si="176"/>
        <v>211.36055697355121</v>
      </c>
      <c r="BA545" s="10">
        <f t="shared" si="176"/>
        <v>214.05476795959646</v>
      </c>
      <c r="BB545" s="10">
        <f t="shared" si="176"/>
        <v>202.53988211832535</v>
      </c>
      <c r="BC545" s="10">
        <f t="shared" si="176"/>
        <v>211.12656922156719</v>
      </c>
      <c r="BD545" s="10">
        <f t="shared" si="176"/>
        <v>222.94856225566986</v>
      </c>
      <c r="BE545" s="10">
        <f t="shared" si="176"/>
        <v>223.62525213359083</v>
      </c>
      <c r="BF545" s="10">
        <f t="shared" si="176"/>
        <v>224.10766110345264</v>
      </c>
      <c r="BG545" s="10">
        <f t="shared" si="176"/>
        <v>226.73575305859774</v>
      </c>
      <c r="BH545" s="10">
        <f t="shared" si="176"/>
        <v>228.64925573122298</v>
      </c>
      <c r="BI545" s="10">
        <f t="shared" si="176"/>
        <v>230.15452174515625</v>
      </c>
    </row>
    <row r="546" spans="1:62"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0"/>
      <c r="BI546" s="10"/>
    </row>
    <row r="547" spans="1:62"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t="s">
        <v>778</v>
      </c>
      <c r="AI547" s="239">
        <f>AI539/$AI$539</f>
        <v>1</v>
      </c>
      <c r="AJ547" s="239">
        <f t="shared" ref="AJ547:BI547" si="177">AJ539/$AI$539</f>
        <v>1.0146817560169263</v>
      </c>
      <c r="AK547" s="239">
        <f t="shared" si="177"/>
        <v>1.0224522661906406</v>
      </c>
      <c r="AL547" s="239">
        <f t="shared" si="177"/>
        <v>1.0131131696417137</v>
      </c>
      <c r="AM547" s="239">
        <f t="shared" si="177"/>
        <v>1.0346946632487943</v>
      </c>
      <c r="AN547" s="239">
        <f t="shared" si="177"/>
        <v>1.0645476978153425</v>
      </c>
      <c r="AO547" s="239">
        <f t="shared" si="177"/>
        <v>1.0779386912426991</v>
      </c>
      <c r="AP547" s="239">
        <f t="shared" si="177"/>
        <v>1.0971421860224251</v>
      </c>
      <c r="AQ547" s="239">
        <f t="shared" si="177"/>
        <v>1.1145520591813713</v>
      </c>
      <c r="AR547" s="239">
        <f t="shared" si="177"/>
        <v>1.1317470240338821</v>
      </c>
      <c r="AS547" s="239">
        <f t="shared" si="177"/>
        <v>1.1732044361385516</v>
      </c>
      <c r="AT547" s="239">
        <f t="shared" si="177"/>
        <v>1.1933253500565002</v>
      </c>
      <c r="AU547" s="239">
        <f t="shared" si="177"/>
        <v>1.1945111676196682</v>
      </c>
      <c r="AV547" s="239">
        <f t="shared" si="177"/>
        <v>1.1910128254681238</v>
      </c>
      <c r="AW547" s="239">
        <f t="shared" si="177"/>
        <v>1.2020492038415849</v>
      </c>
      <c r="AX547" s="239">
        <f t="shared" si="177"/>
        <v>1.2075164357703678</v>
      </c>
      <c r="AY547" s="239">
        <f t="shared" si="177"/>
        <v>1.2280497363107636</v>
      </c>
      <c r="AZ547" s="239">
        <f t="shared" si="177"/>
        <v>1.2398732413257578</v>
      </c>
      <c r="BA547" s="239">
        <f t="shared" si="177"/>
        <v>1.2187489079978497</v>
      </c>
      <c r="BB547" s="239">
        <f t="shared" si="177"/>
        <v>1.146699995949626</v>
      </c>
      <c r="BC547" s="239">
        <f t="shared" si="177"/>
        <v>1.1624582340421676</v>
      </c>
      <c r="BD547" s="239">
        <f t="shared" si="177"/>
        <v>1.1671522793376379</v>
      </c>
      <c r="BE547" s="239">
        <f t="shared" si="177"/>
        <v>1.1311968783448991</v>
      </c>
      <c r="BF547" s="239">
        <f t="shared" si="177"/>
        <v>1.0988356318131105</v>
      </c>
      <c r="BG547" s="239">
        <f t="shared" si="177"/>
        <v>1.0900375350609852</v>
      </c>
      <c r="BH547" s="239">
        <f t="shared" si="177"/>
        <v>1.0996344628135819</v>
      </c>
      <c r="BI547" s="239">
        <f t="shared" si="177"/>
        <v>1.1116895809267731</v>
      </c>
    </row>
    <row r="548" spans="1:62"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t="s">
        <v>779</v>
      </c>
      <c r="AI548" s="239">
        <f>AI540/$AI$540</f>
        <v>1</v>
      </c>
      <c r="AJ548" s="239">
        <f t="shared" ref="AJ548:BI548" si="178">AJ540/$AI$540</f>
        <v>1.0227289769717636</v>
      </c>
      <c r="AK548" s="239">
        <f t="shared" si="178"/>
        <v>1.0323802079901006</v>
      </c>
      <c r="AL548" s="239">
        <f t="shared" si="178"/>
        <v>1.0213881077275528</v>
      </c>
      <c r="AM548" s="239">
        <f t="shared" si="178"/>
        <v>1.0435908663285864</v>
      </c>
      <c r="AN548" s="239">
        <f t="shared" si="178"/>
        <v>1.0666413967128123</v>
      </c>
      <c r="AO548" s="239">
        <f t="shared" si="178"/>
        <v>1.0823362019662914</v>
      </c>
      <c r="AP548" s="239">
        <f t="shared" si="178"/>
        <v>1.1091399247079681</v>
      </c>
      <c r="AQ548" s="239">
        <f t="shared" si="178"/>
        <v>1.1396000434915534</v>
      </c>
      <c r="AR548" s="239">
        <f t="shared" si="178"/>
        <v>1.1706645655732615</v>
      </c>
      <c r="AS548" s="239">
        <f t="shared" si="178"/>
        <v>1.2119166213142534</v>
      </c>
      <c r="AT548" s="239">
        <f t="shared" si="178"/>
        <v>1.2334185174296473</v>
      </c>
      <c r="AU548" s="239">
        <f t="shared" si="178"/>
        <v>1.2398342874049142</v>
      </c>
      <c r="AV548" s="239">
        <f t="shared" si="178"/>
        <v>1.2420683846351117</v>
      </c>
      <c r="AW548" s="239">
        <f t="shared" si="178"/>
        <v>1.2639819621812711</v>
      </c>
      <c r="AX548" s="239">
        <f t="shared" si="178"/>
        <v>1.2787984224855957</v>
      </c>
      <c r="AY548" s="239">
        <f t="shared" si="178"/>
        <v>1.3140719098612763</v>
      </c>
      <c r="AZ548" s="239">
        <f t="shared" si="178"/>
        <v>1.3468059012175508</v>
      </c>
      <c r="BA548" s="239">
        <f t="shared" si="178"/>
        <v>1.3460423509966752</v>
      </c>
      <c r="BB548" s="239">
        <f t="shared" si="178"/>
        <v>1.2810710348643728</v>
      </c>
      <c r="BC548" s="239">
        <f t="shared" si="178"/>
        <v>1.3047703488375799</v>
      </c>
      <c r="BD548" s="239">
        <f t="shared" si="178"/>
        <v>1.327845262207471</v>
      </c>
      <c r="BE548" s="239">
        <f t="shared" si="178"/>
        <v>1.3128214498944868</v>
      </c>
      <c r="BF548" s="239">
        <f t="shared" si="178"/>
        <v>1.3049759983718494</v>
      </c>
      <c r="BG548" s="239">
        <f t="shared" si="178"/>
        <v>1.3166646488494262</v>
      </c>
      <c r="BH548" s="239">
        <f t="shared" si="178"/>
        <v>1.338671036605751</v>
      </c>
      <c r="BI548" s="239">
        <f t="shared" si="178"/>
        <v>1.3566157939107062</v>
      </c>
    </row>
    <row r="549" spans="1:62"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t="s">
        <v>780</v>
      </c>
      <c r="AI549" s="239">
        <f>AI541/$AI$541</f>
        <v>1</v>
      </c>
      <c r="AJ549" s="239">
        <f t="shared" ref="AJ549:BI549" si="179">AJ541/$AI$541</f>
        <v>1.0095886663935669</v>
      </c>
      <c r="AK549" s="239">
        <f t="shared" si="179"/>
        <v>1.020651067078032</v>
      </c>
      <c r="AL549" s="239">
        <f t="shared" si="179"/>
        <v>1.0100122369991744</v>
      </c>
      <c r="AM549" s="239">
        <f t="shared" si="179"/>
        <v>1.0298602408802451</v>
      </c>
      <c r="AN549" s="239">
        <f t="shared" si="179"/>
        <v>1.0475426251257796</v>
      </c>
      <c r="AO549" s="239">
        <f t="shared" si="179"/>
        <v>1.0583286161576815</v>
      </c>
      <c r="AP549" s="239">
        <f t="shared" si="179"/>
        <v>1.0792407798445061</v>
      </c>
      <c r="AQ549" s="239">
        <f t="shared" si="179"/>
        <v>1.1135086440323299</v>
      </c>
      <c r="AR549" s="239">
        <f t="shared" si="179"/>
        <v>1.1455386208108975</v>
      </c>
      <c r="AS549" s="239">
        <f t="shared" si="179"/>
        <v>1.1818077498087833</v>
      </c>
      <c r="AT549" s="239">
        <f t="shared" si="179"/>
        <v>1.1961682197971408</v>
      </c>
      <c r="AU549" s="239">
        <f t="shared" si="179"/>
        <v>1.2007825664024083</v>
      </c>
      <c r="AV549" s="239">
        <f t="shared" si="179"/>
        <v>1.2020730890900391</v>
      </c>
      <c r="AW549" s="239">
        <f t="shared" si="179"/>
        <v>1.2265036224465029</v>
      </c>
      <c r="AX549" s="239">
        <f t="shared" si="179"/>
        <v>1.236863515547094</v>
      </c>
      <c r="AY549" s="239">
        <f t="shared" si="179"/>
        <v>1.2574409674208376</v>
      </c>
      <c r="AZ549" s="239">
        <f t="shared" si="179"/>
        <v>1.2791963523308365</v>
      </c>
      <c r="BA549" s="239">
        <f t="shared" si="179"/>
        <v>1.2745516884003854</v>
      </c>
      <c r="BB549" s="239">
        <f t="shared" si="179"/>
        <v>1.2307146012638932</v>
      </c>
      <c r="BC549" s="239">
        <f t="shared" si="179"/>
        <v>1.2487218159682532</v>
      </c>
      <c r="BD549" s="239">
        <f t="shared" si="179"/>
        <v>1.2685355367855153</v>
      </c>
      <c r="BE549" s="239">
        <f t="shared" si="179"/>
        <v>1.2647172190776437</v>
      </c>
      <c r="BF549" s="239">
        <f t="shared" si="179"/>
        <v>1.2654756632316662</v>
      </c>
      <c r="BG549" s="239">
        <f t="shared" si="179"/>
        <v>1.271046539804336</v>
      </c>
      <c r="BH549" s="239">
        <f t="shared" si="179"/>
        <v>1.2789821249127893</v>
      </c>
      <c r="BI549" s="239">
        <f t="shared" si="179"/>
        <v>1.2889090564785903</v>
      </c>
    </row>
    <row r="550" spans="1:62"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t="s">
        <v>450</v>
      </c>
      <c r="AI550" s="239">
        <f>AI542/$AI$542</f>
        <v>1</v>
      </c>
      <c r="AJ550" s="239">
        <f t="shared" ref="AJ550:BI550" si="180">AJ542/$AI$542</f>
        <v>1.0460903355956326</v>
      </c>
      <c r="AK550" s="239">
        <f t="shared" si="180"/>
        <v>1.0583097519553282</v>
      </c>
      <c r="AL550" s="239">
        <f t="shared" si="180"/>
        <v>1.0354182890684089</v>
      </c>
      <c r="AM550" s="239">
        <f t="shared" si="180"/>
        <v>1.0425990983281155</v>
      </c>
      <c r="AN550" s="239">
        <f t="shared" si="180"/>
        <v>1.08349372890716</v>
      </c>
      <c r="AO550" s="239">
        <f t="shared" si="180"/>
        <v>1.1171716557968505</v>
      </c>
      <c r="AP550" s="239">
        <f t="shared" si="180"/>
        <v>1.1614231340781218</v>
      </c>
      <c r="AQ550" s="239">
        <f t="shared" si="180"/>
        <v>1.2109404230608627</v>
      </c>
      <c r="AR550" s="239">
        <f t="shared" si="180"/>
        <v>1.2509286880330928</v>
      </c>
      <c r="AS550" s="239">
        <f t="shared" si="180"/>
        <v>1.2892142475392858</v>
      </c>
      <c r="AT550" s="239">
        <f t="shared" si="180"/>
        <v>1.305031588170749</v>
      </c>
      <c r="AU550" s="239">
        <f t="shared" si="180"/>
        <v>1.3078821362218436</v>
      </c>
      <c r="AV550" s="239">
        <f t="shared" si="180"/>
        <v>1.2908088825769557</v>
      </c>
      <c r="AW550" s="239">
        <f t="shared" si="180"/>
        <v>1.3110540879379311</v>
      </c>
      <c r="AX550" s="239">
        <f t="shared" si="180"/>
        <v>1.31865824675509</v>
      </c>
      <c r="AY550" s="239">
        <f t="shared" si="180"/>
        <v>1.3367249880991732</v>
      </c>
      <c r="AZ550" s="239">
        <f t="shared" si="180"/>
        <v>1.3673493970387243</v>
      </c>
      <c r="BA550" s="239">
        <f t="shared" si="180"/>
        <v>1.3681000411007211</v>
      </c>
      <c r="BB550" s="239">
        <f t="shared" si="180"/>
        <v>1.3260918176840024</v>
      </c>
      <c r="BC550" s="239">
        <f t="shared" si="180"/>
        <v>1.3506499873921167</v>
      </c>
      <c r="BD550" s="239">
        <f t="shared" si="180"/>
        <v>1.3279273434503926</v>
      </c>
      <c r="BE550" s="239">
        <f t="shared" si="180"/>
        <v>1.2796123462316138</v>
      </c>
      <c r="BF550" s="239">
        <f t="shared" si="180"/>
        <v>1.2721131603315183</v>
      </c>
      <c r="BG550" s="239">
        <f t="shared" si="180"/>
        <v>1.2904133853753577</v>
      </c>
      <c r="BH550" s="239">
        <f t="shared" si="180"/>
        <v>1.3164288424878601</v>
      </c>
      <c r="BI550" s="239">
        <f t="shared" si="180"/>
        <v>1.3391665057627158</v>
      </c>
    </row>
    <row r="551" spans="1:62"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t="s">
        <v>781</v>
      </c>
      <c r="AI551" s="239">
        <f>AI543/$AI$543</f>
        <v>1</v>
      </c>
      <c r="AJ551" s="239">
        <f t="shared" ref="AJ551:BI551" si="181">AJ543/$AI$543</f>
        <v>1.0186983444897626</v>
      </c>
      <c r="AK551" s="239">
        <f t="shared" si="181"/>
        <v>1.0180229541164008</v>
      </c>
      <c r="AL551" s="239">
        <f t="shared" si="181"/>
        <v>0.99585906239812128</v>
      </c>
      <c r="AM551" s="239">
        <f t="shared" si="181"/>
        <v>1.0107029288681499</v>
      </c>
      <c r="AN551" s="239">
        <f t="shared" si="181"/>
        <v>1.0271149776504884</v>
      </c>
      <c r="AO551" s="239">
        <f t="shared" si="181"/>
        <v>1.0518668363933292</v>
      </c>
      <c r="AP551" s="239">
        <f t="shared" si="181"/>
        <v>1.0936268118010906</v>
      </c>
      <c r="AQ551" s="239">
        <f t="shared" si="181"/>
        <v>1.1299428715497071</v>
      </c>
      <c r="AR551" s="239">
        <f t="shared" si="181"/>
        <v>1.1602038682064131</v>
      </c>
      <c r="AS551" s="239">
        <f t="shared" si="181"/>
        <v>1.2007595324855178</v>
      </c>
      <c r="AT551" s="239">
        <f t="shared" si="181"/>
        <v>1.2438866458734612</v>
      </c>
      <c r="AU551" s="239">
        <f t="shared" si="181"/>
        <v>1.2879528578725348</v>
      </c>
      <c r="AV551" s="239">
        <f t="shared" si="181"/>
        <v>1.3593358528226049</v>
      </c>
      <c r="AW551" s="239">
        <f t="shared" si="181"/>
        <v>1.4246027153737471</v>
      </c>
      <c r="AX551" s="239">
        <f t="shared" si="181"/>
        <v>1.4289416012472889</v>
      </c>
      <c r="AY551" s="239">
        <f t="shared" si="181"/>
        <v>1.5051842361124419</v>
      </c>
      <c r="AZ551" s="239">
        <f t="shared" si="181"/>
        <v>1.5505050926789374</v>
      </c>
      <c r="BA551" s="239">
        <f t="shared" si="181"/>
        <v>1.5412115232372225</v>
      </c>
      <c r="BB551" s="239">
        <f t="shared" si="181"/>
        <v>1.4710537675449882</v>
      </c>
      <c r="BC551" s="239">
        <f t="shared" si="181"/>
        <v>1.3886633166633255</v>
      </c>
      <c r="BD551" s="239">
        <f t="shared" si="181"/>
        <v>1.2637120161070812</v>
      </c>
      <c r="BE551" s="239">
        <f t="shared" si="181"/>
        <v>1.177806631779325</v>
      </c>
      <c r="BF551" s="239">
        <f t="shared" si="181"/>
        <v>1.1479226326394059</v>
      </c>
      <c r="BG551" s="239">
        <f t="shared" si="181"/>
        <v>1.159672128309833</v>
      </c>
      <c r="BH551" s="239">
        <f t="shared" si="181"/>
        <v>1.1647797975748839</v>
      </c>
      <c r="BI551" s="239">
        <f t="shared" si="181"/>
        <v>1.172953577873842</v>
      </c>
    </row>
    <row r="552" spans="1:62">
      <c r="AH552" t="s">
        <v>782</v>
      </c>
      <c r="AI552" s="239">
        <f>AI544/$AI$544</f>
        <v>1</v>
      </c>
      <c r="AJ552" s="239">
        <f t="shared" ref="AJ552:BI552" si="182">AJ544/$AI$544</f>
        <v>1.0228532477153449</v>
      </c>
      <c r="AK552" s="239">
        <f t="shared" si="182"/>
        <v>1.0273140651359751</v>
      </c>
      <c r="AL552" s="239">
        <f t="shared" si="182"/>
        <v>1.0114589283637434</v>
      </c>
      <c r="AM552" s="239">
        <f t="shared" si="182"/>
        <v>1.0306453624758904</v>
      </c>
      <c r="AN552" s="239">
        <f t="shared" si="182"/>
        <v>1.054401295421612</v>
      </c>
      <c r="AO552" s="239">
        <f t="shared" si="182"/>
        <v>1.0781028907804626</v>
      </c>
      <c r="AP552" s="239">
        <f t="shared" si="182"/>
        <v>1.1132052743638976</v>
      </c>
      <c r="AQ552" s="239">
        <f t="shared" si="182"/>
        <v>1.1563442360416514</v>
      </c>
      <c r="AR552" s="239">
        <f t="shared" si="182"/>
        <v>1.2033179099803355</v>
      </c>
      <c r="AS552" s="239">
        <f t="shared" si="182"/>
        <v>1.261310103539041</v>
      </c>
      <c r="AT552" s="239">
        <f t="shared" si="182"/>
        <v>1.3027028985699736</v>
      </c>
      <c r="AU552" s="239">
        <f t="shared" si="182"/>
        <v>1.3214188781918232</v>
      </c>
      <c r="AV552" s="239">
        <f t="shared" si="182"/>
        <v>1.3391026838106641</v>
      </c>
      <c r="AW552" s="239">
        <f t="shared" si="182"/>
        <v>1.3578756805723213</v>
      </c>
      <c r="AX552" s="239">
        <f t="shared" si="182"/>
        <v>1.3848373269509873</v>
      </c>
      <c r="AY552" s="239">
        <f t="shared" si="182"/>
        <v>1.4184612952209437</v>
      </c>
      <c r="AZ552" s="239">
        <f t="shared" si="182"/>
        <v>1.4449257781725036</v>
      </c>
      <c r="BA552" s="239">
        <f t="shared" si="182"/>
        <v>1.4379271075994851</v>
      </c>
      <c r="BB552" s="239">
        <f t="shared" si="182"/>
        <v>1.3743114557654581</v>
      </c>
      <c r="BC552" s="239">
        <f t="shared" si="182"/>
        <v>1.368187155113346</v>
      </c>
      <c r="BD552" s="239">
        <f t="shared" si="182"/>
        <v>1.349699650129957</v>
      </c>
      <c r="BE552" s="239">
        <f t="shared" si="182"/>
        <v>1.3093056402077281</v>
      </c>
      <c r="BF552" s="239">
        <f t="shared" si="182"/>
        <v>1.2911941820432065</v>
      </c>
      <c r="BG552" s="239">
        <f t="shared" si="182"/>
        <v>1.3129188514573344</v>
      </c>
      <c r="BH552" s="239">
        <f t="shared" si="182"/>
        <v>1.3559617935737349</v>
      </c>
      <c r="BI552" s="239">
        <f t="shared" si="182"/>
        <v>1.3999500336204791</v>
      </c>
    </row>
    <row r="553" spans="1:62">
      <c r="AH553" t="s">
        <v>783</v>
      </c>
      <c r="AI553" s="239">
        <f>AI545/$AI$545</f>
        <v>1</v>
      </c>
      <c r="AJ553" s="239">
        <f t="shared" ref="AJ553:BI553" si="183">AJ545/$AI$545</f>
        <v>1.0434522004153157</v>
      </c>
      <c r="AK553" s="239">
        <f t="shared" si="183"/>
        <v>1.055470382879361</v>
      </c>
      <c r="AL553" s="239">
        <f t="shared" si="183"/>
        <v>1.0385286551269362</v>
      </c>
      <c r="AM553" s="239">
        <f t="shared" si="183"/>
        <v>1.0603648337339251</v>
      </c>
      <c r="AN553" s="239">
        <f t="shared" si="183"/>
        <v>1.0756242064177119</v>
      </c>
      <c r="AO553" s="239">
        <f t="shared" si="183"/>
        <v>1.0812871216257895</v>
      </c>
      <c r="AP553" s="239">
        <f t="shared" si="183"/>
        <v>1.0996721462777559</v>
      </c>
      <c r="AQ553" s="239">
        <f t="shared" si="183"/>
        <v>1.1212716441818733</v>
      </c>
      <c r="AR553" s="239">
        <f t="shared" si="183"/>
        <v>1.1428139331738523</v>
      </c>
      <c r="AS553" s="239">
        <f t="shared" si="183"/>
        <v>1.175072103260566</v>
      </c>
      <c r="AT553" s="239">
        <f t="shared" si="183"/>
        <v>1.1929865204164309</v>
      </c>
      <c r="AU553" s="239">
        <f t="shared" si="183"/>
        <v>1.1909824573997145</v>
      </c>
      <c r="AV553" s="239">
        <f t="shared" si="183"/>
        <v>1.1818730942782956</v>
      </c>
      <c r="AW553" s="239">
        <f t="shared" si="183"/>
        <v>1.195960271335176</v>
      </c>
      <c r="AX553" s="239">
        <f t="shared" si="183"/>
        <v>1.2050963279239018</v>
      </c>
      <c r="AY553" s="239">
        <f t="shared" si="183"/>
        <v>1.2510972258143191</v>
      </c>
      <c r="AZ553" s="239">
        <f t="shared" si="183"/>
        <v>1.2936183444226668</v>
      </c>
      <c r="BA553" s="239">
        <f t="shared" si="183"/>
        <v>1.3101080850119167</v>
      </c>
      <c r="BB553" s="239">
        <f t="shared" si="183"/>
        <v>1.2396319859161655</v>
      </c>
      <c r="BC553" s="239">
        <f t="shared" si="183"/>
        <v>1.2921862378240141</v>
      </c>
      <c r="BD553" s="239">
        <f t="shared" si="183"/>
        <v>1.3645419662320628</v>
      </c>
      <c r="BE553" s="239">
        <f t="shared" si="183"/>
        <v>1.3686836019851956</v>
      </c>
      <c r="BF553" s="239">
        <f t="shared" si="183"/>
        <v>1.3716361542582547</v>
      </c>
      <c r="BG553" s="239">
        <f t="shared" si="183"/>
        <v>1.3877212176810898</v>
      </c>
      <c r="BH553" s="239">
        <f t="shared" si="183"/>
        <v>1.3994326845453617</v>
      </c>
      <c r="BI553" s="239">
        <f t="shared" si="183"/>
        <v>1.4086455658735639</v>
      </c>
    </row>
    <row r="559" spans="1:62">
      <c r="AV559" s="7">
        <f>AV560/AT560-1</f>
        <v>-0.18914429624604023</v>
      </c>
      <c r="BJ559">
        <f>BJ560/BF560-1</f>
        <v>-0.35135802158291629</v>
      </c>
    </row>
    <row r="560" spans="1:62">
      <c r="A560" t="s">
        <v>620</v>
      </c>
      <c r="D560" s="10"/>
      <c r="E560" s="10">
        <v>100</v>
      </c>
      <c r="F560" s="10">
        <f>E560*F525</f>
        <v>99.352985535764077</v>
      </c>
      <c r="G560" s="10">
        <f t="shared" ref="G560:BJ560" si="184">F560*G525</f>
        <v>103.79617352176449</v>
      </c>
      <c r="H560" s="10">
        <f t="shared" si="184"/>
        <v>103.83205838557693</v>
      </c>
      <c r="I560" s="10">
        <f t="shared" si="184"/>
        <v>111.17598770459411</v>
      </c>
      <c r="J560" s="10">
        <f t="shared" si="184"/>
        <v>111.69701755269378</v>
      </c>
      <c r="K560" s="10">
        <f t="shared" si="184"/>
        <v>109.47879933496642</v>
      </c>
      <c r="L560" s="10">
        <f t="shared" si="184"/>
        <v>108.80741469648112</v>
      </c>
      <c r="M560" s="10">
        <f t="shared" si="184"/>
        <v>112.99220074624256</v>
      </c>
      <c r="N560" s="10">
        <f t="shared" si="184"/>
        <v>110.20985685242607</v>
      </c>
      <c r="O560" s="10">
        <f t="shared" si="184"/>
        <v>115.10036743359686</v>
      </c>
      <c r="P560" s="10">
        <f t="shared" si="184"/>
        <v>113.37810237554885</v>
      </c>
      <c r="Q560" s="10">
        <f t="shared" si="184"/>
        <v>111.57409074049579</v>
      </c>
      <c r="R560" s="10">
        <f t="shared" si="184"/>
        <v>116.19202309854519</v>
      </c>
      <c r="S560" s="10">
        <f t="shared" si="184"/>
        <v>116.19202309854519</v>
      </c>
      <c r="T560" s="10">
        <f t="shared" si="184"/>
        <v>116.27358161228041</v>
      </c>
      <c r="U560" s="10">
        <f t="shared" si="184"/>
        <v>121.81128593817201</v>
      </c>
      <c r="V560" s="10">
        <f t="shared" si="184"/>
        <v>125.888739235945</v>
      </c>
      <c r="W560" s="10">
        <f t="shared" si="184"/>
        <v>125.31172928533356</v>
      </c>
      <c r="X560" s="10">
        <f t="shared" si="184"/>
        <v>122.8378594701005</v>
      </c>
      <c r="Y560" s="10">
        <f t="shared" si="184"/>
        <v>114.25295342262191</v>
      </c>
      <c r="Z560" s="10">
        <f t="shared" si="184"/>
        <v>110.82030209113728</v>
      </c>
      <c r="AA560" s="10">
        <f t="shared" si="184"/>
        <v>105.68168169800741</v>
      </c>
      <c r="AB560" s="10">
        <f t="shared" si="184"/>
        <v>99.062348726870979</v>
      </c>
      <c r="AC560" s="10">
        <f t="shared" si="184"/>
        <v>97.896272313411117</v>
      </c>
      <c r="AD560" s="10">
        <f t="shared" si="184"/>
        <v>95.562933182953529</v>
      </c>
      <c r="AE560" s="10">
        <f t="shared" si="184"/>
        <v>99.175907606486135</v>
      </c>
      <c r="AF560" s="10">
        <f t="shared" si="184"/>
        <v>100.11361199053788</v>
      </c>
      <c r="AG560" s="10">
        <f t="shared" si="184"/>
        <v>103.28230557753766</v>
      </c>
      <c r="AH560" s="10">
        <f t="shared" si="184"/>
        <v>92.113666765693992</v>
      </c>
      <c r="AI560" s="10">
        <f t="shared" si="184"/>
        <v>95.732980810859232</v>
      </c>
      <c r="AJ560" s="10">
        <f t="shared" si="184"/>
        <v>102.61875572790001</v>
      </c>
      <c r="AK560" s="10">
        <f t="shared" si="184"/>
        <v>106.39422922551013</v>
      </c>
      <c r="AL560" s="10">
        <f t="shared" si="184"/>
        <v>104.35730573099899</v>
      </c>
      <c r="AM560" s="10">
        <f t="shared" si="184"/>
        <v>99.7341911784155</v>
      </c>
      <c r="AN560" s="10">
        <f t="shared" si="184"/>
        <v>101.51520812703285</v>
      </c>
      <c r="AO560" s="10">
        <f t="shared" si="184"/>
        <v>99.250364955751863</v>
      </c>
      <c r="AP560" s="10">
        <f t="shared" si="184"/>
        <v>103.4717861388571</v>
      </c>
      <c r="AQ560" s="10">
        <f t="shared" si="184"/>
        <v>101.75386302019621</v>
      </c>
      <c r="AR560" s="10">
        <f t="shared" si="184"/>
        <v>93.850085262700034</v>
      </c>
      <c r="AS560" s="10">
        <f t="shared" si="184"/>
        <v>95.483752142715971</v>
      </c>
      <c r="AT560" s="10">
        <f t="shared" si="184"/>
        <v>96.903872018114157</v>
      </c>
      <c r="AU560" s="10">
        <f t="shared" si="184"/>
        <v>86.722636236124629</v>
      </c>
      <c r="AV560" s="10">
        <f t="shared" si="184"/>
        <v>78.575057341731608</v>
      </c>
      <c r="AW560" s="10">
        <f t="shared" si="184"/>
        <v>91.324400006136003</v>
      </c>
      <c r="AX560" s="10">
        <f t="shared" si="184"/>
        <v>99.028432832150585</v>
      </c>
      <c r="AY560" s="10">
        <f t="shared" si="184"/>
        <v>106.98717848828861</v>
      </c>
      <c r="AZ560" s="10">
        <f t="shared" si="184"/>
        <v>114.44988375005974</v>
      </c>
      <c r="BA560" s="10">
        <f t="shared" si="184"/>
        <v>118.56480998609327</v>
      </c>
      <c r="BB560" s="10">
        <f t="shared" si="184"/>
        <v>112.97899097125268</v>
      </c>
      <c r="BC560" s="10">
        <f t="shared" si="184"/>
        <v>109.60723449554921</v>
      </c>
      <c r="BD560" s="10">
        <f t="shared" si="184"/>
        <v>112.49805771574727</v>
      </c>
      <c r="BE560" s="10">
        <f t="shared" si="184"/>
        <v>117.11870775270162</v>
      </c>
      <c r="BF560" s="10">
        <f t="shared" si="184"/>
        <v>117.02879257852872</v>
      </c>
      <c r="BG560" s="10">
        <f t="shared" si="184"/>
        <v>110.90090216281661</v>
      </c>
      <c r="BH560" s="10">
        <f t="shared" si="184"/>
        <v>102.61856781139046</v>
      </c>
      <c r="BI560" s="10">
        <f t="shared" si="184"/>
        <v>83.038062716668804</v>
      </c>
      <c r="BJ560" s="10">
        <f t="shared" si="184"/>
        <v>75.909787549899391</v>
      </c>
    </row>
    <row r="561" spans="1:61">
      <c r="A561" t="s">
        <v>784</v>
      </c>
      <c r="D561" s="10"/>
      <c r="E561" s="10">
        <v>100</v>
      </c>
      <c r="F561" s="10">
        <f>E561*F399</f>
        <v>103.68764648308183</v>
      </c>
      <c r="G561" s="10">
        <f t="shared" ref="G561:BI561" si="185">F561*G399</f>
        <v>105.72454209769252</v>
      </c>
      <c r="H561" s="10">
        <f t="shared" si="185"/>
        <v>105.15445535325365</v>
      </c>
      <c r="I561" s="10">
        <f t="shared" si="185"/>
        <v>110.16429351966964</v>
      </c>
      <c r="J561" s="10">
        <f t="shared" si="185"/>
        <v>112.91672923894498</v>
      </c>
      <c r="K561" s="10">
        <f t="shared" si="185"/>
        <v>114.02787389584826</v>
      </c>
      <c r="L561" s="10">
        <f t="shared" si="185"/>
        <v>116.04406501668898</v>
      </c>
      <c r="M561" s="10">
        <f t="shared" si="185"/>
        <v>122.24374751169502</v>
      </c>
      <c r="N561" s="10">
        <f t="shared" si="185"/>
        <v>126.66117127367166</v>
      </c>
      <c r="O561" s="10">
        <f t="shared" si="185"/>
        <v>131.93979881290488</v>
      </c>
      <c r="P561" s="10">
        <f t="shared" si="185"/>
        <v>137.26670322190117</v>
      </c>
      <c r="Q561" s="10">
        <f t="shared" si="185"/>
        <v>144.02660256016483</v>
      </c>
      <c r="R561" s="10">
        <f t="shared" si="185"/>
        <v>153.48465171810952</v>
      </c>
      <c r="S561" s="10">
        <f t="shared" si="185"/>
        <v>153.48465171810952</v>
      </c>
      <c r="T561" s="10">
        <f t="shared" si="185"/>
        <v>156.24948508213933</v>
      </c>
      <c r="U561" s="10">
        <f t="shared" si="185"/>
        <v>162.09290267416827</v>
      </c>
      <c r="V561" s="10">
        <f t="shared" si="185"/>
        <v>165.78525128934302</v>
      </c>
      <c r="W561" s="10">
        <f t="shared" si="185"/>
        <v>167.91047718712471</v>
      </c>
      <c r="X561" s="10">
        <f t="shared" si="185"/>
        <v>174.72760662803165</v>
      </c>
      <c r="Y561" s="10">
        <f t="shared" si="185"/>
        <v>181.52751616437047</v>
      </c>
      <c r="Z561" s="10">
        <f t="shared" si="185"/>
        <v>177.69726013269613</v>
      </c>
      <c r="AA561" s="10">
        <f t="shared" si="185"/>
        <v>173.00360115402202</v>
      </c>
      <c r="AB561" s="10">
        <f t="shared" si="185"/>
        <v>164.84821095929377</v>
      </c>
      <c r="AC561" s="10">
        <f t="shared" si="185"/>
        <v>167.70721693303287</v>
      </c>
      <c r="AD561" s="10">
        <f t="shared" si="185"/>
        <v>170.1784404273414</v>
      </c>
      <c r="AE561" s="10">
        <f t="shared" si="185"/>
        <v>174.29405443307593</v>
      </c>
      <c r="AF561" s="10">
        <f t="shared" si="185"/>
        <v>176.48804767647567</v>
      </c>
      <c r="AG561" s="10">
        <f t="shared" si="185"/>
        <v>174.18024001144408</v>
      </c>
      <c r="AH561" s="10">
        <f t="shared" si="185"/>
        <v>172.66660125407384</v>
      </c>
      <c r="AI561" s="10">
        <f t="shared" si="185"/>
        <v>170.03846274133153</v>
      </c>
      <c r="AJ561" s="10">
        <f t="shared" si="185"/>
        <v>173.05081769778818</v>
      </c>
      <c r="AK561" s="10">
        <f t="shared" si="185"/>
        <v>174.27541192044126</v>
      </c>
      <c r="AL561" s="10">
        <f t="shared" si="185"/>
        <v>177.77703737689762</v>
      </c>
      <c r="AM561" s="10">
        <f t="shared" si="185"/>
        <v>182.62701497987246</v>
      </c>
      <c r="AN561" s="10">
        <f t="shared" si="185"/>
        <v>182.01671363013642</v>
      </c>
      <c r="AO561" s="10">
        <f t="shared" si="185"/>
        <v>184.74616305848991</v>
      </c>
      <c r="AP561" s="10">
        <f t="shared" si="185"/>
        <v>190.93323913004897</v>
      </c>
      <c r="AQ561" s="10">
        <f t="shared" si="185"/>
        <v>191.53198207818167</v>
      </c>
      <c r="AR561" s="10">
        <f t="shared" si="185"/>
        <v>188.58488957167526</v>
      </c>
      <c r="AS561" s="10">
        <f t="shared" si="185"/>
        <v>192.95339031203866</v>
      </c>
      <c r="AT561" s="10">
        <f t="shared" si="185"/>
        <v>191.45185149321742</v>
      </c>
      <c r="AU561" s="10">
        <f t="shared" si="185"/>
        <v>189.31772951552318</v>
      </c>
      <c r="AV561" s="10">
        <f t="shared" si="185"/>
        <v>189.53973823675994</v>
      </c>
      <c r="AW561" s="10">
        <f t="shared" si="185"/>
        <v>198.98700301319985</v>
      </c>
      <c r="AX561" s="10">
        <f t="shared" si="185"/>
        <v>205.29276076375274</v>
      </c>
      <c r="AY561" s="10">
        <f t="shared" si="185"/>
        <v>213.78473754689077</v>
      </c>
      <c r="AZ561" s="10">
        <f t="shared" si="185"/>
        <v>223.67238966237505</v>
      </c>
      <c r="BA561" s="10">
        <f t="shared" si="185"/>
        <v>229.99834502829995</v>
      </c>
      <c r="BB561" s="10">
        <f t="shared" si="185"/>
        <v>223.15173077620875</v>
      </c>
      <c r="BC561" s="10">
        <f t="shared" si="185"/>
        <v>233.60098767008782</v>
      </c>
      <c r="BD561" s="10">
        <f t="shared" si="185"/>
        <v>241.14431192751809</v>
      </c>
      <c r="BE561" s="10">
        <f t="shared" si="185"/>
        <v>245.03752958112602</v>
      </c>
      <c r="BF561" s="10">
        <f t="shared" si="185"/>
        <v>248.96429052203126</v>
      </c>
      <c r="BG561" s="10">
        <f t="shared" si="185"/>
        <v>248.30177801633312</v>
      </c>
      <c r="BH561" s="10">
        <f t="shared" si="185"/>
        <v>244.90348422508893</v>
      </c>
      <c r="BI561" s="10">
        <f t="shared" si="185"/>
        <v>240.37635623267482</v>
      </c>
    </row>
    <row r="562" spans="1:61">
      <c r="A562" t="s">
        <v>785</v>
      </c>
      <c r="E562" s="10">
        <v>100</v>
      </c>
      <c r="F562" s="10">
        <f>E562*F300</f>
        <v>107.09569641887859</v>
      </c>
      <c r="G562" s="10">
        <f t="shared" ref="G562:BI562" si="186">F562*G300</f>
        <v>109.41283057697734</v>
      </c>
      <c r="H562" s="10">
        <f t="shared" si="186"/>
        <v>107.17750122501673</v>
      </c>
      <c r="I562" s="10">
        <f t="shared" si="186"/>
        <v>107.75041815180724</v>
      </c>
      <c r="J562" s="10">
        <f t="shared" si="186"/>
        <v>107.94283660215544</v>
      </c>
      <c r="K562" s="10">
        <f t="shared" si="186"/>
        <v>109.35841495873913</v>
      </c>
      <c r="L562" s="10">
        <f t="shared" si="186"/>
        <v>111.67175367915395</v>
      </c>
      <c r="M562" s="10">
        <f t="shared" si="186"/>
        <v>121.18215458185927</v>
      </c>
      <c r="N562" s="10">
        <f t="shared" si="186"/>
        <v>129.57756193134176</v>
      </c>
      <c r="O562" s="10">
        <f t="shared" si="186"/>
        <v>137.4052669142277</v>
      </c>
      <c r="P562" s="10">
        <f t="shared" si="186"/>
        <v>149.16642242270723</v>
      </c>
      <c r="Q562" s="10">
        <f t="shared" si="186"/>
        <v>163.11499478345453</v>
      </c>
      <c r="R562" s="10">
        <f t="shared" si="186"/>
        <v>181.49302477171253</v>
      </c>
      <c r="S562" s="10">
        <f t="shared" si="186"/>
        <v>181.49302477171253</v>
      </c>
      <c r="T562" s="10">
        <f t="shared" si="186"/>
        <v>186.43530346057054</v>
      </c>
      <c r="U562" s="10">
        <f t="shared" si="186"/>
        <v>199.8575323611326</v>
      </c>
      <c r="V562" s="10">
        <f t="shared" si="186"/>
        <v>204.14618403374766</v>
      </c>
      <c r="W562" s="10">
        <f t="shared" si="186"/>
        <v>205.80255983805654</v>
      </c>
      <c r="X562" s="10">
        <f t="shared" si="186"/>
        <v>214.59402862139743</v>
      </c>
      <c r="Y562" s="10">
        <f t="shared" si="186"/>
        <v>228.70139013965473</v>
      </c>
      <c r="Z562" s="10">
        <f t="shared" si="186"/>
        <v>213.5921845878286</v>
      </c>
      <c r="AA562" s="10">
        <f t="shared" si="186"/>
        <v>209.89605760840166</v>
      </c>
      <c r="AB562" s="10">
        <f t="shared" si="186"/>
        <v>198.15773344352144</v>
      </c>
      <c r="AC562" s="10">
        <f t="shared" si="186"/>
        <v>204.01487943329028</v>
      </c>
      <c r="AD562" s="10">
        <f t="shared" si="186"/>
        <v>215.55803796291872</v>
      </c>
      <c r="AE562" s="10">
        <f t="shared" si="186"/>
        <v>228.03249793120156</v>
      </c>
      <c r="AF562" s="10">
        <f t="shared" si="186"/>
        <v>231.60203526245979</v>
      </c>
      <c r="AG562" s="10">
        <f t="shared" si="186"/>
        <v>226.9811362802831</v>
      </c>
      <c r="AH562" s="10">
        <f t="shared" si="186"/>
        <v>230.1253640893282</v>
      </c>
      <c r="AI562" s="10">
        <f t="shared" si="186"/>
        <v>219.01437247186965</v>
      </c>
      <c r="AJ562" s="10">
        <f t="shared" si="186"/>
        <v>218.48646460518631</v>
      </c>
      <c r="AK562" s="10">
        <f t="shared" si="186"/>
        <v>213.82552116769111</v>
      </c>
      <c r="AL562" s="10">
        <f t="shared" si="186"/>
        <v>220.14271814635504</v>
      </c>
      <c r="AM562" s="10">
        <f t="shared" si="186"/>
        <v>228.15124941661185</v>
      </c>
      <c r="AN562" s="10">
        <f t="shared" si="186"/>
        <v>234.42414416330749</v>
      </c>
      <c r="AO562" s="10">
        <f t="shared" si="186"/>
        <v>235.79739969673363</v>
      </c>
      <c r="AP562" s="10">
        <f t="shared" si="186"/>
        <v>239.97304951448669</v>
      </c>
      <c r="AQ562" s="10">
        <f t="shared" si="186"/>
        <v>237.0700640132828</v>
      </c>
      <c r="AR562" s="10">
        <f t="shared" si="186"/>
        <v>234.61318981664971</v>
      </c>
      <c r="AS562" s="10">
        <f t="shared" si="186"/>
        <v>240.73858298364962</v>
      </c>
      <c r="AT562" s="10">
        <f t="shared" si="186"/>
        <v>240.70226121215086</v>
      </c>
      <c r="AU562" s="10">
        <f t="shared" si="186"/>
        <v>244.74656650498724</v>
      </c>
      <c r="AV562" s="10">
        <f t="shared" si="186"/>
        <v>244.37693994656118</v>
      </c>
      <c r="AW562" s="10">
        <f t="shared" si="186"/>
        <v>255.29612784907152</v>
      </c>
      <c r="AX562" s="10">
        <f t="shared" si="186"/>
        <v>260.39976264561398</v>
      </c>
      <c r="AY562" s="10">
        <f t="shared" si="186"/>
        <v>267.7158719405848</v>
      </c>
      <c r="AZ562" s="10">
        <f t="shared" si="186"/>
        <v>280.97168899683066</v>
      </c>
      <c r="BA562" s="10">
        <f t="shared" si="186"/>
        <v>292.2979112022071</v>
      </c>
      <c r="BB562" s="10">
        <f t="shared" si="186"/>
        <v>289.05860848290433</v>
      </c>
      <c r="BC562" s="10">
        <f t="shared" si="186"/>
        <v>307.81829983250077</v>
      </c>
      <c r="BD562" s="10">
        <f t="shared" si="186"/>
        <v>317.00714748811907</v>
      </c>
      <c r="BE562" s="10">
        <f t="shared" si="186"/>
        <v>320.07790198836949</v>
      </c>
      <c r="BF562" s="10">
        <f t="shared" si="186"/>
        <v>326.68624598487258</v>
      </c>
      <c r="BG562" s="10">
        <f t="shared" si="186"/>
        <v>325.43135422609089</v>
      </c>
      <c r="BH562" s="10">
        <f t="shared" si="186"/>
        <v>310.50571079784027</v>
      </c>
      <c r="BI562" s="10">
        <f t="shared" si="186"/>
        <v>296.90651446606967</v>
      </c>
    </row>
  </sheetData>
  <pageMargins left="0.511811024" right="0.511811024" top="0.78740157499999996" bottom="0.78740157499999996" header="0.31496062000000002" footer="0.3149606200000000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3"/>
  <sheetViews>
    <sheetView tabSelected="1" workbookViewId="0"/>
  </sheetViews>
  <sheetFormatPr defaultRowHeight="12.75"/>
  <cols>
    <col min="1" max="1" width="14.7109375" bestFit="1" customWidth="1"/>
    <col min="2" max="2" width="35.5703125" bestFit="1" customWidth="1"/>
    <col min="3" max="3" width="255.7109375" bestFit="1" customWidth="1"/>
  </cols>
  <sheetData>
    <row r="1" spans="1:33">
      <c r="A1" s="317" t="s">
        <v>1202</v>
      </c>
      <c r="B1" s="317" t="s">
        <v>1203</v>
      </c>
      <c r="C1" s="317" t="s">
        <v>1223</v>
      </c>
    </row>
    <row r="2" spans="1:33">
      <c r="A2" s="321" t="s">
        <v>756</v>
      </c>
      <c r="B2" t="s">
        <v>1219</v>
      </c>
      <c r="C2" s="318" t="s">
        <v>1225</v>
      </c>
      <c r="D2" s="318"/>
      <c r="E2" s="318"/>
      <c r="F2" s="318"/>
      <c r="G2" s="318"/>
      <c r="H2" s="318"/>
      <c r="I2" s="318"/>
      <c r="J2" s="318"/>
      <c r="K2" s="318"/>
      <c r="L2" s="318"/>
      <c r="M2" s="318"/>
      <c r="N2" s="318"/>
      <c r="O2" s="318"/>
      <c r="P2" s="318"/>
      <c r="Q2" s="318"/>
      <c r="R2" s="318"/>
      <c r="S2" s="318"/>
      <c r="T2" s="318"/>
      <c r="U2" s="318"/>
      <c r="V2" s="318"/>
      <c r="W2" s="318"/>
      <c r="X2" s="318"/>
      <c r="Y2" s="318"/>
      <c r="Z2" s="318"/>
      <c r="AA2" s="318"/>
      <c r="AB2" s="318"/>
      <c r="AC2" s="318"/>
      <c r="AD2" s="318"/>
      <c r="AE2" s="318"/>
      <c r="AF2" s="318"/>
      <c r="AG2" s="318"/>
    </row>
    <row r="3" spans="1:33">
      <c r="A3" s="321"/>
      <c r="B3" t="s">
        <v>739</v>
      </c>
      <c r="C3" s="318" t="s">
        <v>1225</v>
      </c>
      <c r="D3" s="318"/>
      <c r="E3" s="318"/>
      <c r="F3" s="318"/>
      <c r="G3" s="318"/>
      <c r="H3" s="318"/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8"/>
      <c r="T3" s="318"/>
      <c r="U3" s="318"/>
      <c r="V3" s="318"/>
      <c r="W3" s="318"/>
      <c r="X3" s="318"/>
      <c r="Y3" s="318"/>
      <c r="Z3" s="318"/>
      <c r="AA3" s="318"/>
      <c r="AB3" s="318"/>
      <c r="AC3" s="318"/>
      <c r="AD3" s="318"/>
      <c r="AE3" s="318"/>
      <c r="AF3" s="318"/>
      <c r="AG3" s="318"/>
    </row>
    <row r="4" spans="1:33">
      <c r="A4" s="321"/>
      <c r="B4" t="s">
        <v>1200</v>
      </c>
      <c r="C4" s="319" t="s">
        <v>1199</v>
      </c>
      <c r="D4" s="318"/>
      <c r="E4" s="318"/>
      <c r="F4" s="318"/>
      <c r="G4" s="318"/>
      <c r="H4" s="318"/>
      <c r="I4" s="318"/>
      <c r="J4" s="318"/>
      <c r="K4" s="318"/>
      <c r="L4" s="318"/>
      <c r="M4" s="318"/>
      <c r="N4" s="318"/>
      <c r="O4" s="318"/>
      <c r="P4" s="318"/>
      <c r="Q4" s="318"/>
      <c r="R4" s="318"/>
      <c r="S4" s="318"/>
      <c r="T4" s="318"/>
      <c r="U4" s="318"/>
      <c r="V4" s="318"/>
      <c r="W4" s="318"/>
      <c r="X4" s="318"/>
      <c r="Y4" s="318"/>
      <c r="Z4" s="318"/>
      <c r="AA4" s="318"/>
      <c r="AB4" s="318"/>
      <c r="AC4" s="318"/>
      <c r="AD4" s="318"/>
      <c r="AE4" s="318"/>
      <c r="AF4" s="318"/>
      <c r="AG4" s="318"/>
    </row>
    <row r="5" spans="1:33">
      <c r="A5" s="321"/>
      <c r="B5" t="s">
        <v>1226</v>
      </c>
      <c r="C5" s="319" t="s">
        <v>1201</v>
      </c>
      <c r="D5" s="318"/>
      <c r="E5" s="318"/>
      <c r="F5" s="318"/>
      <c r="G5" s="318"/>
      <c r="H5" s="318"/>
      <c r="I5" s="318"/>
      <c r="J5" s="318"/>
      <c r="K5" s="318"/>
      <c r="L5" s="318"/>
      <c r="M5" s="318"/>
      <c r="N5" s="318"/>
      <c r="O5" s="318"/>
      <c r="P5" s="318"/>
      <c r="Q5" s="318"/>
      <c r="R5" s="318"/>
      <c r="S5" s="318"/>
      <c r="T5" s="318"/>
      <c r="U5" s="318"/>
      <c r="V5" s="318"/>
      <c r="W5" s="318"/>
      <c r="X5" s="318"/>
      <c r="Y5" s="318"/>
      <c r="Z5" s="318"/>
      <c r="AA5" s="318"/>
      <c r="AB5" s="318"/>
      <c r="AC5" s="318"/>
      <c r="AD5" s="318"/>
      <c r="AE5" s="318"/>
      <c r="AF5" s="318"/>
      <c r="AG5" s="318"/>
    </row>
    <row r="6" spans="1:33">
      <c r="A6" s="321" t="s">
        <v>755</v>
      </c>
      <c r="B6" t="s">
        <v>1216</v>
      </c>
      <c r="C6" s="320" t="s">
        <v>1204</v>
      </c>
      <c r="D6" s="319"/>
      <c r="E6" s="319"/>
      <c r="F6" s="318"/>
      <c r="G6" s="318"/>
      <c r="H6" s="318"/>
      <c r="I6" s="318"/>
      <c r="J6" s="318"/>
      <c r="K6" s="318"/>
      <c r="L6" s="318"/>
      <c r="M6" s="318"/>
      <c r="N6" s="318"/>
      <c r="O6" s="318"/>
      <c r="P6" s="318"/>
      <c r="Q6" s="318"/>
      <c r="R6" s="318"/>
      <c r="S6" s="318"/>
      <c r="T6" s="318"/>
      <c r="U6" s="318"/>
      <c r="V6" s="318"/>
      <c r="W6" s="318"/>
      <c r="X6" s="318"/>
      <c r="Y6" s="318"/>
      <c r="Z6" s="318"/>
      <c r="AA6" s="318"/>
      <c r="AB6" s="318"/>
      <c r="AC6" s="318"/>
      <c r="AD6" s="318"/>
      <c r="AE6" s="318"/>
      <c r="AF6" s="318"/>
      <c r="AG6" s="318"/>
    </row>
    <row r="7" spans="1:33">
      <c r="A7" s="321"/>
      <c r="B7" t="s">
        <v>1217</v>
      </c>
      <c r="C7" s="320"/>
      <c r="D7" s="319"/>
      <c r="E7" s="319"/>
      <c r="F7" s="318"/>
      <c r="G7" s="318"/>
      <c r="H7" s="318"/>
      <c r="I7" s="318"/>
      <c r="J7" s="318"/>
      <c r="K7" s="318"/>
      <c r="L7" s="318"/>
      <c r="M7" s="318"/>
      <c r="N7" s="318"/>
      <c r="O7" s="318"/>
      <c r="P7" s="318"/>
      <c r="Q7" s="318"/>
      <c r="R7" s="318"/>
      <c r="S7" s="318"/>
      <c r="T7" s="318"/>
      <c r="U7" s="318"/>
      <c r="V7" s="318"/>
      <c r="W7" s="318"/>
      <c r="X7" s="318"/>
      <c r="Y7" s="318"/>
      <c r="Z7" s="318"/>
      <c r="AA7" s="318"/>
      <c r="AB7" s="318"/>
      <c r="AC7" s="318"/>
      <c r="AD7" s="318"/>
      <c r="AE7" s="318"/>
      <c r="AF7" s="318"/>
      <c r="AG7" s="318"/>
    </row>
    <row r="8" spans="1:33">
      <c r="A8" s="321"/>
      <c r="B8" t="s">
        <v>1222</v>
      </c>
      <c r="C8" s="320"/>
      <c r="D8" s="319"/>
      <c r="E8" s="319"/>
      <c r="F8" s="318"/>
      <c r="G8" s="318"/>
      <c r="H8" s="318"/>
      <c r="I8" s="318"/>
      <c r="J8" s="318"/>
      <c r="K8" s="318"/>
      <c r="L8" s="318"/>
      <c r="M8" s="318"/>
      <c r="N8" s="318"/>
      <c r="O8" s="318"/>
      <c r="P8" s="318"/>
      <c r="Q8" s="318"/>
      <c r="R8" s="318"/>
      <c r="S8" s="318"/>
      <c r="T8" s="318"/>
      <c r="U8" s="318"/>
      <c r="V8" s="318"/>
      <c r="W8" s="318"/>
      <c r="X8" s="318"/>
      <c r="Y8" s="318"/>
      <c r="Z8" s="318"/>
      <c r="AA8" s="318"/>
      <c r="AB8" s="318"/>
      <c r="AC8" s="318"/>
      <c r="AD8" s="318"/>
      <c r="AE8" s="318"/>
      <c r="AF8" s="318"/>
      <c r="AG8" s="318"/>
    </row>
    <row r="9" spans="1:33">
      <c r="A9" s="321"/>
      <c r="B9" t="s">
        <v>1227</v>
      </c>
      <c r="C9" s="320"/>
      <c r="D9" s="319"/>
      <c r="E9" s="319"/>
      <c r="F9" s="318"/>
      <c r="G9" s="318"/>
      <c r="H9" s="318"/>
      <c r="I9" s="318"/>
      <c r="J9" s="318"/>
      <c r="K9" s="318"/>
      <c r="L9" s="318"/>
      <c r="M9" s="318"/>
      <c r="N9" s="318"/>
      <c r="O9" s="318"/>
      <c r="P9" s="318"/>
      <c r="Q9" s="318"/>
      <c r="R9" s="318"/>
      <c r="S9" s="318"/>
      <c r="T9" s="318"/>
      <c r="U9" s="318"/>
      <c r="V9" s="318"/>
      <c r="W9" s="318"/>
      <c r="X9" s="318"/>
      <c r="Y9" s="318"/>
      <c r="Z9" s="318"/>
      <c r="AA9" s="318"/>
      <c r="AB9" s="318"/>
      <c r="AC9" s="318"/>
      <c r="AD9" s="318"/>
      <c r="AE9" s="318"/>
      <c r="AF9" s="318"/>
      <c r="AG9" s="318"/>
    </row>
    <row r="10" spans="1:33">
      <c r="A10" s="321" t="s">
        <v>1218</v>
      </c>
      <c r="B10" t="s">
        <v>1220</v>
      </c>
      <c r="C10" s="320" t="s">
        <v>1224</v>
      </c>
      <c r="D10" s="319"/>
      <c r="E10" s="319"/>
      <c r="F10" s="318"/>
      <c r="G10" s="318"/>
      <c r="H10" s="318"/>
      <c r="I10" s="318"/>
      <c r="J10" s="318"/>
      <c r="K10" s="318"/>
      <c r="L10" s="318"/>
      <c r="M10" s="318"/>
      <c r="N10" s="318"/>
      <c r="O10" s="318"/>
      <c r="P10" s="318"/>
      <c r="Q10" s="318"/>
      <c r="R10" s="318"/>
      <c r="S10" s="318"/>
      <c r="T10" s="318"/>
      <c r="U10" s="318"/>
      <c r="V10" s="318"/>
      <c r="W10" s="318"/>
      <c r="X10" s="318"/>
      <c r="Y10" s="318"/>
      <c r="Z10" s="318"/>
      <c r="AA10" s="318"/>
      <c r="AB10" s="318"/>
      <c r="AC10" s="318"/>
      <c r="AD10" s="318"/>
      <c r="AE10" s="318"/>
      <c r="AF10" s="318"/>
      <c r="AG10" s="318"/>
    </row>
    <row r="11" spans="1:33">
      <c r="A11" s="321"/>
      <c r="B11" t="s">
        <v>1221</v>
      </c>
      <c r="C11" s="320"/>
      <c r="D11" s="319"/>
      <c r="E11" s="319"/>
      <c r="F11" s="318"/>
      <c r="G11" s="318"/>
      <c r="H11" s="318"/>
      <c r="I11" s="318"/>
      <c r="J11" s="318"/>
      <c r="K11" s="318"/>
      <c r="L11" s="318"/>
      <c r="M11" s="318"/>
      <c r="N11" s="318"/>
      <c r="O11" s="318"/>
      <c r="P11" s="318"/>
      <c r="Q11" s="318"/>
      <c r="R11" s="318"/>
      <c r="S11" s="318"/>
      <c r="T11" s="318"/>
      <c r="U11" s="318"/>
      <c r="V11" s="318"/>
      <c r="W11" s="318"/>
      <c r="X11" s="318"/>
      <c r="Y11" s="318"/>
      <c r="Z11" s="318"/>
      <c r="AA11" s="318"/>
      <c r="AB11" s="318"/>
      <c r="AC11" s="318"/>
      <c r="AD11" s="318"/>
      <c r="AE11" s="318"/>
      <c r="AF11" s="318"/>
      <c r="AG11" s="318"/>
    </row>
    <row r="12" spans="1:33">
      <c r="A12" s="321" t="s">
        <v>757</v>
      </c>
      <c r="B12" t="s">
        <v>1205</v>
      </c>
      <c r="C12" s="320" t="s">
        <v>1215</v>
      </c>
      <c r="D12" s="316"/>
      <c r="E12" s="316"/>
      <c r="F12" s="316"/>
      <c r="G12" s="316"/>
      <c r="H12" s="316"/>
      <c r="I12" s="316"/>
      <c r="J12" s="316"/>
      <c r="K12" s="316"/>
      <c r="L12" s="316"/>
      <c r="M12" s="316"/>
      <c r="N12" s="316"/>
      <c r="O12" s="316"/>
      <c r="P12" s="316"/>
      <c r="Q12" s="316"/>
      <c r="R12" s="316"/>
      <c r="S12" s="316"/>
      <c r="T12" s="316"/>
      <c r="U12" s="316"/>
      <c r="V12" s="316"/>
      <c r="W12" s="316"/>
      <c r="X12" s="316"/>
      <c r="Y12" s="316"/>
      <c r="Z12" s="316"/>
      <c r="AA12" s="316"/>
      <c r="AB12" s="316"/>
      <c r="AC12" s="316"/>
      <c r="AD12" s="316"/>
      <c r="AE12" s="316"/>
      <c r="AF12" s="316"/>
      <c r="AG12" s="316"/>
    </row>
    <row r="13" spans="1:33">
      <c r="A13" s="321"/>
      <c r="B13" t="s">
        <v>1206</v>
      </c>
      <c r="C13" s="320"/>
      <c r="D13" s="316"/>
      <c r="E13" s="316"/>
      <c r="F13" s="316"/>
      <c r="G13" s="316"/>
      <c r="H13" s="316"/>
      <c r="I13" s="316"/>
      <c r="J13" s="316"/>
      <c r="K13" s="316"/>
      <c r="L13" s="316"/>
      <c r="M13" s="316"/>
      <c r="N13" s="316"/>
      <c r="O13" s="316"/>
      <c r="P13" s="316"/>
      <c r="Q13" s="316"/>
      <c r="R13" s="316"/>
      <c r="S13" s="316"/>
      <c r="T13" s="316"/>
      <c r="U13" s="316"/>
      <c r="V13" s="316"/>
      <c r="W13" s="316"/>
      <c r="X13" s="316"/>
      <c r="Y13" s="316"/>
      <c r="Z13" s="316"/>
      <c r="AA13" s="316"/>
      <c r="AB13" s="316"/>
      <c r="AC13" s="316"/>
      <c r="AD13" s="316"/>
      <c r="AE13" s="316"/>
      <c r="AF13" s="316"/>
      <c r="AG13" s="316"/>
    </row>
    <row r="14" spans="1:33">
      <c r="A14" s="321"/>
      <c r="B14" t="s">
        <v>1207</v>
      </c>
      <c r="C14" s="320"/>
      <c r="D14" s="316"/>
      <c r="E14" s="316"/>
      <c r="F14" s="316"/>
      <c r="G14" s="316"/>
      <c r="H14" s="316"/>
      <c r="I14" s="316"/>
      <c r="J14" s="316"/>
      <c r="K14" s="316"/>
      <c r="L14" s="316"/>
      <c r="M14" s="316"/>
      <c r="N14" s="316"/>
      <c r="O14" s="316"/>
      <c r="P14" s="316"/>
      <c r="Q14" s="316"/>
      <c r="R14" s="316"/>
      <c r="S14" s="316"/>
      <c r="T14" s="316"/>
      <c r="U14" s="316"/>
      <c r="V14" s="316"/>
      <c r="W14" s="316"/>
      <c r="X14" s="316"/>
      <c r="Y14" s="316"/>
      <c r="Z14" s="316"/>
      <c r="AA14" s="316"/>
      <c r="AB14" s="316"/>
      <c r="AC14" s="316"/>
      <c r="AD14" s="316"/>
      <c r="AE14" s="316"/>
      <c r="AF14" s="316"/>
      <c r="AG14" s="316"/>
    </row>
    <row r="15" spans="1:33">
      <c r="A15" s="321"/>
      <c r="B15" t="s">
        <v>1208</v>
      </c>
      <c r="C15" s="320"/>
      <c r="D15" s="316"/>
      <c r="E15" s="316"/>
      <c r="F15" s="316"/>
      <c r="G15" s="316"/>
      <c r="H15" s="316"/>
      <c r="I15" s="316"/>
      <c r="J15" s="316"/>
      <c r="K15" s="316"/>
      <c r="L15" s="316"/>
      <c r="M15" s="316"/>
      <c r="N15" s="316"/>
      <c r="O15" s="316"/>
      <c r="P15" s="316"/>
      <c r="Q15" s="316"/>
      <c r="R15" s="316"/>
      <c r="S15" s="316"/>
      <c r="T15" s="316"/>
      <c r="U15" s="316"/>
      <c r="V15" s="316"/>
      <c r="W15" s="316"/>
      <c r="X15" s="316"/>
      <c r="Y15" s="316"/>
      <c r="Z15" s="316"/>
      <c r="AA15" s="316"/>
      <c r="AB15" s="316"/>
      <c r="AC15" s="316"/>
      <c r="AD15" s="316"/>
      <c r="AE15" s="316"/>
      <c r="AF15" s="316"/>
      <c r="AG15" s="316"/>
    </row>
    <row r="16" spans="1:33">
      <c r="A16" s="321"/>
      <c r="B16" t="s">
        <v>1209</v>
      </c>
      <c r="C16" s="320"/>
      <c r="D16" s="316"/>
      <c r="E16" s="316"/>
      <c r="F16" s="316"/>
      <c r="G16" s="316"/>
      <c r="H16" s="316"/>
      <c r="I16" s="316"/>
      <c r="J16" s="316"/>
      <c r="K16" s="316"/>
      <c r="L16" s="316"/>
      <c r="M16" s="316"/>
      <c r="N16" s="316"/>
      <c r="O16" s="316"/>
      <c r="P16" s="316"/>
      <c r="Q16" s="316"/>
      <c r="R16" s="316"/>
      <c r="S16" s="316"/>
      <c r="T16" s="316"/>
      <c r="U16" s="316"/>
      <c r="V16" s="316"/>
      <c r="W16" s="316"/>
      <c r="X16" s="316"/>
      <c r="Y16" s="316"/>
      <c r="Z16" s="316"/>
      <c r="AA16" s="316"/>
      <c r="AB16" s="316"/>
      <c r="AC16" s="316"/>
      <c r="AD16" s="316"/>
      <c r="AE16" s="316"/>
      <c r="AF16" s="316"/>
      <c r="AG16" s="316"/>
    </row>
    <row r="17" spans="1:33">
      <c r="A17" s="321"/>
      <c r="B17" t="s">
        <v>1210</v>
      </c>
      <c r="C17" s="320"/>
      <c r="D17" s="316"/>
      <c r="E17" s="316"/>
      <c r="F17" s="316"/>
      <c r="G17" s="316"/>
      <c r="H17" s="316"/>
      <c r="I17" s="316"/>
      <c r="J17" s="316"/>
      <c r="K17" s="316"/>
      <c r="L17" s="316"/>
      <c r="M17" s="316"/>
      <c r="N17" s="316"/>
      <c r="O17" s="316"/>
      <c r="P17" s="316"/>
      <c r="Q17" s="316"/>
      <c r="R17" s="316"/>
      <c r="S17" s="316"/>
      <c r="T17" s="316"/>
      <c r="U17" s="316"/>
      <c r="V17" s="316"/>
      <c r="W17" s="316"/>
      <c r="X17" s="316"/>
      <c r="Y17" s="316"/>
      <c r="Z17" s="316"/>
      <c r="AA17" s="316"/>
      <c r="AB17" s="316"/>
      <c r="AC17" s="316"/>
      <c r="AD17" s="316"/>
      <c r="AE17" s="316"/>
      <c r="AF17" s="316"/>
      <c r="AG17" s="316"/>
    </row>
    <row r="18" spans="1:33">
      <c r="A18" s="321"/>
      <c r="B18" t="s">
        <v>1211</v>
      </c>
      <c r="C18" s="320"/>
      <c r="D18" s="316"/>
      <c r="E18" s="316"/>
      <c r="F18" s="316"/>
      <c r="G18" s="316"/>
      <c r="H18" s="316"/>
      <c r="I18" s="316"/>
      <c r="J18" s="316"/>
      <c r="K18" s="316"/>
      <c r="L18" s="316"/>
      <c r="M18" s="316"/>
      <c r="N18" s="316"/>
      <c r="O18" s="316"/>
      <c r="P18" s="316"/>
      <c r="Q18" s="316"/>
      <c r="R18" s="316"/>
      <c r="S18" s="316"/>
      <c r="T18" s="316"/>
      <c r="U18" s="316"/>
      <c r="V18" s="316"/>
      <c r="W18" s="316"/>
      <c r="X18" s="316"/>
      <c r="Y18" s="316"/>
      <c r="Z18" s="316"/>
      <c r="AA18" s="316"/>
      <c r="AB18" s="316"/>
      <c r="AC18" s="316"/>
      <c r="AD18" s="316"/>
      <c r="AE18" s="316"/>
      <c r="AF18" s="316"/>
      <c r="AG18" s="316"/>
    </row>
    <row r="19" spans="1:33">
      <c r="A19" s="321"/>
      <c r="B19" t="s">
        <v>1212</v>
      </c>
      <c r="C19" s="320"/>
      <c r="D19" s="316"/>
      <c r="E19" s="316"/>
      <c r="F19" s="316"/>
      <c r="G19" s="316"/>
      <c r="H19" s="316"/>
      <c r="I19" s="316"/>
      <c r="J19" s="316"/>
      <c r="K19" s="316"/>
      <c r="L19" s="316"/>
      <c r="M19" s="316"/>
      <c r="N19" s="316"/>
      <c r="O19" s="316"/>
      <c r="P19" s="316"/>
      <c r="Q19" s="316"/>
      <c r="R19" s="316"/>
      <c r="S19" s="316"/>
      <c r="T19" s="316"/>
      <c r="U19" s="316"/>
      <c r="V19" s="316"/>
      <c r="W19" s="316"/>
      <c r="X19" s="316"/>
      <c r="Y19" s="316"/>
      <c r="Z19" s="316"/>
      <c r="AA19" s="316"/>
      <c r="AB19" s="316"/>
      <c r="AC19" s="316"/>
      <c r="AD19" s="316"/>
      <c r="AE19" s="316"/>
      <c r="AF19" s="316"/>
      <c r="AG19" s="316"/>
    </row>
    <row r="20" spans="1:33">
      <c r="A20" s="321"/>
      <c r="B20" t="s">
        <v>1213</v>
      </c>
      <c r="C20" s="320"/>
      <c r="D20" s="316"/>
      <c r="E20" s="316"/>
      <c r="F20" s="316"/>
      <c r="G20" s="316"/>
      <c r="H20" s="316"/>
      <c r="I20" s="316"/>
      <c r="J20" s="316"/>
      <c r="K20" s="316"/>
      <c r="L20" s="316"/>
      <c r="M20" s="316"/>
      <c r="N20" s="316"/>
      <c r="O20" s="316"/>
      <c r="P20" s="316"/>
      <c r="Q20" s="316"/>
      <c r="R20" s="316"/>
      <c r="S20" s="316"/>
      <c r="T20" s="316"/>
      <c r="U20" s="316"/>
      <c r="V20" s="316"/>
      <c r="W20" s="316"/>
      <c r="X20" s="316"/>
      <c r="Y20" s="316"/>
      <c r="Z20" s="316"/>
      <c r="AA20" s="316"/>
      <c r="AB20" s="316"/>
      <c r="AC20" s="316"/>
      <c r="AD20" s="316"/>
      <c r="AE20" s="316"/>
      <c r="AF20" s="316"/>
      <c r="AG20" s="316"/>
    </row>
    <row r="21" spans="1:33">
      <c r="A21" s="321"/>
      <c r="B21" t="s">
        <v>1214</v>
      </c>
      <c r="C21" s="320"/>
      <c r="D21" s="316"/>
      <c r="E21" s="316"/>
      <c r="F21" s="316"/>
      <c r="G21" s="316"/>
      <c r="H21" s="316"/>
      <c r="I21" s="316"/>
      <c r="J21" s="316"/>
      <c r="K21" s="316"/>
      <c r="L21" s="316"/>
      <c r="M21" s="316"/>
      <c r="N21" s="316"/>
      <c r="O21" s="316"/>
      <c r="P21" s="316"/>
      <c r="Q21" s="316"/>
      <c r="R21" s="316"/>
      <c r="S21" s="316"/>
      <c r="T21" s="316"/>
      <c r="U21" s="316"/>
      <c r="V21" s="316"/>
      <c r="W21" s="316"/>
      <c r="X21" s="316"/>
      <c r="Y21" s="316"/>
      <c r="Z21" s="316"/>
      <c r="AA21" s="316"/>
      <c r="AB21" s="316"/>
      <c r="AC21" s="316"/>
      <c r="AD21" s="316"/>
      <c r="AE21" s="316"/>
      <c r="AF21" s="316"/>
      <c r="AG21" s="316"/>
    </row>
    <row r="22" spans="1:33">
      <c r="D22" s="319"/>
      <c r="E22" s="319"/>
      <c r="F22" s="318"/>
      <c r="G22" s="318"/>
      <c r="H22" s="318"/>
      <c r="I22" s="318"/>
      <c r="J22" s="318"/>
      <c r="K22" s="318"/>
      <c r="L22" s="318"/>
      <c r="M22" s="318"/>
      <c r="N22" s="318"/>
      <c r="O22" s="318"/>
      <c r="P22" s="318"/>
      <c r="Q22" s="318"/>
      <c r="R22" s="318"/>
      <c r="S22" s="318"/>
      <c r="T22" s="318"/>
      <c r="U22" s="318"/>
      <c r="V22" s="318"/>
      <c r="W22" s="318"/>
      <c r="X22" s="318"/>
      <c r="Y22" s="318"/>
      <c r="Z22" s="318"/>
      <c r="AA22" s="318"/>
      <c r="AB22" s="318"/>
      <c r="AC22" s="318"/>
      <c r="AD22" s="318"/>
      <c r="AE22" s="318"/>
      <c r="AF22" s="318"/>
      <c r="AG22" s="318"/>
    </row>
    <row r="23" spans="1:33">
      <c r="D23" s="319"/>
      <c r="E23" s="319"/>
      <c r="F23" s="318"/>
      <c r="G23" s="318"/>
      <c r="H23" s="318"/>
      <c r="I23" s="318"/>
      <c r="J23" s="318"/>
      <c r="K23" s="318"/>
      <c r="L23" s="318"/>
      <c r="M23" s="318"/>
      <c r="N23" s="318"/>
      <c r="O23" s="318"/>
      <c r="P23" s="318"/>
      <c r="Q23" s="318"/>
      <c r="R23" s="318"/>
      <c r="S23" s="318"/>
      <c r="T23" s="318"/>
      <c r="U23" s="318"/>
      <c r="V23" s="318"/>
      <c r="W23" s="318"/>
      <c r="X23" s="318"/>
      <c r="Y23" s="318"/>
      <c r="Z23" s="318"/>
      <c r="AA23" s="318"/>
      <c r="AB23" s="318"/>
      <c r="AC23" s="318"/>
      <c r="AD23" s="318"/>
      <c r="AE23" s="318"/>
      <c r="AF23" s="318"/>
      <c r="AG23" s="318"/>
    </row>
    <row r="33" spans="2:2">
      <c r="B33" s="8"/>
    </row>
  </sheetData>
  <mergeCells count="7">
    <mergeCell ref="A10:A11"/>
    <mergeCell ref="C10:C11"/>
    <mergeCell ref="C12:C21"/>
    <mergeCell ref="A12:A21"/>
    <mergeCell ref="A2:A5"/>
    <mergeCell ref="A6:A9"/>
    <mergeCell ref="C6:C9"/>
  </mergeCells>
  <hyperlinks>
    <hyperlink ref="C4" r:id="rId1"/>
    <hyperlink ref="C5" r:id="rId2"/>
    <hyperlink ref="C6" r:id="rId3"/>
    <hyperlink ref="C12"/>
    <hyperlink ref="C10" r:id="rId4"/>
  </hyperlinks>
  <pageMargins left="0.511811024" right="0.511811024" top="0.78740157499999996" bottom="0.78740157499999996" header="0.31496062000000002" footer="0.31496062000000002"/>
  <pageSetup paperSize="9" orientation="portrait" horizontalDpi="90" verticalDpi="9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16</vt:i4>
      </vt:variant>
    </vt:vector>
  </HeadingPairs>
  <TitlesOfParts>
    <vt:vector size="16" baseType="lpstr">
      <vt:lpstr>Gini - INE</vt:lpstr>
      <vt:lpstr>Pobreza - INE</vt:lpstr>
      <vt:lpstr>Colheitas - BM</vt:lpstr>
      <vt:lpstr>Colheitas - Gráfico</vt:lpstr>
      <vt:lpstr>Exportações combustíveis - BM</vt:lpstr>
      <vt:lpstr>Câmbio - FMI</vt:lpstr>
      <vt:lpstr>Câmbios múltiplos - BCV</vt:lpstr>
      <vt:lpstr>CPI - BM</vt:lpstr>
      <vt:lpstr>CPI - INE</vt:lpstr>
      <vt:lpstr>CPI - FMI 16 e 17</vt:lpstr>
      <vt:lpstr>Inflação</vt:lpstr>
      <vt:lpstr>Câmbio real Bolívar - Dólar</vt:lpstr>
      <vt:lpstr>Reservas - BCV</vt:lpstr>
      <vt:lpstr>Dívida externa - BM</vt:lpstr>
      <vt:lpstr>PIB per Capita - BM e FMI</vt:lpstr>
      <vt:lpstr>Sites consultados</vt:lpstr>
    </vt:vector>
  </TitlesOfParts>
  <Company>Banco Central do Brasil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Bianchini Abreu Paiva</dc:creator>
  <cp:lastModifiedBy>Rafael Bianchini Abreu Paiva</cp:lastModifiedBy>
  <dcterms:created xsi:type="dcterms:W3CDTF">2017-08-04T12:56:51Z</dcterms:created>
  <dcterms:modified xsi:type="dcterms:W3CDTF">2017-08-30T18:42:41Z</dcterms:modified>
</cp:coreProperties>
</file>